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defaultThemeVersion="124226"/>
  <bookViews>
    <workbookView xWindow="0" yWindow="0" windowWidth="24000" windowHeight="9645" tabRatio="786"/>
  </bookViews>
  <sheets>
    <sheet name="Sheet1" sheetId="126" r:id="rId1"/>
    <sheet name="Cover" sheetId="125" r:id="rId2"/>
    <sheet name="SMIs" sheetId="84" r:id="rId3"/>
    <sheet name="GDP at current price" sheetId="79" r:id="rId4"/>
    <sheet name="GDP at constant price" sheetId="80" r:id="rId5"/>
    <sheet name="GDP by Expenditure Catagory" sheetId="81" r:id="rId6"/>
    <sheet name="GNI GNDI and Savings" sheetId="82" r:id="rId7"/>
    <sheet name="Summary of Macro Eco. Indicator" sheetId="83" r:id="rId8"/>
    <sheet name="CPI Annuals" sheetId="70" r:id="rId9"/>
    <sheet name="CPI_new" sheetId="53" r:id="rId10"/>
    <sheet name="CPI_Y-O-Y" sheetId="67" r:id="rId11"/>
    <sheet name="CPI_Nep &amp; Ind." sheetId="68" r:id="rId12"/>
    <sheet name="WPI" sheetId="65" r:id="rId13"/>
    <sheet name="WPI Annuals" sheetId="74" r:id="rId14"/>
    <sheet name="WPI YOY" sheetId="69" r:id="rId15"/>
    <sheet name="NSWI" sheetId="66" r:id="rId16"/>
    <sheet name="NSWI Annuals" sheetId="72" r:id="rId17"/>
    <sheet name="Direction" sheetId="107" r:id="rId18"/>
    <sheet name="X-India" sheetId="108" r:id="rId19"/>
    <sheet name="X-China" sheetId="109" r:id="rId20"/>
    <sheet name="X-Other" sheetId="110" r:id="rId21"/>
    <sheet name="M-India" sheetId="111" r:id="rId22"/>
    <sheet name="M-China" sheetId="112" r:id="rId23"/>
    <sheet name="M-Other" sheetId="113" r:id="rId24"/>
    <sheet name="Customswise Trade" sheetId="114" r:id="rId25"/>
    <sheet name="M_India$" sheetId="115" r:id="rId26"/>
    <sheet name="X&amp;MPrice Index &amp;TOT" sheetId="116" r:id="rId27"/>
    <sheet name="Migrant Worker" sheetId="117" r:id="rId28"/>
    <sheet name="Tourist Arrival" sheetId="118" r:id="rId29"/>
    <sheet name="BOP" sheetId="119" r:id="rId30"/>
    <sheet name="BoP$" sheetId="120" r:id="rId31"/>
    <sheet name="IIP " sheetId="121" r:id="rId32"/>
    <sheet name="ReserveRs" sheetId="122" r:id="rId33"/>
    <sheet name="Reserves $" sheetId="123" r:id="rId34"/>
    <sheet name="Exchange Rate" sheetId="124" r:id="rId35"/>
    <sheet name="GBO" sheetId="145" r:id="rId36"/>
    <sheet name="Revenue" sheetId="76" r:id="rId37"/>
    <sheet name="ODD" sheetId="77" r:id="rId38"/>
    <sheet name="NDBoG" sheetId="78" r:id="rId39"/>
    <sheet name="MS" sheetId="85" r:id="rId40"/>
    <sheet name="CBS" sheetId="86" r:id="rId41"/>
    <sheet name="ODCS" sheetId="87" r:id="rId42"/>
    <sheet name="CALCB" sheetId="88" r:id="rId43"/>
    <sheet name="CALDB" sheetId="89" r:id="rId44"/>
    <sheet name="CALFC" sheetId="90" r:id="rId45"/>
    <sheet name="Deposits" sheetId="91" r:id="rId46"/>
    <sheet name="Sect credit" sheetId="92" r:id="rId47"/>
    <sheet name="Secu Credit" sheetId="93" r:id="rId48"/>
    <sheet name="Product credit" sheetId="94" r:id="rId49"/>
    <sheet name="Loan to Gov Ent" sheetId="95" r:id="rId50"/>
    <sheet name="Monetary Operation" sheetId="96" r:id="rId51"/>
    <sheet name="Purchase &amp; Sale of FC" sheetId="97" r:id="rId52"/>
    <sheet name="Int Rate" sheetId="98" r:id="rId53"/>
    <sheet name="Inter bank" sheetId="99" r:id="rId54"/>
    <sheet name="TBs 91_364" sheetId="100" r:id="rId55"/>
    <sheet name="Stock Mkt Indicator" sheetId="127" r:id="rId56"/>
    <sheet name="Issue Approval" sheetId="128" r:id="rId57"/>
    <sheet name="Listed Co" sheetId="129" r:id="rId58"/>
    <sheet name="Share Mkt Acti" sheetId="130" r:id="rId59"/>
    <sheet name="Turnover Detail" sheetId="131" r:id="rId60"/>
    <sheet name="Securities Listed" sheetId="132" r:id="rId61"/>
    <sheet name="Content" sheetId="133" r:id="rId62"/>
    <sheet name="GDP-annex" sheetId="134" r:id="rId63"/>
    <sheet name="CPI_Annual " sheetId="135" r:id="rId64"/>
    <sheet name="CPI Monthly Series" sheetId="136" r:id="rId65"/>
    <sheet name="BoP-annex" sheetId="137" r:id="rId66"/>
    <sheet name="Trade" sheetId="138" r:id="rId67"/>
    <sheet name="Gov Finance" sheetId="139" r:id="rId68"/>
    <sheet name="Gov.Fin(Growth Rate)" sheetId="140" r:id="rId69"/>
    <sheet name="Gov.Fin(as percent of GDP)" sheetId="141" r:id="rId70"/>
    <sheet name="Government Debt Position" sheetId="142" r:id="rId71"/>
    <sheet name="Moneytory Indicator" sheetId="143" r:id="rId72"/>
    <sheet name="Monetary Ind. % of GDP" sheetId="144" r:id="rId73"/>
  </sheets>
  <definedNames>
    <definedName name="a" localSheetId="30">#REF!</definedName>
    <definedName name="a" localSheetId="64">#REF!</definedName>
    <definedName name="a" localSheetId="63">#REF!</definedName>
    <definedName name="a" localSheetId="34">#REF!</definedName>
    <definedName name="a" localSheetId="70">#REF!</definedName>
    <definedName name="a" localSheetId="31">#REF!</definedName>
    <definedName name="a" localSheetId="52">#REF!</definedName>
    <definedName name="a" localSheetId="53">#REF!</definedName>
    <definedName name="a" localSheetId="27">#REF!</definedName>
    <definedName name="a" localSheetId="50">#REF!</definedName>
    <definedName name="a" localSheetId="37">#REF!</definedName>
    <definedName name="a" localSheetId="51">#REF!</definedName>
    <definedName name="a" localSheetId="32">#REF!</definedName>
    <definedName name="a" localSheetId="33">#REF!</definedName>
    <definedName name="a" localSheetId="36">#REF!</definedName>
    <definedName name="a" localSheetId="2">#REF!</definedName>
    <definedName name="a" localSheetId="54">#REF!</definedName>
    <definedName name="a" localSheetId="26">#REF!</definedName>
    <definedName name="a">#REF!</definedName>
    <definedName name="b" localSheetId="30">#REF!</definedName>
    <definedName name="b" localSheetId="63">#REF!</definedName>
    <definedName name="b" localSheetId="70">#REF!</definedName>
    <definedName name="b" localSheetId="31">#REF!</definedName>
    <definedName name="b" localSheetId="52">#REF!</definedName>
    <definedName name="b" localSheetId="53">#REF!</definedName>
    <definedName name="b" localSheetId="27">#REF!</definedName>
    <definedName name="b" localSheetId="50">#REF!</definedName>
    <definedName name="b" localSheetId="37">#REF!</definedName>
    <definedName name="b" localSheetId="51">#REF!</definedName>
    <definedName name="b" localSheetId="36">#REF!</definedName>
    <definedName name="b" localSheetId="2">#REF!</definedName>
    <definedName name="b" localSheetId="54">#REF!</definedName>
    <definedName name="b" localSheetId="26">#REF!</definedName>
    <definedName name="b">#REF!</definedName>
    <definedName name="ll" localSheetId="70">#REF!</definedName>
    <definedName name="ll" localSheetId="27">#REF!</definedName>
    <definedName name="ll" localSheetId="2">#REF!</definedName>
    <definedName name="ll">#REF!</definedName>
    <definedName name="manoj" localSheetId="30">#REF!</definedName>
    <definedName name="manoj" localSheetId="64">#REF!</definedName>
    <definedName name="manoj" localSheetId="63">#REF!</definedName>
    <definedName name="manoj" localSheetId="70">#REF!</definedName>
    <definedName name="manoj" localSheetId="31">#REF!</definedName>
    <definedName name="manoj" localSheetId="52">#REF!</definedName>
    <definedName name="manoj" localSheetId="53">#REF!</definedName>
    <definedName name="manoj" localSheetId="27">#REF!</definedName>
    <definedName name="manoj" localSheetId="50">#REF!</definedName>
    <definedName name="manoj" localSheetId="51">#REF!</definedName>
    <definedName name="manoj" localSheetId="36">#REF!</definedName>
    <definedName name="manoj" localSheetId="2">#REF!</definedName>
    <definedName name="manoj" localSheetId="54">#REF!</definedName>
    <definedName name="manoj" localSheetId="26">#REF!</definedName>
    <definedName name="manoj">#REF!</definedName>
    <definedName name="_xlnm.Print_Area" localSheetId="29">BOP!$B$1:$K$68</definedName>
    <definedName name="_xlnm.Print_Area" localSheetId="30">'BoP$'!$B$1:$K$67</definedName>
    <definedName name="_xlnm.Print_Area" localSheetId="65">'BoP-annex'!$B$1:$K$50</definedName>
    <definedName name="_xlnm.Print_Area" localSheetId="42">CALCB!#REF!</definedName>
    <definedName name="_xlnm.Print_Area" localSheetId="43">CALDB!#REF!</definedName>
    <definedName name="_xlnm.Print_Area" localSheetId="44">CALFC!#REF!</definedName>
    <definedName name="_xlnm.Print_Area" localSheetId="40">CBS!#REF!</definedName>
    <definedName name="_xlnm.Print_Area" localSheetId="1">Cover!$F$3:$J$73</definedName>
    <definedName name="_xlnm.Print_Area" localSheetId="8">'CPI Annuals'!$A$1:$H$54</definedName>
    <definedName name="_xlnm.Print_Area" localSheetId="64">'CPI Monthly Series'!$B$1:$H$226</definedName>
    <definedName name="_xlnm.Print_Area" localSheetId="63">'CPI_Annual '!$A$1:$H$52</definedName>
    <definedName name="_xlnm.Print_Area" localSheetId="11">'CPI_Nep &amp; Ind.'!$A$1:$J$21</definedName>
    <definedName name="_xlnm.Print_Area" localSheetId="9">CPI_new!$A$1:$L$54</definedName>
    <definedName name="_xlnm.Print_Area" localSheetId="10">'CPI_Y-O-Y'!$A$1:$G$23</definedName>
    <definedName name="_xlnm.Print_Area" localSheetId="24">'Customswise Trade'!$B$1:$I$22</definedName>
    <definedName name="_xlnm.Print_Area" localSheetId="45">Deposits!$A$1:$H$30</definedName>
    <definedName name="_xlnm.Print_Area" localSheetId="17">Direction!$B$1:$G$49</definedName>
    <definedName name="_xlnm.Print_Area" localSheetId="35">GBO!$A$2:$F$53</definedName>
    <definedName name="_xlnm.Print_Area" localSheetId="4">'GDP at constant price'!$B$1:$M$55</definedName>
    <definedName name="_xlnm.Print_Area" localSheetId="62">'GDP-annex'!$A$1:$F$52</definedName>
    <definedName name="_xlnm.Print_Area" localSheetId="67">'Gov Finance'!$A$1:$K$54</definedName>
    <definedName name="_xlnm.Print_Area" localSheetId="69">'Gov.Fin(as percent of GDP)'!$A$1:$K$54</definedName>
    <definedName name="_xlnm.Print_Area" localSheetId="68">'Gov.Fin(Growth Rate)'!$A$1:$K$53</definedName>
    <definedName name="_xlnm.Print_Area" localSheetId="70">'Government Debt Position'!$A$1:$K$53</definedName>
    <definedName name="_xlnm.Print_Area" localSheetId="31">'IIP '!$B$1:$H$30</definedName>
    <definedName name="_xlnm.Print_Area" localSheetId="52">'Int Rate'!$A$1:$AI$31</definedName>
    <definedName name="_xlnm.Print_Area" localSheetId="53">'Inter bank'!$A$1:$M$20</definedName>
    <definedName name="_xlnm.Print_Area" localSheetId="56">'Issue Approval'!$A$1:$C$75</definedName>
    <definedName name="_xlnm.Print_Area" localSheetId="57">'Listed Co'!$A$1:$L$22</definedName>
    <definedName name="_xlnm.Print_Area" localSheetId="25">'M_India$'!$B$1:$O$20</definedName>
    <definedName name="_xlnm.Print_Area" localSheetId="22">'M-China'!$B$1:$H$49</definedName>
    <definedName name="_xlnm.Print_Area" localSheetId="27">'Migrant Worker'!$B$1:$J$34</definedName>
    <definedName name="_xlnm.Print_Area" localSheetId="21">'M-India'!$B$1:$H$58</definedName>
    <definedName name="_xlnm.Print_Area" localSheetId="50">'Monetary Operation'!$A$1:$I$103</definedName>
    <definedName name="_xlnm.Print_Area" localSheetId="23">'M-Other'!$B$1:$H$74</definedName>
    <definedName name="_xlnm.Print_Area" localSheetId="39">MS!#REF!</definedName>
    <definedName name="_xlnm.Print_Area" localSheetId="15">NSWI!$A$1:$M$49</definedName>
    <definedName name="_xlnm.Print_Area" localSheetId="16">'NSWI Annuals'!$A$1:$I$47</definedName>
    <definedName name="_xlnm.Print_Area" localSheetId="41">ODCS!$A$1:$H$47</definedName>
    <definedName name="_xlnm.Print_Area" localSheetId="37">ODD!$A$1:$G$43</definedName>
    <definedName name="_xlnm.Print_Area" localSheetId="48">'Product credit'!$A$1:$H$53</definedName>
    <definedName name="_xlnm.Print_Area" localSheetId="51">'Purchase &amp; Sale of FC'!$A$1:$Q$20</definedName>
    <definedName name="_xlnm.Print_Area" localSheetId="32">ReserveRs!$B$1:$H$46</definedName>
    <definedName name="_xlnm.Print_Area" localSheetId="33">'Reserves $'!$B$1:$H$37</definedName>
    <definedName name="_xlnm.Print_Area" localSheetId="46">'Sect credit'!$A$1:$H$116</definedName>
    <definedName name="_xlnm.Print_Area" localSheetId="60">'Securities Listed'!$A$1:$L$27</definedName>
    <definedName name="_xlnm.Print_Area" localSheetId="58">'Share Mkt Acti'!$A$1:$J$26</definedName>
    <definedName name="_xlnm.Print_Area" localSheetId="0">Sheet1!$C$6:$K$33</definedName>
    <definedName name="_xlnm.Print_Area" localSheetId="2">SMIs!#REF!</definedName>
    <definedName name="_xlnm.Print_Area" localSheetId="55">'Stock Mkt Indicator'!$A$1:$F$26</definedName>
    <definedName name="_xlnm.Print_Area" localSheetId="54">'TBs 91_364'!$B$1:$L$19</definedName>
    <definedName name="_xlnm.Print_Area" localSheetId="28">'Tourist Arrival'!$B$1:$Q$18</definedName>
    <definedName name="_xlnm.Print_Area" localSheetId="66">Trade!$B$1:$O$50</definedName>
    <definedName name="_xlnm.Print_Area" localSheetId="59">'Turnover Detail'!$A$1:$J$25</definedName>
    <definedName name="_xlnm.Print_Area" localSheetId="12">WPI!$A$1:$K$34</definedName>
    <definedName name="_xlnm.Print_Area" localSheetId="13">'WPI Annuals'!$A$1:$I$34</definedName>
    <definedName name="_xlnm.Print_Area" localSheetId="14">'WPI YOY'!$B$1:$J$21</definedName>
    <definedName name="_xlnm.Print_Area" localSheetId="26">'X&amp;MPrice Index &amp;TOT'!$B$1:$T$20</definedName>
    <definedName name="_xlnm.Print_Area" localSheetId="19">'X-China'!$B$1:$H$24</definedName>
    <definedName name="_xlnm.Print_Area" localSheetId="18">'X-India'!$B$1:$H$63</definedName>
    <definedName name="_xlnm.Print_Area" localSheetId="20">'X-Other'!$B$1:$H$20</definedName>
    <definedName name="_xlnm.Print_Titles" localSheetId="64">'CPI Monthly Series'!$1:$3</definedName>
    <definedName name="_xlnm.Print_Titles" localSheetId="46">'Sect credit'!$1:$7</definedName>
    <definedName name="q" localSheetId="29">#REF!</definedName>
    <definedName name="q" localSheetId="30">#REF!</definedName>
    <definedName name="q" localSheetId="63">#REF!</definedName>
    <definedName name="q" localSheetId="34">#REF!</definedName>
    <definedName name="q" localSheetId="70">#REF!</definedName>
    <definedName name="q" localSheetId="31">#REF!</definedName>
    <definedName name="q" localSheetId="52">#REF!</definedName>
    <definedName name="q" localSheetId="53">#REF!</definedName>
    <definedName name="q" localSheetId="27">#REF!</definedName>
    <definedName name="q" localSheetId="50">#REF!</definedName>
    <definedName name="q" localSheetId="37">#REF!</definedName>
    <definedName name="q" localSheetId="51">#REF!</definedName>
    <definedName name="q" localSheetId="32">#REF!</definedName>
    <definedName name="q" localSheetId="33">#REF!</definedName>
    <definedName name="q" localSheetId="2">#REF!</definedName>
    <definedName name="q" localSheetId="54">#REF!</definedName>
    <definedName name="q" localSheetId="26">#REF!</definedName>
    <definedName name="q">#REF!</definedName>
    <definedName name="table" localSheetId="70">#REF!</definedName>
    <definedName name="table" localSheetId="27">#REF!</definedName>
    <definedName name="table" localSheetId="2">#REF!</definedName>
    <definedName name="table">#REF!</definedName>
  </definedNames>
  <calcPr calcId="124519"/>
</workbook>
</file>

<file path=xl/calcChain.xml><?xml version="1.0" encoding="utf-8"?>
<calcChain xmlns="http://schemas.openxmlformats.org/spreadsheetml/2006/main">
  <c r="M51" i="138"/>
  <c r="C46" i="140" l="1"/>
  <c r="D46"/>
  <c r="E46"/>
  <c r="G46"/>
  <c r="H46"/>
  <c r="I46"/>
  <c r="K46"/>
  <c r="L50" i="143" l="1"/>
  <c r="K50"/>
  <c r="I50"/>
  <c r="H50"/>
  <c r="L49"/>
  <c r="K49"/>
  <c r="J49"/>
  <c r="I49"/>
  <c r="H49"/>
  <c r="L48"/>
  <c r="K48"/>
  <c r="J48"/>
  <c r="I48"/>
  <c r="H48"/>
  <c r="K50" i="142"/>
  <c r="J50"/>
  <c r="I50"/>
  <c r="H50"/>
  <c r="G50"/>
  <c r="F50"/>
  <c r="E50"/>
  <c r="J49"/>
  <c r="I49"/>
  <c r="G49"/>
  <c r="F49"/>
  <c r="E49"/>
  <c r="H49" s="1"/>
  <c r="K48"/>
  <c r="J48"/>
  <c r="I48"/>
  <c r="H48"/>
  <c r="G48"/>
  <c r="F48"/>
  <c r="K47"/>
  <c r="J47"/>
  <c r="I47"/>
  <c r="H47"/>
  <c r="G47"/>
  <c r="F47"/>
  <c r="K46"/>
  <c r="J46"/>
  <c r="I46"/>
  <c r="H46"/>
  <c r="G46"/>
  <c r="F46"/>
  <c r="K45"/>
  <c r="J45"/>
  <c r="I45"/>
  <c r="H45"/>
  <c r="G45"/>
  <c r="F45"/>
  <c r="K44"/>
  <c r="J44"/>
  <c r="I44"/>
  <c r="H44"/>
  <c r="G44"/>
  <c r="F44"/>
  <c r="K43"/>
  <c r="J43"/>
  <c r="I43"/>
  <c r="H43"/>
  <c r="G43"/>
  <c r="F43"/>
  <c r="K42"/>
  <c r="J42"/>
  <c r="I42"/>
  <c r="H42"/>
  <c r="G42"/>
  <c r="F42"/>
  <c r="K41"/>
  <c r="J41"/>
  <c r="I41"/>
  <c r="H41"/>
  <c r="G41"/>
  <c r="F41"/>
  <c r="K40"/>
  <c r="J40"/>
  <c r="I40"/>
  <c r="H40"/>
  <c r="G40"/>
  <c r="F40"/>
  <c r="K39"/>
  <c r="J39"/>
  <c r="I39"/>
  <c r="H39"/>
  <c r="G39"/>
  <c r="F39"/>
  <c r="K38"/>
  <c r="J38"/>
  <c r="I38"/>
  <c r="H38"/>
  <c r="G38"/>
  <c r="F38"/>
  <c r="K37"/>
  <c r="J37"/>
  <c r="I37"/>
  <c r="H37"/>
  <c r="G37"/>
  <c r="F37"/>
  <c r="K36"/>
  <c r="J36"/>
  <c r="I36"/>
  <c r="H36"/>
  <c r="G36"/>
  <c r="F36"/>
  <c r="K35"/>
  <c r="J35"/>
  <c r="I35"/>
  <c r="H35"/>
  <c r="G35"/>
  <c r="F35"/>
  <c r="K34"/>
  <c r="J34"/>
  <c r="I34"/>
  <c r="H34"/>
  <c r="G34"/>
  <c r="F34"/>
  <c r="K33"/>
  <c r="J33"/>
  <c r="I33"/>
  <c r="H33"/>
  <c r="G33"/>
  <c r="F33"/>
  <c r="K32"/>
  <c r="J32"/>
  <c r="I32"/>
  <c r="H32"/>
  <c r="G32"/>
  <c r="F32"/>
  <c r="K31"/>
  <c r="J31"/>
  <c r="I31"/>
  <c r="H31"/>
  <c r="G31"/>
  <c r="F31"/>
  <c r="K30"/>
  <c r="J30"/>
  <c r="I30"/>
  <c r="H30"/>
  <c r="G30"/>
  <c r="F30"/>
  <c r="K29"/>
  <c r="J29"/>
  <c r="I29"/>
  <c r="H29"/>
  <c r="G29"/>
  <c r="F29"/>
  <c r="K28"/>
  <c r="J28"/>
  <c r="I28"/>
  <c r="H28"/>
  <c r="G28"/>
  <c r="F28"/>
  <c r="K27"/>
  <c r="J27"/>
  <c r="I27"/>
  <c r="H27"/>
  <c r="G27"/>
  <c r="F27"/>
  <c r="K26"/>
  <c r="J26"/>
  <c r="I26"/>
  <c r="H26"/>
  <c r="G26"/>
  <c r="F26"/>
  <c r="K25"/>
  <c r="J25"/>
  <c r="I25"/>
  <c r="H25"/>
  <c r="G25"/>
  <c r="F25"/>
  <c r="K24"/>
  <c r="J24"/>
  <c r="I24"/>
  <c r="H24"/>
  <c r="G24"/>
  <c r="F24"/>
  <c r="K23"/>
  <c r="J23"/>
  <c r="I23"/>
  <c r="K22"/>
  <c r="J22"/>
  <c r="I22"/>
  <c r="K21"/>
  <c r="J21"/>
  <c r="I21"/>
  <c r="K20"/>
  <c r="J20"/>
  <c r="I20"/>
  <c r="K19"/>
  <c r="J19"/>
  <c r="I19"/>
  <c r="K18"/>
  <c r="J18"/>
  <c r="I18"/>
  <c r="K17"/>
  <c r="J17"/>
  <c r="I17"/>
  <c r="K16"/>
  <c r="J16"/>
  <c r="I16"/>
  <c r="K15"/>
  <c r="J15"/>
  <c r="I15"/>
  <c r="K14"/>
  <c r="J14"/>
  <c r="I14"/>
  <c r="K13"/>
  <c r="J13"/>
  <c r="I13"/>
  <c r="K12"/>
  <c r="J12"/>
  <c r="I12"/>
  <c r="K11"/>
  <c r="J11"/>
  <c r="I11"/>
  <c r="K10"/>
  <c r="J10"/>
  <c r="I10"/>
  <c r="K9"/>
  <c r="J9"/>
  <c r="I9"/>
  <c r="K8"/>
  <c r="J8"/>
  <c r="I8"/>
  <c r="K7"/>
  <c r="J7"/>
  <c r="I7"/>
  <c r="K50" i="141"/>
  <c r="I50"/>
  <c r="H50"/>
  <c r="G50"/>
  <c r="E50"/>
  <c r="D50"/>
  <c r="C50"/>
  <c r="K49"/>
  <c r="J49"/>
  <c r="I49"/>
  <c r="H49"/>
  <c r="G49"/>
  <c r="E49"/>
  <c r="D49"/>
  <c r="C49"/>
  <c r="K48"/>
  <c r="I48"/>
  <c r="H48"/>
  <c r="G48"/>
  <c r="E48"/>
  <c r="D48"/>
  <c r="C48"/>
  <c r="K47"/>
  <c r="J47"/>
  <c r="I47"/>
  <c r="H47"/>
  <c r="G47"/>
  <c r="E47"/>
  <c r="D47"/>
  <c r="C47"/>
  <c r="K49" i="140"/>
  <c r="I49"/>
  <c r="H49"/>
  <c r="G49"/>
  <c r="E49"/>
  <c r="D49"/>
  <c r="C49"/>
  <c r="K48"/>
  <c r="I48"/>
  <c r="H48"/>
  <c r="G48"/>
  <c r="E48"/>
  <c r="D48"/>
  <c r="C48"/>
  <c r="K47"/>
  <c r="I47"/>
  <c r="H47"/>
  <c r="G47"/>
  <c r="E47"/>
  <c r="D47"/>
  <c r="C47"/>
  <c r="K45"/>
  <c r="I45"/>
  <c r="H45"/>
  <c r="G45"/>
  <c r="E45"/>
  <c r="D45"/>
  <c r="C45"/>
  <c r="K44"/>
  <c r="I44"/>
  <c r="H44"/>
  <c r="G44"/>
  <c r="E44"/>
  <c r="D44"/>
  <c r="C44"/>
  <c r="K43"/>
  <c r="I43"/>
  <c r="H43"/>
  <c r="G43"/>
  <c r="E43"/>
  <c r="D43"/>
  <c r="C43"/>
  <c r="K42"/>
  <c r="I42"/>
  <c r="H42"/>
  <c r="G42"/>
  <c r="E42"/>
  <c r="D42"/>
  <c r="C42"/>
  <c r="K41"/>
  <c r="I41"/>
  <c r="H41"/>
  <c r="G41"/>
  <c r="E41"/>
  <c r="D41"/>
  <c r="C41"/>
  <c r="K40"/>
  <c r="I40"/>
  <c r="H40"/>
  <c r="G40"/>
  <c r="E40"/>
  <c r="D40"/>
  <c r="C40"/>
  <c r="K39"/>
  <c r="I39"/>
  <c r="H39"/>
  <c r="G39"/>
  <c r="E39"/>
  <c r="D39"/>
  <c r="C39"/>
  <c r="K38"/>
  <c r="I38"/>
  <c r="H38"/>
  <c r="G38"/>
  <c r="E38"/>
  <c r="D38"/>
  <c r="C38"/>
  <c r="K37"/>
  <c r="I37"/>
  <c r="H37"/>
  <c r="G37"/>
  <c r="E37"/>
  <c r="D37"/>
  <c r="C37"/>
  <c r="K36"/>
  <c r="I36"/>
  <c r="H36"/>
  <c r="G36"/>
  <c r="E36"/>
  <c r="D36"/>
  <c r="C36"/>
  <c r="K35"/>
  <c r="I35"/>
  <c r="H35"/>
  <c r="G35"/>
  <c r="E35"/>
  <c r="D35"/>
  <c r="C35"/>
  <c r="K34"/>
  <c r="I34"/>
  <c r="H34"/>
  <c r="G34"/>
  <c r="E34"/>
  <c r="D34"/>
  <c r="C34"/>
  <c r="K33"/>
  <c r="I33"/>
  <c r="H33"/>
  <c r="G33"/>
  <c r="E33"/>
  <c r="D33"/>
  <c r="C33"/>
  <c r="K32"/>
  <c r="I32"/>
  <c r="H32"/>
  <c r="G32"/>
  <c r="E32"/>
  <c r="D32"/>
  <c r="C32"/>
  <c r="K31"/>
  <c r="I31"/>
  <c r="H31"/>
  <c r="G31"/>
  <c r="E31"/>
  <c r="D31"/>
  <c r="C31"/>
  <c r="K30"/>
  <c r="I30"/>
  <c r="H30"/>
  <c r="G30"/>
  <c r="E30"/>
  <c r="D30"/>
  <c r="C30"/>
  <c r="K29"/>
  <c r="I29"/>
  <c r="H29"/>
  <c r="G29"/>
  <c r="E29"/>
  <c r="D29"/>
  <c r="K28"/>
  <c r="I28"/>
  <c r="H28"/>
  <c r="G28"/>
  <c r="E28"/>
  <c r="D28"/>
  <c r="K27"/>
  <c r="I27"/>
  <c r="H27"/>
  <c r="G27"/>
  <c r="E27"/>
  <c r="D27"/>
  <c r="K26"/>
  <c r="I26"/>
  <c r="H26"/>
  <c r="G26"/>
  <c r="E26"/>
  <c r="D26"/>
  <c r="K25"/>
  <c r="I25"/>
  <c r="H25"/>
  <c r="G25"/>
  <c r="E25"/>
  <c r="D25"/>
  <c r="K24"/>
  <c r="I24"/>
  <c r="H24"/>
  <c r="G24"/>
  <c r="E24"/>
  <c r="D24"/>
  <c r="K23"/>
  <c r="I23"/>
  <c r="H23"/>
  <c r="G23"/>
  <c r="E23"/>
  <c r="D23"/>
  <c r="K22"/>
  <c r="I22"/>
  <c r="H22"/>
  <c r="G22"/>
  <c r="E22"/>
  <c r="D22"/>
  <c r="K21"/>
  <c r="I21"/>
  <c r="H21"/>
  <c r="G21"/>
  <c r="E21"/>
  <c r="D21"/>
  <c r="K20"/>
  <c r="I20"/>
  <c r="H20"/>
  <c r="G20"/>
  <c r="E20"/>
  <c r="D20"/>
  <c r="K19"/>
  <c r="I19"/>
  <c r="H19"/>
  <c r="G19"/>
  <c r="E19"/>
  <c r="D19"/>
  <c r="K18"/>
  <c r="I18"/>
  <c r="H18"/>
  <c r="G18"/>
  <c r="E18"/>
  <c r="D18"/>
  <c r="K17"/>
  <c r="I17"/>
  <c r="H17"/>
  <c r="G17"/>
  <c r="E17"/>
  <c r="D17"/>
  <c r="K16"/>
  <c r="I16"/>
  <c r="H16"/>
  <c r="G16"/>
  <c r="E16"/>
  <c r="D16"/>
  <c r="K15"/>
  <c r="I15"/>
  <c r="H15"/>
  <c r="G15"/>
  <c r="E15"/>
  <c r="D15"/>
  <c r="K14"/>
  <c r="I14"/>
  <c r="H14"/>
  <c r="G14"/>
  <c r="E14"/>
  <c r="D14"/>
  <c r="K13"/>
  <c r="I13"/>
  <c r="H13"/>
  <c r="G13"/>
  <c r="E13"/>
  <c r="D13"/>
  <c r="K12"/>
  <c r="I12"/>
  <c r="H12"/>
  <c r="G12"/>
  <c r="E12"/>
  <c r="D12"/>
  <c r="K11"/>
  <c r="I11"/>
  <c r="H11"/>
  <c r="G11"/>
  <c r="E11"/>
  <c r="D11"/>
  <c r="K10"/>
  <c r="I10"/>
  <c r="H10"/>
  <c r="G10"/>
  <c r="E10"/>
  <c r="D10"/>
  <c r="K9"/>
  <c r="I9"/>
  <c r="H9"/>
  <c r="G9"/>
  <c r="E9"/>
  <c r="D9"/>
  <c r="K8"/>
  <c r="J8"/>
  <c r="I8"/>
  <c r="H8"/>
  <c r="G8"/>
  <c r="E8"/>
  <c r="D8"/>
  <c r="K7"/>
  <c r="I7"/>
  <c r="H7"/>
  <c r="G7"/>
  <c r="E7"/>
  <c r="D7"/>
  <c r="K6"/>
  <c r="I6"/>
  <c r="H6"/>
  <c r="G6"/>
  <c r="E6"/>
  <c r="D6"/>
  <c r="C6"/>
  <c r="J50" i="139"/>
  <c r="J49" i="140" s="1"/>
  <c r="F50" i="139"/>
  <c r="F49" i="140" s="1"/>
  <c r="J49" i="139"/>
  <c r="F49"/>
  <c r="F49" i="141" s="1"/>
  <c r="J48" i="139"/>
  <c r="J48" i="140" s="1"/>
  <c r="F48" i="139"/>
  <c r="F48" i="141" s="1"/>
  <c r="J47" i="139"/>
  <c r="F47"/>
  <c r="F46" i="140" s="1"/>
  <c r="J46" i="139"/>
  <c r="J45" i="140" s="1"/>
  <c r="F46" i="139"/>
  <c r="F45" i="140" s="1"/>
  <c r="J45" i="139"/>
  <c r="F45"/>
  <c r="F44" i="140" s="1"/>
  <c r="J44" i="139"/>
  <c r="J43" i="140" s="1"/>
  <c r="F44" i="139"/>
  <c r="F43" i="140" s="1"/>
  <c r="J43" i="139"/>
  <c r="J42" i="140" s="1"/>
  <c r="F43" i="139"/>
  <c r="F42" i="140" s="1"/>
  <c r="J42" i="139"/>
  <c r="J41" i="140" s="1"/>
  <c r="F42" i="139"/>
  <c r="F41" i="140" s="1"/>
  <c r="J41" i="139"/>
  <c r="F41"/>
  <c r="F40" i="140" s="1"/>
  <c r="J40" i="139"/>
  <c r="J40" i="140" s="1"/>
  <c r="F40" i="139"/>
  <c r="F39" i="140" s="1"/>
  <c r="J39" i="139"/>
  <c r="J38" i="140" s="1"/>
  <c r="F39" i="139"/>
  <c r="F38" i="140" s="1"/>
  <c r="J38" i="139"/>
  <c r="J37" i="140" s="1"/>
  <c r="F38" i="139"/>
  <c r="F37" i="140" s="1"/>
  <c r="J37" i="139"/>
  <c r="F37"/>
  <c r="F36" i="140" s="1"/>
  <c r="J36" i="139"/>
  <c r="J35" i="140" s="1"/>
  <c r="F36" i="139"/>
  <c r="F35" i="140" s="1"/>
  <c r="J35" i="139"/>
  <c r="J34" i="140" s="1"/>
  <c r="F35" i="139"/>
  <c r="F34" i="140" s="1"/>
  <c r="J34" i="139"/>
  <c r="J33" i="140" s="1"/>
  <c r="F34" i="139"/>
  <c r="F33" i="140" s="1"/>
  <c r="J33" i="139"/>
  <c r="F33"/>
  <c r="F32" i="140" s="1"/>
  <c r="J32" i="139"/>
  <c r="J31" i="140" s="1"/>
  <c r="F32" i="139"/>
  <c r="F31" i="140" s="1"/>
  <c r="J31" i="139"/>
  <c r="J30" i="140" s="1"/>
  <c r="F31" i="139"/>
  <c r="F30" i="140" s="1"/>
  <c r="J30" i="139"/>
  <c r="J29" i="140" s="1"/>
  <c r="F30" i="139"/>
  <c r="J29"/>
  <c r="F29"/>
  <c r="F29" i="140" s="1"/>
  <c r="C29" i="139"/>
  <c r="C29" i="140" s="1"/>
  <c r="J28" i="139"/>
  <c r="J28" i="140" s="1"/>
  <c r="C28" i="139"/>
  <c r="C27" i="140" s="1"/>
  <c r="J27" i="139"/>
  <c r="J26" i="140" s="1"/>
  <c r="F27" i="139"/>
  <c r="F26" i="140" s="1"/>
  <c r="C27" i="139"/>
  <c r="C26" i="140" s="1"/>
  <c r="J26" i="139"/>
  <c r="J25" i="140" s="1"/>
  <c r="F26" i="139"/>
  <c r="C26"/>
  <c r="C25" i="140" s="1"/>
  <c r="J25" i="139"/>
  <c r="F25"/>
  <c r="F25" i="140" s="1"/>
  <c r="C25" i="139"/>
  <c r="C24" i="140" s="1"/>
  <c r="J24" i="139"/>
  <c r="J24" i="140" s="1"/>
  <c r="C24" i="139"/>
  <c r="C23" i="140" s="1"/>
  <c r="J23" i="139"/>
  <c r="J22" i="140" s="1"/>
  <c r="F23" i="139"/>
  <c r="F22" i="140" s="1"/>
  <c r="C23" i="139"/>
  <c r="J22"/>
  <c r="J21" i="140" s="1"/>
  <c r="F22" i="139"/>
  <c r="C22"/>
  <c r="C22" i="140" s="1"/>
  <c r="J21" i="139"/>
  <c r="F21"/>
  <c r="F21" i="140" s="1"/>
  <c r="C21" i="139"/>
  <c r="C20" i="140" s="1"/>
  <c r="J20" i="139"/>
  <c r="J20" i="140" s="1"/>
  <c r="C20" i="139"/>
  <c r="C19" i="140" s="1"/>
  <c r="J19" i="139"/>
  <c r="J18" i="140" s="1"/>
  <c r="F19" i="139"/>
  <c r="F18" i="140" s="1"/>
  <c r="C19" i="139"/>
  <c r="J18"/>
  <c r="J17" i="140" s="1"/>
  <c r="F18" i="139"/>
  <c r="C18"/>
  <c r="C18" i="140" s="1"/>
  <c r="J17" i="139"/>
  <c r="J16" i="140" s="1"/>
  <c r="F17" i="139"/>
  <c r="F17" i="140" s="1"/>
  <c r="C17" i="139"/>
  <c r="C16" i="140" s="1"/>
  <c r="J16" i="139"/>
  <c r="J15" i="140" s="1"/>
  <c r="C16" i="139"/>
  <c r="C15" i="140" s="1"/>
  <c r="J15" i="139"/>
  <c r="J14" i="140" s="1"/>
  <c r="F15" i="139"/>
  <c r="F14" i="140" s="1"/>
  <c r="C15" i="139"/>
  <c r="J14"/>
  <c r="J13" i="140" s="1"/>
  <c r="F14" i="139"/>
  <c r="C14"/>
  <c r="C14" i="140" s="1"/>
  <c r="J13" i="139"/>
  <c r="F13"/>
  <c r="F13" i="140" s="1"/>
  <c r="C13" i="139"/>
  <c r="C12" i="140" s="1"/>
  <c r="J12" i="139"/>
  <c r="J12" i="140" s="1"/>
  <c r="C12" i="139"/>
  <c r="C11" i="140" s="1"/>
  <c r="J11" i="139"/>
  <c r="J10" i="140" s="1"/>
  <c r="F11" i="139"/>
  <c r="C11"/>
  <c r="C10" i="140" s="1"/>
  <c r="J10" i="139"/>
  <c r="J9" i="140" s="1"/>
  <c r="F10" i="139"/>
  <c r="F10" i="140" s="1"/>
  <c r="C10" i="139"/>
  <c r="C9" i="140" s="1"/>
  <c r="J9" i="139"/>
  <c r="F9"/>
  <c r="F9" i="140" s="1"/>
  <c r="C9" i="139"/>
  <c r="C8" i="140" s="1"/>
  <c r="J8" i="139"/>
  <c r="C8"/>
  <c r="C7" i="140" s="1"/>
  <c r="J7" i="139"/>
  <c r="J7" i="140" s="1"/>
  <c r="F7" i="139"/>
  <c r="C7"/>
  <c r="J6"/>
  <c r="F6"/>
  <c r="F6" i="140" s="1"/>
  <c r="C6" i="139"/>
  <c r="K49" i="138"/>
  <c r="J49"/>
  <c r="I49"/>
  <c r="H49"/>
  <c r="K48"/>
  <c r="J48"/>
  <c r="I48"/>
  <c r="H48"/>
  <c r="K47"/>
  <c r="J47"/>
  <c r="I47"/>
  <c r="H47"/>
  <c r="K46"/>
  <c r="J46"/>
  <c r="I46"/>
  <c r="H46"/>
  <c r="K45"/>
  <c r="J45"/>
  <c r="I45"/>
  <c r="H45"/>
  <c r="K44"/>
  <c r="J44"/>
  <c r="I44"/>
  <c r="H44"/>
  <c r="K43"/>
  <c r="J43"/>
  <c r="I43"/>
  <c r="H43"/>
  <c r="K42"/>
  <c r="J42"/>
  <c r="I42"/>
  <c r="H42"/>
  <c r="K41"/>
  <c r="J41"/>
  <c r="I41"/>
  <c r="H41"/>
  <c r="K40"/>
  <c r="J40"/>
  <c r="I40"/>
  <c r="H40"/>
  <c r="K39"/>
  <c r="J39"/>
  <c r="I39"/>
  <c r="H39"/>
  <c r="K38"/>
  <c r="J38"/>
  <c r="I38"/>
  <c r="H38"/>
  <c r="K37"/>
  <c r="J37"/>
  <c r="I37"/>
  <c r="H37"/>
  <c r="K36"/>
  <c r="J36"/>
  <c r="I36"/>
  <c r="H36"/>
  <c r="K35"/>
  <c r="J35"/>
  <c r="I35"/>
  <c r="H35"/>
  <c r="K34"/>
  <c r="J34"/>
  <c r="I34"/>
  <c r="H34"/>
  <c r="K33"/>
  <c r="J33"/>
  <c r="I33"/>
  <c r="H33"/>
  <c r="K32"/>
  <c r="J32"/>
  <c r="I32"/>
  <c r="H32"/>
  <c r="K31"/>
  <c r="J31"/>
  <c r="I31"/>
  <c r="H31"/>
  <c r="K30"/>
  <c r="J30"/>
  <c r="I30"/>
  <c r="H30"/>
  <c r="K29"/>
  <c r="J29"/>
  <c r="I29"/>
  <c r="H29"/>
  <c r="K28"/>
  <c r="J28"/>
  <c r="I28"/>
  <c r="H28"/>
  <c r="K27"/>
  <c r="J27"/>
  <c r="I27"/>
  <c r="H27"/>
  <c r="K26"/>
  <c r="J26"/>
  <c r="I26"/>
  <c r="H26"/>
  <c r="K25"/>
  <c r="J25"/>
  <c r="I25"/>
  <c r="H25"/>
  <c r="K24"/>
  <c r="J24"/>
  <c r="I24"/>
  <c r="H24"/>
  <c r="K23"/>
  <c r="J23"/>
  <c r="I23"/>
  <c r="H23"/>
  <c r="K22"/>
  <c r="J22"/>
  <c r="I22"/>
  <c r="H22"/>
  <c r="K21"/>
  <c r="J21"/>
  <c r="I21"/>
  <c r="H21"/>
  <c r="K20"/>
  <c r="J20"/>
  <c r="I20"/>
  <c r="H20"/>
  <c r="K19"/>
  <c r="J19"/>
  <c r="I19"/>
  <c r="H19"/>
  <c r="K18"/>
  <c r="J18"/>
  <c r="I18"/>
  <c r="H18"/>
  <c r="K17"/>
  <c r="J17"/>
  <c r="I17"/>
  <c r="H17"/>
  <c r="K16"/>
  <c r="J16"/>
  <c r="I16"/>
  <c r="H16"/>
  <c r="K15"/>
  <c r="J15"/>
  <c r="I15"/>
  <c r="H15"/>
  <c r="K14"/>
  <c r="J14"/>
  <c r="I14"/>
  <c r="H14"/>
  <c r="K13"/>
  <c r="J13"/>
  <c r="I13"/>
  <c r="H13"/>
  <c r="K12"/>
  <c r="J12"/>
  <c r="I12"/>
  <c r="H12"/>
  <c r="K11"/>
  <c r="J11"/>
  <c r="I11"/>
  <c r="H11"/>
  <c r="K10"/>
  <c r="J10"/>
  <c r="I10"/>
  <c r="H10"/>
  <c r="K9"/>
  <c r="J9"/>
  <c r="I9"/>
  <c r="H9"/>
  <c r="K8"/>
  <c r="J8"/>
  <c r="I8"/>
  <c r="H8"/>
  <c r="K7"/>
  <c r="J7"/>
  <c r="I7"/>
  <c r="H7"/>
  <c r="K6"/>
  <c r="J6"/>
  <c r="I6"/>
  <c r="H6"/>
  <c r="H226" i="136"/>
  <c r="G226"/>
  <c r="F226"/>
  <c r="H225"/>
  <c r="G225"/>
  <c r="F225"/>
  <c r="H224"/>
  <c r="G224"/>
  <c r="F224"/>
  <c r="H223"/>
  <c r="G223"/>
  <c r="F223"/>
  <c r="H222"/>
  <c r="G222"/>
  <c r="F222"/>
  <c r="H221"/>
  <c r="G221"/>
  <c r="F221"/>
  <c r="H220"/>
  <c r="G220"/>
  <c r="F220"/>
  <c r="H219"/>
  <c r="G219"/>
  <c r="F219"/>
  <c r="H218"/>
  <c r="G218"/>
  <c r="F218"/>
  <c r="H217"/>
  <c r="G217"/>
  <c r="F217"/>
  <c r="H216"/>
  <c r="G216"/>
  <c r="F216"/>
  <c r="H215"/>
  <c r="G215"/>
  <c r="F215"/>
  <c r="H213"/>
  <c r="G213"/>
  <c r="F213"/>
  <c r="H212"/>
  <c r="G212"/>
  <c r="F212"/>
  <c r="H211"/>
  <c r="G211"/>
  <c r="F211"/>
  <c r="H210"/>
  <c r="G210"/>
  <c r="F210"/>
  <c r="H209"/>
  <c r="G209"/>
  <c r="F209"/>
  <c r="H208"/>
  <c r="G208"/>
  <c r="F208"/>
  <c r="H207"/>
  <c r="G207"/>
  <c r="F207"/>
  <c r="H206"/>
  <c r="G206"/>
  <c r="F206"/>
  <c r="H205"/>
  <c r="G205"/>
  <c r="F205"/>
  <c r="H204"/>
  <c r="G204"/>
  <c r="F204"/>
  <c r="H203"/>
  <c r="G203"/>
  <c r="F203"/>
  <c r="H202"/>
  <c r="G202"/>
  <c r="F202"/>
  <c r="E201"/>
  <c r="H201" s="1"/>
  <c r="D201"/>
  <c r="C201"/>
  <c r="F47" i="134"/>
  <c r="E47"/>
  <c r="F46"/>
  <c r="E46"/>
  <c r="C13" i="140" l="1"/>
  <c r="J39"/>
  <c r="F8" i="139"/>
  <c r="F7" i="140" s="1"/>
  <c r="F12" i="139"/>
  <c r="F11" i="140" s="1"/>
  <c r="F16" i="139"/>
  <c r="F15" i="140" s="1"/>
  <c r="F20" i="139"/>
  <c r="F19" i="140" s="1"/>
  <c r="F24" i="139"/>
  <c r="F23" i="140" s="1"/>
  <c r="F28" i="139"/>
  <c r="F27" i="140" s="1"/>
  <c r="J46"/>
  <c r="F47"/>
  <c r="J47"/>
  <c r="J48" i="141"/>
  <c r="F50"/>
  <c r="J50"/>
  <c r="J11" i="140"/>
  <c r="C21"/>
  <c r="J27"/>
  <c r="J6"/>
  <c r="C17"/>
  <c r="J23"/>
  <c r="J32"/>
  <c r="J36"/>
  <c r="J44"/>
  <c r="J19"/>
  <c r="C28"/>
  <c r="F48"/>
  <c r="F47" i="141"/>
  <c r="K49" i="142"/>
  <c r="F8" i="140"/>
  <c r="F16"/>
  <c r="F20"/>
  <c r="F24"/>
  <c r="B62" i="128"/>
  <c r="B55"/>
  <c r="B26"/>
  <c r="B74" s="1"/>
  <c r="B6"/>
  <c r="F28" i="140" l="1"/>
  <c r="F12"/>
  <c r="E43" i="77"/>
  <c r="D13" i="68"/>
  <c r="E27" i="78" l="1"/>
  <c r="G27"/>
  <c r="I27"/>
  <c r="O18" i="115" l="1"/>
  <c r="I21" i="114"/>
  <c r="F21"/>
  <c r="I20"/>
  <c r="F20"/>
  <c r="I19"/>
  <c r="F19"/>
  <c r="I18"/>
  <c r="F18"/>
  <c r="I16"/>
  <c r="I15"/>
  <c r="F15"/>
  <c r="I14"/>
  <c r="F14"/>
  <c r="I13"/>
  <c r="F13"/>
  <c r="I12"/>
  <c r="F12"/>
  <c r="I11"/>
  <c r="F11"/>
  <c r="I10"/>
  <c r="F10"/>
  <c r="I9"/>
  <c r="F9"/>
  <c r="I8"/>
  <c r="F8"/>
  <c r="I7"/>
  <c r="F7"/>
  <c r="H73" i="113"/>
  <c r="G73"/>
  <c r="H72"/>
  <c r="G72"/>
  <c r="D72"/>
  <c r="H71"/>
  <c r="G71"/>
  <c r="H70"/>
  <c r="G70"/>
  <c r="H69"/>
  <c r="G69"/>
  <c r="H68"/>
  <c r="G68"/>
  <c r="H67"/>
  <c r="G67"/>
  <c r="H66"/>
  <c r="G66"/>
  <c r="G65"/>
  <c r="H64"/>
  <c r="G64"/>
  <c r="H63"/>
  <c r="G63"/>
  <c r="H62"/>
  <c r="G62"/>
  <c r="H61"/>
  <c r="G61"/>
  <c r="H60"/>
  <c r="G60"/>
  <c r="H59"/>
  <c r="G59"/>
  <c r="H58"/>
  <c r="G58"/>
  <c r="H57"/>
  <c r="G57"/>
  <c r="H56"/>
  <c r="G56"/>
  <c r="H55"/>
  <c r="G55"/>
  <c r="H54"/>
  <c r="G54"/>
  <c r="H53"/>
  <c r="G53"/>
  <c r="H52"/>
  <c r="G52"/>
  <c r="H51"/>
  <c r="G51"/>
  <c r="H50"/>
  <c r="G50"/>
  <c r="H49"/>
  <c r="G49"/>
  <c r="H48"/>
  <c r="G48"/>
  <c r="H47"/>
  <c r="H46"/>
  <c r="G46"/>
  <c r="H45"/>
  <c r="G45"/>
  <c r="H44"/>
  <c r="G44"/>
  <c r="H43"/>
  <c r="G43"/>
  <c r="H42"/>
  <c r="G42"/>
  <c r="H41"/>
  <c r="G41"/>
  <c r="H40"/>
  <c r="G40"/>
  <c r="H39"/>
  <c r="G39"/>
  <c r="H38"/>
  <c r="G38"/>
  <c r="H37"/>
  <c r="G37"/>
  <c r="H36"/>
  <c r="G36"/>
  <c r="H35"/>
  <c r="G35"/>
  <c r="H34"/>
  <c r="G34"/>
  <c r="H32"/>
  <c r="G32"/>
  <c r="H31"/>
  <c r="G31"/>
  <c r="H30"/>
  <c r="G30"/>
  <c r="H29"/>
  <c r="G29"/>
  <c r="H28"/>
  <c r="G28"/>
  <c r="H27"/>
  <c r="G27"/>
  <c r="H26"/>
  <c r="G26"/>
  <c r="H25"/>
  <c r="G25"/>
  <c r="H24"/>
  <c r="G24"/>
  <c r="H23"/>
  <c r="G23"/>
  <c r="H22"/>
  <c r="G22"/>
  <c r="H21"/>
  <c r="G21"/>
  <c r="H20"/>
  <c r="G20"/>
  <c r="H19"/>
  <c r="H18"/>
  <c r="G18"/>
  <c r="H17"/>
  <c r="G17"/>
  <c r="H16"/>
  <c r="G16"/>
  <c r="H15"/>
  <c r="G15"/>
  <c r="H14"/>
  <c r="G14"/>
  <c r="H13"/>
  <c r="G13"/>
  <c r="H12"/>
  <c r="G12"/>
  <c r="H11"/>
  <c r="G11"/>
  <c r="H10"/>
  <c r="G10"/>
  <c r="H9"/>
  <c r="G9"/>
  <c r="H8"/>
  <c r="G8"/>
  <c r="H7"/>
  <c r="G7"/>
  <c r="H6"/>
  <c r="G6"/>
  <c r="F6"/>
  <c r="E6"/>
  <c r="D6"/>
  <c r="H48" i="112"/>
  <c r="G48"/>
  <c r="H47"/>
  <c r="G47"/>
  <c r="H46"/>
  <c r="G46"/>
  <c r="H45"/>
  <c r="G45"/>
  <c r="H44"/>
  <c r="G44"/>
  <c r="H43"/>
  <c r="G43"/>
  <c r="H42"/>
  <c r="G42"/>
  <c r="H41"/>
  <c r="G41"/>
  <c r="H40"/>
  <c r="G40"/>
  <c r="H39"/>
  <c r="G39"/>
  <c r="H38"/>
  <c r="G38"/>
  <c r="H37"/>
  <c r="G37"/>
  <c r="H36"/>
  <c r="G36"/>
  <c r="H35"/>
  <c r="G35"/>
  <c r="H34"/>
  <c r="G34"/>
  <c r="H33"/>
  <c r="G33"/>
  <c r="H32"/>
  <c r="G32"/>
  <c r="H31"/>
  <c r="G31"/>
  <c r="H30"/>
  <c r="G30"/>
  <c r="H29"/>
  <c r="G29"/>
  <c r="H27"/>
  <c r="G27"/>
  <c r="H26"/>
  <c r="G26"/>
  <c r="H25"/>
  <c r="G25"/>
  <c r="H24"/>
  <c r="G24"/>
  <c r="H23"/>
  <c r="G23"/>
  <c r="H22"/>
  <c r="G22"/>
  <c r="H21"/>
  <c r="G21"/>
  <c r="H20"/>
  <c r="G20"/>
  <c r="H19"/>
  <c r="G19"/>
  <c r="H18"/>
  <c r="G18"/>
  <c r="H16"/>
  <c r="G16"/>
  <c r="H15"/>
  <c r="G15"/>
  <c r="H14"/>
  <c r="G14"/>
  <c r="H13"/>
  <c r="G13"/>
  <c r="H12"/>
  <c r="G12"/>
  <c r="H11"/>
  <c r="G11"/>
  <c r="H10"/>
  <c r="G10"/>
  <c r="H9"/>
  <c r="G9"/>
  <c r="H8"/>
  <c r="G8"/>
  <c r="H7"/>
  <c r="G7"/>
  <c r="H6"/>
  <c r="G6"/>
  <c r="H57" i="111"/>
  <c r="G57"/>
  <c r="H56"/>
  <c r="G56"/>
  <c r="H55"/>
  <c r="G55"/>
  <c r="H54"/>
  <c r="G54"/>
  <c r="H53"/>
  <c r="G53"/>
  <c r="H52"/>
  <c r="G52"/>
  <c r="H51"/>
  <c r="G51"/>
  <c r="H50"/>
  <c r="G50"/>
  <c r="H49"/>
  <c r="G49"/>
  <c r="H48"/>
  <c r="G48"/>
  <c r="H47"/>
  <c r="G47"/>
  <c r="H46"/>
  <c r="G46"/>
  <c r="H45"/>
  <c r="G45"/>
  <c r="H44"/>
  <c r="G44"/>
  <c r="H43"/>
  <c r="G43"/>
  <c r="H42"/>
  <c r="G42"/>
  <c r="H41"/>
  <c r="G41"/>
  <c r="H40"/>
  <c r="G40"/>
  <c r="H39"/>
  <c r="G39"/>
  <c r="H38"/>
  <c r="G38"/>
  <c r="H37"/>
  <c r="G37"/>
  <c r="H36"/>
  <c r="G36"/>
  <c r="H35"/>
  <c r="G35"/>
  <c r="H34"/>
  <c r="G34"/>
  <c r="H33"/>
  <c r="G33"/>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H8"/>
  <c r="G8"/>
  <c r="H7"/>
  <c r="G7"/>
  <c r="H6"/>
  <c r="G6"/>
  <c r="H19" i="110"/>
  <c r="G19"/>
  <c r="H18"/>
  <c r="G18"/>
  <c r="H17"/>
  <c r="G17"/>
  <c r="H16"/>
  <c r="G16"/>
  <c r="H15"/>
  <c r="G15"/>
  <c r="H14"/>
  <c r="G14"/>
  <c r="H13"/>
  <c r="G13"/>
  <c r="H12"/>
  <c r="G12"/>
  <c r="H11"/>
  <c r="G11"/>
  <c r="H10"/>
  <c r="G10"/>
  <c r="H9"/>
  <c r="G9"/>
  <c r="H8"/>
  <c r="G8"/>
  <c r="H7"/>
  <c r="G7"/>
  <c r="H6"/>
  <c r="G6"/>
  <c r="H23" i="109"/>
  <c r="G23"/>
  <c r="H22"/>
  <c r="G22"/>
  <c r="H21"/>
  <c r="G21"/>
  <c r="H20"/>
  <c r="G20"/>
  <c r="H18"/>
  <c r="G18"/>
  <c r="H17"/>
  <c r="G17"/>
  <c r="H16"/>
  <c r="G16"/>
  <c r="H14"/>
  <c r="G14"/>
  <c r="H13"/>
  <c r="G13"/>
  <c r="H12"/>
  <c r="G12"/>
  <c r="H11"/>
  <c r="G11"/>
  <c r="H10"/>
  <c r="G10"/>
  <c r="H9"/>
  <c r="G9"/>
  <c r="H7"/>
  <c r="G7"/>
  <c r="H6"/>
  <c r="G6"/>
  <c r="H61" i="108"/>
  <c r="G61"/>
  <c r="H60"/>
  <c r="G60"/>
  <c r="H58"/>
  <c r="G58"/>
  <c r="H57"/>
  <c r="G57"/>
  <c r="H56"/>
  <c r="G56"/>
  <c r="H55"/>
  <c r="G55"/>
  <c r="H54"/>
  <c r="G54"/>
  <c r="H53"/>
  <c r="H52"/>
  <c r="G52"/>
  <c r="H51"/>
  <c r="G51"/>
  <c r="H49"/>
  <c r="G49"/>
  <c r="H48"/>
  <c r="G48"/>
  <c r="H47"/>
  <c r="G47"/>
  <c r="H45"/>
  <c r="G45"/>
  <c r="G44"/>
  <c r="H43"/>
  <c r="G43"/>
  <c r="H40"/>
  <c r="G40"/>
  <c r="H39"/>
  <c r="G39"/>
  <c r="H38"/>
  <c r="G38"/>
  <c r="H37"/>
  <c r="G37"/>
  <c r="G36"/>
  <c r="H35"/>
  <c r="G35"/>
  <c r="H34"/>
  <c r="G34"/>
  <c r="H33"/>
  <c r="G33"/>
  <c r="H32"/>
  <c r="G32"/>
  <c r="H31"/>
  <c r="G31"/>
  <c r="G30"/>
  <c r="H29"/>
  <c r="G29"/>
  <c r="G28"/>
  <c r="H27"/>
  <c r="G27"/>
  <c r="H26"/>
  <c r="G26"/>
  <c r="H25"/>
  <c r="G25"/>
  <c r="H24"/>
  <c r="G24"/>
  <c r="H23"/>
  <c r="G23"/>
  <c r="H22"/>
  <c r="G22"/>
  <c r="H21"/>
  <c r="G21"/>
  <c r="H20"/>
  <c r="G20"/>
  <c r="H18"/>
  <c r="G18"/>
  <c r="H17"/>
  <c r="G17"/>
  <c r="H16"/>
  <c r="G16"/>
  <c r="H15"/>
  <c r="G15"/>
  <c r="H14"/>
  <c r="G14"/>
  <c r="H13"/>
  <c r="G13"/>
  <c r="H11"/>
  <c r="G11"/>
  <c r="H10"/>
  <c r="H9"/>
  <c r="G9"/>
  <c r="H7"/>
  <c r="G7"/>
  <c r="H6"/>
  <c r="G6"/>
  <c r="L19" i="99" l="1"/>
  <c r="J19"/>
  <c r="H19"/>
  <c r="F19"/>
  <c r="D19"/>
  <c r="B19"/>
  <c r="Q20" i="97"/>
  <c r="P20"/>
  <c r="O20"/>
  <c r="N20"/>
  <c r="M20"/>
  <c r="L20"/>
  <c r="K20"/>
  <c r="J20"/>
  <c r="I20"/>
  <c r="H20"/>
  <c r="G20"/>
  <c r="F20"/>
  <c r="E20"/>
  <c r="D20"/>
  <c r="C20"/>
  <c r="B20"/>
  <c r="M19"/>
  <c r="L19"/>
  <c r="G19"/>
  <c r="F19"/>
  <c r="M18"/>
  <c r="L18"/>
  <c r="G18"/>
  <c r="F18"/>
  <c r="M17"/>
  <c r="L17"/>
  <c r="G17"/>
  <c r="F17"/>
  <c r="M16"/>
  <c r="L16"/>
  <c r="G16"/>
  <c r="F16"/>
  <c r="M15"/>
  <c r="L15"/>
  <c r="G15"/>
  <c r="F15"/>
  <c r="M14"/>
  <c r="L14"/>
  <c r="G14"/>
  <c r="F14"/>
  <c r="M13"/>
  <c r="L13"/>
  <c r="G13"/>
  <c r="F13"/>
  <c r="M12"/>
  <c r="L12"/>
  <c r="G12"/>
  <c r="F12"/>
  <c r="M11"/>
  <c r="L11"/>
  <c r="G11"/>
  <c r="F11"/>
  <c r="M10"/>
  <c r="L10"/>
  <c r="G10"/>
  <c r="F10"/>
  <c r="M9"/>
  <c r="L9"/>
  <c r="G9"/>
  <c r="F9"/>
  <c r="M8"/>
  <c r="L8"/>
  <c r="G8"/>
  <c r="F8"/>
  <c r="C101" i="96"/>
  <c r="B101"/>
  <c r="H84"/>
  <c r="F84"/>
  <c r="B84"/>
  <c r="H67"/>
  <c r="F67"/>
  <c r="D67"/>
  <c r="B67"/>
  <c r="H51"/>
  <c r="F51"/>
  <c r="D51"/>
  <c r="B51"/>
  <c r="H35"/>
  <c r="D35"/>
  <c r="B35"/>
  <c r="F19"/>
  <c r="B19"/>
  <c r="D5" i="93"/>
  <c r="C5"/>
  <c r="B5"/>
  <c r="A3" i="87"/>
  <c r="A3" i="88" s="1"/>
  <c r="A3" i="89" s="1"/>
  <c r="A3" i="90" s="1"/>
  <c r="A3" i="91" s="1"/>
  <c r="H6" i="86"/>
  <c r="G6" i="87" s="1"/>
  <c r="G6" i="88" s="1"/>
  <c r="G6" i="89" s="1"/>
  <c r="G6" i="90" s="1"/>
  <c r="G6" i="91" s="1"/>
  <c r="G6" i="92" s="1"/>
  <c r="E6" i="86"/>
  <c r="E6" i="87" s="1"/>
  <c r="E6" i="88" s="1"/>
  <c r="E6" i="89" s="1"/>
  <c r="E6" i="90" s="1"/>
  <c r="E6" i="91" s="1"/>
  <c r="E6" i="92" s="1"/>
  <c r="D6" i="86"/>
  <c r="D6" i="87" s="1"/>
  <c r="D6" i="88" s="1"/>
  <c r="D6" i="89" s="1"/>
  <c r="D6" i="90" s="1"/>
  <c r="D6" i="91" s="1"/>
  <c r="D6" i="92" s="1"/>
  <c r="C6" i="86"/>
  <c r="C6" i="87" s="1"/>
  <c r="B6" i="86"/>
  <c r="B6" i="87" s="1"/>
  <c r="B6" i="88" s="1"/>
  <c r="B6" i="89" s="1"/>
  <c r="B6" i="90" s="1"/>
  <c r="B6" i="91" s="1"/>
  <c r="B6" i="92" s="1"/>
  <c r="E5" i="86"/>
  <c r="E5" i="87" s="1"/>
  <c r="E5" i="88" s="1"/>
  <c r="E5" i="89" s="1"/>
  <c r="E5" i="90" s="1"/>
  <c r="E5" i="91" s="1"/>
  <c r="E5" i="92" s="1"/>
  <c r="C6" i="88" l="1"/>
  <c r="C6" i="89"/>
  <c r="C6" i="90" s="1"/>
  <c r="C6" i="91" s="1"/>
  <c r="C6" i="92" s="1"/>
  <c r="A3" i="93"/>
  <c r="A3" i="94" s="1"/>
  <c r="A3" i="95" s="1"/>
  <c r="A3" i="92"/>
  <c r="B6" i="93"/>
  <c r="B6" i="94" s="1"/>
  <c r="B6" i="95" s="1"/>
  <c r="E6" i="93"/>
  <c r="D6"/>
  <c r="D6" i="94" s="1"/>
  <c r="D6" i="95" s="1"/>
  <c r="E5" i="93"/>
  <c r="E5" i="94" s="1"/>
  <c r="E5" i="95" s="1"/>
  <c r="G6" i="93"/>
  <c r="C6" l="1"/>
  <c r="C6" i="94" s="1"/>
  <c r="C6" i="95" s="1"/>
  <c r="G6" i="94"/>
  <c r="G6" i="95"/>
  <c r="E6" i="94"/>
  <c r="E6" i="95"/>
  <c r="G28" i="78" l="1"/>
  <c r="F27"/>
  <c r="D27"/>
  <c r="E25"/>
  <c r="E24"/>
  <c r="E23"/>
  <c r="E22"/>
  <c r="E21"/>
  <c r="E20"/>
  <c r="E19"/>
  <c r="E18"/>
  <c r="E17"/>
  <c r="E16"/>
  <c r="E15"/>
  <c r="E14"/>
  <c r="E13"/>
  <c r="E12"/>
  <c r="E11"/>
  <c r="E10"/>
  <c r="E9"/>
  <c r="E8"/>
  <c r="E7"/>
  <c r="E6"/>
  <c r="D43" i="77"/>
  <c r="J17" i="68"/>
  <c r="F7" i="76" l="1"/>
  <c r="H7"/>
  <c r="G7"/>
  <c r="E18" l="1"/>
  <c r="F18"/>
  <c r="G18"/>
  <c r="E33" i="77"/>
  <c r="E32"/>
  <c r="F33"/>
  <c r="D25" i="78"/>
  <c r="D24"/>
  <c r="D23"/>
  <c r="D22"/>
  <c r="D21"/>
  <c r="D20"/>
  <c r="D12"/>
  <c r="H27"/>
  <c r="H25"/>
  <c r="H24"/>
  <c r="H23"/>
  <c r="H22"/>
  <c r="H21"/>
  <c r="H20"/>
  <c r="F25"/>
  <c r="F24"/>
  <c r="F23"/>
  <c r="F22"/>
  <c r="F21"/>
  <c r="F20"/>
  <c r="F12"/>
  <c r="F5"/>
  <c r="L50" i="79" l="1"/>
  <c r="K50"/>
  <c r="J50"/>
  <c r="L49"/>
  <c r="K49"/>
  <c r="J49"/>
  <c r="L48"/>
  <c r="K48"/>
  <c r="J48"/>
  <c r="L47"/>
  <c r="K47"/>
  <c r="J47"/>
  <c r="L46"/>
  <c r="K46"/>
  <c r="J46"/>
  <c r="L45"/>
  <c r="K45"/>
  <c r="J45"/>
  <c r="L44"/>
  <c r="K44"/>
  <c r="J44"/>
  <c r="L43"/>
  <c r="K43"/>
  <c r="J43"/>
  <c r="L42"/>
  <c r="K42"/>
  <c r="J42"/>
  <c r="L41"/>
  <c r="K41"/>
  <c r="J41"/>
  <c r="L40"/>
  <c r="K40"/>
  <c r="J40"/>
  <c r="L39"/>
  <c r="K39"/>
  <c r="J39"/>
  <c r="L38"/>
  <c r="K38"/>
  <c r="J38"/>
  <c r="L37"/>
  <c r="K37"/>
  <c r="J37"/>
  <c r="L36"/>
  <c r="K36"/>
  <c r="J36"/>
  <c r="L35"/>
  <c r="K35"/>
  <c r="J35"/>
  <c r="L34"/>
  <c r="K34"/>
  <c r="J34"/>
  <c r="L33"/>
  <c r="K33"/>
  <c r="J33"/>
  <c r="L32"/>
  <c r="K32"/>
  <c r="J32"/>
  <c r="L31"/>
  <c r="K31"/>
  <c r="J31"/>
  <c r="G6" i="77" l="1"/>
  <c r="F6"/>
  <c r="D17" i="76" l="1"/>
  <c r="C17"/>
  <c r="B17"/>
  <c r="E17" s="1"/>
  <c r="E16"/>
  <c r="E15"/>
  <c r="E14"/>
  <c r="E13"/>
  <c r="E12"/>
  <c r="E11"/>
  <c r="E10"/>
  <c r="E9"/>
  <c r="E8"/>
  <c r="E7"/>
  <c r="B18" l="1"/>
  <c r="C18"/>
  <c r="D18"/>
  <c r="F16"/>
  <c r="F15"/>
  <c r="F13"/>
  <c r="F10"/>
  <c r="F9"/>
  <c r="F8"/>
  <c r="J8" i="66" l="1"/>
  <c r="I28" i="78" l="1"/>
  <c r="E28"/>
  <c r="I25"/>
  <c r="G25"/>
  <c r="I24"/>
  <c r="G24"/>
  <c r="I23"/>
  <c r="G23"/>
  <c r="I22"/>
  <c r="G22"/>
  <c r="I21"/>
  <c r="G21"/>
  <c r="I20"/>
  <c r="G20"/>
  <c r="I18"/>
  <c r="G18"/>
  <c r="I17"/>
  <c r="G17"/>
  <c r="I16"/>
  <c r="G16"/>
  <c r="I15"/>
  <c r="G15"/>
  <c r="I14"/>
  <c r="G14"/>
  <c r="I13"/>
  <c r="G13"/>
  <c r="H12"/>
  <c r="I12" s="1"/>
  <c r="G12"/>
  <c r="I11"/>
  <c r="G11"/>
  <c r="I10"/>
  <c r="G10"/>
  <c r="I9"/>
  <c r="G9"/>
  <c r="I8"/>
  <c r="G8"/>
  <c r="I7"/>
  <c r="G7"/>
  <c r="I6"/>
  <c r="G6"/>
  <c r="H5"/>
  <c r="I5" s="1"/>
  <c r="G5"/>
  <c r="D5"/>
  <c r="E5" s="1"/>
  <c r="D19" l="1"/>
  <c r="F19"/>
  <c r="G19" s="1"/>
  <c r="H19"/>
  <c r="C43" i="77"/>
  <c r="I19" i="78" l="1"/>
  <c r="E34" i="77"/>
  <c r="E35"/>
  <c r="E36"/>
  <c r="E37"/>
  <c r="E38"/>
  <c r="D34"/>
  <c r="D33"/>
  <c r="F39"/>
  <c r="F38"/>
  <c r="F37"/>
  <c r="F36"/>
  <c r="F35"/>
  <c r="F34"/>
  <c r="F32"/>
  <c r="F31"/>
  <c r="F30"/>
  <c r="F29"/>
  <c r="F28"/>
  <c r="F27"/>
  <c r="F26"/>
  <c r="F25"/>
  <c r="F24"/>
  <c r="F23"/>
  <c r="F22"/>
  <c r="F21"/>
  <c r="F20"/>
  <c r="F19"/>
  <c r="F18"/>
  <c r="F17"/>
  <c r="F16"/>
  <c r="F15"/>
  <c r="F14"/>
  <c r="F13"/>
  <c r="F12"/>
  <c r="F11"/>
  <c r="F10"/>
  <c r="F9"/>
  <c r="F8"/>
  <c r="F7"/>
  <c r="G7"/>
  <c r="G8"/>
  <c r="G9"/>
  <c r="G10"/>
  <c r="G11"/>
  <c r="G12"/>
  <c r="G13"/>
  <c r="G14"/>
  <c r="G15"/>
  <c r="G16"/>
  <c r="G17"/>
  <c r="G18"/>
  <c r="G19"/>
  <c r="G20"/>
  <c r="G21"/>
  <c r="G22"/>
  <c r="G23"/>
  <c r="G24"/>
  <c r="G25"/>
  <c r="G26"/>
  <c r="G27"/>
  <c r="G28"/>
  <c r="G29"/>
  <c r="G30"/>
  <c r="G31"/>
  <c r="G32"/>
  <c r="G39"/>
  <c r="D38"/>
  <c r="C38"/>
  <c r="D37"/>
  <c r="C37"/>
  <c r="D36"/>
  <c r="G36" s="1"/>
  <c r="C36"/>
  <c r="D35"/>
  <c r="G35" s="1"/>
  <c r="C35"/>
  <c r="G34"/>
  <c r="C34"/>
  <c r="G33" l="1"/>
  <c r="G37"/>
  <c r="G38"/>
  <c r="C33"/>
  <c r="G11" i="76" l="1"/>
  <c r="G15"/>
  <c r="G8"/>
  <c r="G12"/>
  <c r="G16"/>
  <c r="G9"/>
  <c r="G13"/>
  <c r="G17"/>
  <c r="G10"/>
  <c r="G14"/>
  <c r="H8"/>
  <c r="H12"/>
  <c r="H16"/>
  <c r="H9"/>
  <c r="H13"/>
  <c r="H17"/>
  <c r="H10"/>
  <c r="H14"/>
  <c r="F17"/>
  <c r="H11"/>
  <c r="H15"/>
  <c r="H18" l="1"/>
  <c r="H8" i="74" l="1"/>
  <c r="I34"/>
  <c r="I28"/>
  <c r="H28"/>
  <c r="I27"/>
  <c r="H27"/>
  <c r="I26"/>
  <c r="H26"/>
  <c r="I25"/>
  <c r="H25"/>
  <c r="I24"/>
  <c r="H24"/>
  <c r="I23"/>
  <c r="H23"/>
  <c r="I22"/>
  <c r="H22"/>
  <c r="I21"/>
  <c r="H21"/>
  <c r="I20"/>
  <c r="H20"/>
  <c r="I19"/>
  <c r="I18"/>
  <c r="H18"/>
  <c r="I17"/>
  <c r="H17"/>
  <c r="I16"/>
  <c r="H16"/>
  <c r="I15"/>
  <c r="H15"/>
  <c r="I14"/>
  <c r="I13"/>
  <c r="H13"/>
  <c r="I12"/>
  <c r="H12"/>
  <c r="I11"/>
  <c r="H11"/>
  <c r="I10"/>
  <c r="H10"/>
  <c r="I9"/>
  <c r="H9"/>
  <c r="I8"/>
  <c r="H8" i="72" l="1"/>
  <c r="H9"/>
  <c r="H10"/>
  <c r="H11"/>
  <c r="H12"/>
  <c r="H13"/>
  <c r="H14"/>
  <c r="H15"/>
  <c r="H16"/>
  <c r="H17"/>
  <c r="H18"/>
  <c r="H19"/>
  <c r="H20"/>
  <c r="H21"/>
  <c r="H22"/>
  <c r="H23"/>
  <c r="H24"/>
  <c r="H25"/>
  <c r="H26"/>
  <c r="H27"/>
  <c r="H28"/>
  <c r="H29"/>
  <c r="H30"/>
  <c r="H31"/>
  <c r="H32"/>
  <c r="H33"/>
  <c r="H34"/>
  <c r="H35"/>
  <c r="H36"/>
  <c r="H37"/>
  <c r="H38"/>
  <c r="H39"/>
  <c r="H40"/>
  <c r="H41"/>
  <c r="H42"/>
  <c r="H43"/>
  <c r="H44"/>
  <c r="H45"/>
  <c r="H46"/>
  <c r="H47"/>
  <c r="M48" i="66"/>
  <c r="L48"/>
  <c r="K48"/>
  <c r="J48"/>
  <c r="M47"/>
  <c r="L47"/>
  <c r="K47"/>
  <c r="J47"/>
  <c r="M46"/>
  <c r="L46"/>
  <c r="K46"/>
  <c r="J46"/>
  <c r="M45"/>
  <c r="L45"/>
  <c r="K45"/>
  <c r="J45"/>
  <c r="M44"/>
  <c r="L44"/>
  <c r="K44"/>
  <c r="J44"/>
  <c r="M43"/>
  <c r="L43"/>
  <c r="K43"/>
  <c r="J43"/>
  <c r="M42"/>
  <c r="L42"/>
  <c r="K42"/>
  <c r="J42"/>
  <c r="M41"/>
  <c r="L41"/>
  <c r="K41"/>
  <c r="J41"/>
  <c r="M40"/>
  <c r="L40"/>
  <c r="K40"/>
  <c r="J40"/>
  <c r="M39"/>
  <c r="L39"/>
  <c r="K39"/>
  <c r="J39"/>
  <c r="M38"/>
  <c r="L38"/>
  <c r="K38"/>
  <c r="J38"/>
  <c r="M37"/>
  <c r="L37"/>
  <c r="K37"/>
  <c r="J37"/>
  <c r="M36"/>
  <c r="L36"/>
  <c r="K36"/>
  <c r="J36"/>
  <c r="M35"/>
  <c r="L35"/>
  <c r="K35"/>
  <c r="J35"/>
  <c r="M34"/>
  <c r="L34"/>
  <c r="K34"/>
  <c r="J34"/>
  <c r="M33"/>
  <c r="L33"/>
  <c r="K33"/>
  <c r="J33"/>
  <c r="M32"/>
  <c r="L32"/>
  <c r="K32"/>
  <c r="J32"/>
  <c r="M31"/>
  <c r="L31"/>
  <c r="K31"/>
  <c r="J31"/>
  <c r="M30"/>
  <c r="L30"/>
  <c r="K30"/>
  <c r="J30"/>
  <c r="M29"/>
  <c r="L29"/>
  <c r="K29"/>
  <c r="J29"/>
  <c r="M28"/>
  <c r="L28"/>
  <c r="K28"/>
  <c r="J28"/>
  <c r="M27"/>
  <c r="L27"/>
  <c r="K27"/>
  <c r="J27"/>
  <c r="M26"/>
  <c r="L26"/>
  <c r="K26"/>
  <c r="J26"/>
  <c r="M25"/>
  <c r="L25"/>
  <c r="K25"/>
  <c r="J25"/>
  <c r="M24"/>
  <c r="L24"/>
  <c r="K24"/>
  <c r="J24"/>
  <c r="M23"/>
  <c r="L23"/>
  <c r="K23"/>
  <c r="J23"/>
  <c r="M22"/>
  <c r="L22"/>
  <c r="K22"/>
  <c r="J22"/>
  <c r="M21"/>
  <c r="L21"/>
  <c r="K21"/>
  <c r="J21"/>
  <c r="M20"/>
  <c r="L20"/>
  <c r="K20"/>
  <c r="J20"/>
  <c r="M19"/>
  <c r="L19"/>
  <c r="K19"/>
  <c r="J19"/>
  <c r="M18"/>
  <c r="L18"/>
  <c r="K18"/>
  <c r="J18"/>
  <c r="M17"/>
  <c r="L17"/>
  <c r="K17"/>
  <c r="J17"/>
  <c r="M16"/>
  <c r="L16"/>
  <c r="K16"/>
  <c r="J16"/>
  <c r="M15"/>
  <c r="L15"/>
  <c r="K15"/>
  <c r="J15"/>
  <c r="M14"/>
  <c r="L14"/>
  <c r="K14"/>
  <c r="J14"/>
  <c r="M13"/>
  <c r="L13"/>
  <c r="K13"/>
  <c r="J13"/>
  <c r="M12"/>
  <c r="L12"/>
  <c r="K12"/>
  <c r="J12"/>
  <c r="M11"/>
  <c r="L11"/>
  <c r="K11"/>
  <c r="J11"/>
  <c r="M10"/>
  <c r="L10"/>
  <c r="K10"/>
  <c r="J10"/>
  <c r="M9"/>
  <c r="L9"/>
  <c r="K9"/>
  <c r="J9"/>
  <c r="M8"/>
  <c r="L8"/>
  <c r="K8"/>
  <c r="F6"/>
  <c r="E6"/>
  <c r="D6"/>
  <c r="F19" i="67" l="1"/>
  <c r="E19"/>
  <c r="D19"/>
  <c r="C19"/>
  <c r="B19"/>
  <c r="I18" i="68"/>
  <c r="H18"/>
  <c r="F18"/>
  <c r="E18"/>
  <c r="C18"/>
  <c r="B18"/>
  <c r="G17"/>
  <c r="D17"/>
  <c r="J16"/>
  <c r="G16"/>
  <c r="D16"/>
  <c r="J15"/>
  <c r="G15"/>
  <c r="D15"/>
  <c r="J14"/>
  <c r="G14"/>
  <c r="D14"/>
  <c r="J13"/>
  <c r="G13"/>
  <c r="J12"/>
  <c r="G12"/>
  <c r="D12"/>
  <c r="J11"/>
  <c r="G11"/>
  <c r="D11"/>
  <c r="J10"/>
  <c r="G10"/>
  <c r="D10"/>
  <c r="J9"/>
  <c r="G9"/>
  <c r="D9"/>
  <c r="J8"/>
  <c r="G8"/>
  <c r="D8"/>
  <c r="J7"/>
  <c r="G7"/>
  <c r="D7"/>
  <c r="J6"/>
  <c r="G6"/>
  <c r="D6"/>
  <c r="J18" l="1"/>
  <c r="D18"/>
  <c r="G18"/>
  <c r="I19" i="69" l="1"/>
  <c r="H19"/>
  <c r="K33" i="65" l="1"/>
  <c r="J33"/>
  <c r="I33"/>
  <c r="K32"/>
  <c r="J32"/>
  <c r="I32"/>
  <c r="K31"/>
  <c r="J31"/>
  <c r="I31"/>
  <c r="K30"/>
  <c r="J30"/>
  <c r="I30"/>
  <c r="K29"/>
  <c r="J29"/>
  <c r="I29"/>
  <c r="K28"/>
  <c r="J28"/>
  <c r="I28"/>
  <c r="H28"/>
  <c r="K27"/>
  <c r="J27"/>
  <c r="I27"/>
  <c r="H27"/>
  <c r="K26"/>
  <c r="J26"/>
  <c r="I26"/>
  <c r="H26"/>
  <c r="K25"/>
  <c r="J25"/>
  <c r="I25"/>
  <c r="H25"/>
  <c r="K24"/>
  <c r="J24"/>
  <c r="I24"/>
  <c r="H24"/>
  <c r="K23"/>
  <c r="J23"/>
  <c r="I23"/>
  <c r="H23"/>
  <c r="K22"/>
  <c r="J22"/>
  <c r="I22"/>
  <c r="H22"/>
  <c r="K21"/>
  <c r="J21"/>
  <c r="I21"/>
  <c r="H21"/>
  <c r="K20"/>
  <c r="J20"/>
  <c r="I20"/>
  <c r="H20"/>
  <c r="K19"/>
  <c r="J19"/>
  <c r="I19"/>
  <c r="K18"/>
  <c r="J18"/>
  <c r="I18"/>
  <c r="H18"/>
  <c r="K17"/>
  <c r="J17"/>
  <c r="I17"/>
  <c r="H17"/>
  <c r="K16"/>
  <c r="J16"/>
  <c r="I16"/>
  <c r="H16"/>
  <c r="K15"/>
  <c r="J15"/>
  <c r="I15"/>
  <c r="H15"/>
  <c r="K14"/>
  <c r="J14"/>
  <c r="I14"/>
  <c r="K13"/>
  <c r="J13"/>
  <c r="I13"/>
  <c r="H13"/>
  <c r="K12"/>
  <c r="J12"/>
  <c r="I12"/>
  <c r="H12"/>
  <c r="K11"/>
  <c r="J11"/>
  <c r="I11"/>
  <c r="H11"/>
  <c r="K10"/>
  <c r="J10"/>
  <c r="I10"/>
  <c r="H10"/>
  <c r="K9"/>
  <c r="J9"/>
  <c r="I9"/>
  <c r="H9"/>
  <c r="K8"/>
  <c r="J8"/>
  <c r="I8"/>
  <c r="H8"/>
  <c r="I8" i="72" l="1"/>
  <c r="I9"/>
  <c r="I10"/>
  <c r="I11"/>
  <c r="I12"/>
  <c r="I13"/>
  <c r="I14"/>
  <c r="I15"/>
  <c r="I16"/>
  <c r="I17"/>
  <c r="I18"/>
  <c r="I19"/>
  <c r="I20"/>
  <c r="I21"/>
  <c r="I22"/>
  <c r="I23"/>
  <c r="I24"/>
  <c r="I25"/>
  <c r="I26"/>
  <c r="I27"/>
  <c r="I28"/>
  <c r="I29"/>
  <c r="I30"/>
  <c r="I31"/>
  <c r="I32"/>
  <c r="I33"/>
  <c r="I34"/>
  <c r="I35"/>
  <c r="I36"/>
  <c r="I37"/>
  <c r="I38"/>
  <c r="I39"/>
  <c r="I40"/>
  <c r="I41"/>
  <c r="I42"/>
  <c r="I43"/>
  <c r="I44"/>
  <c r="I45"/>
  <c r="I46"/>
  <c r="I47"/>
  <c r="I7"/>
  <c r="H7"/>
</calcChain>
</file>

<file path=xl/sharedStrings.xml><?xml version="1.0" encoding="utf-8"?>
<sst xmlns="http://schemas.openxmlformats.org/spreadsheetml/2006/main" count="4971" uniqueCount="1839">
  <si>
    <t>2014/15</t>
  </si>
  <si>
    <t>2015/16</t>
  </si>
  <si>
    <t xml:space="preserve">National Consumer Price Index </t>
  </si>
  <si>
    <t>National Salary and Wage Rate Index</t>
  </si>
  <si>
    <t>Table 1</t>
  </si>
  <si>
    <t>Table 2</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</si>
  <si>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</si>
  <si>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</si>
  <si>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</si>
  <si>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</si>
  <si>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</si>
  <si>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</si>
  <si>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</si>
  <si>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</si>
  <si>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</si>
  <si>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</si>
  <si>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</si>
  <si>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</si>
  <si>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(2014/15=100)</t>
  </si>
  <si>
    <t>Groups &amp; Sub-Groups</t>
  </si>
  <si>
    <t>Weight %</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</si>
  <si>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</si>
  <si>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</si>
  <si>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</si>
  <si>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</si>
  <si>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</si>
  <si>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</si>
  <si>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</si>
  <si>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</si>
  <si>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</si>
  <si>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</si>
  <si>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</si>
  <si>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</si>
  <si>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</si>
  <si>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</si>
  <si>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</si>
  <si>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</si>
  <si>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</si>
  <si>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</si>
  <si>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</si>
  <si>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</si>
  <si>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</si>
  <si>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</si>
  <si>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</si>
  <si>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</si>
  <si>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</si>
  <si>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(y-o-y)</t>
  </si>
  <si>
    <t>Index</t>
  </si>
  <si>
    <t>Percent Change</t>
  </si>
  <si>
    <t>Average</t>
  </si>
  <si>
    <t>Consumer Price Inflation in Nepal and India (Monthly Series)</t>
  </si>
  <si>
    <t>Nepal</t>
  </si>
  <si>
    <t>India</t>
  </si>
  <si>
    <t>Deviation</t>
  </si>
  <si>
    <t xml:space="preserve">Note : </t>
  </si>
  <si>
    <t>1) CPI in Nepal (2014/15 = 100)</t>
  </si>
  <si>
    <t>2) CPI in India (2012 = 100)</t>
  </si>
  <si>
    <t>National Wholesale Price Index</t>
  </si>
  <si>
    <t>1. Overall Index</t>
  </si>
  <si>
    <t>(2004/05=100)</t>
  </si>
  <si>
    <t>Groups/Sub-groups</t>
  </si>
  <si>
    <t>Weight</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</si>
  <si>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</si>
  <si>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</si>
  <si>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</si>
  <si>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</si>
  <si>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</si>
  <si>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</si>
  <si>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</si>
  <si>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</si>
  <si>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</si>
  <si>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</si>
  <si>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</si>
  <si>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</si>
  <si>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</si>
  <si>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</si>
  <si>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</si>
  <si>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</si>
  <si>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</si>
  <si>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</si>
  <si>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</si>
  <si>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</si>
  <si>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</si>
  <si>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Table 4</t>
  </si>
  <si>
    <t xml:space="preserve">Groups and Sub-groups </t>
  </si>
  <si>
    <t xml:space="preserve">Weight % </t>
  </si>
  <si>
    <t>Table 6</t>
  </si>
  <si>
    <t>2016/17</t>
  </si>
  <si>
    <t>National Wholesale Price Index (Monthly Series)</t>
  </si>
  <si>
    <t>CPI : Kathmandu Valley</t>
  </si>
  <si>
    <t>CPI : Terai</t>
  </si>
  <si>
    <t>CPI : Hill</t>
  </si>
  <si>
    <t>CPI : Mountain</t>
  </si>
  <si>
    <t>Apr/May</t>
  </si>
  <si>
    <t>(Annual Average)</t>
  </si>
  <si>
    <t>Groups &amp; Sub-groups</t>
  </si>
  <si>
    <t xml:space="preserve"> National Wholesale Price Index </t>
  </si>
  <si>
    <t>Table 9</t>
  </si>
  <si>
    <t>(2004/05 = 100)</t>
  </si>
  <si>
    <t>Mid-months</t>
  </si>
  <si>
    <t>S.N.</t>
  </si>
  <si>
    <t>2016/2017</t>
  </si>
  <si>
    <t>2017/18</t>
  </si>
  <si>
    <t>Jun/Jul</t>
  </si>
  <si>
    <t>May/Jun</t>
  </si>
  <si>
    <t>(2017/18=100)</t>
  </si>
  <si>
    <t>2018/19</t>
  </si>
  <si>
    <t>Jun/Jul (p)</t>
  </si>
  <si>
    <t>1.1 Primary Goods</t>
  </si>
  <si>
    <t>Food</t>
  </si>
  <si>
    <t>Non Food</t>
  </si>
  <si>
    <t>1.2 Fuel and Power</t>
  </si>
  <si>
    <t>Petroleum Products</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</si>
  <si>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</si>
  <si>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</si>
  <si>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</si>
  <si>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</si>
  <si>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</si>
  <si>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</si>
  <si>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</si>
  <si>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</si>
  <si>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</si>
  <si>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</si>
  <si>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</si>
  <si>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</si>
  <si>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</si>
  <si>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</si>
  <si>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</si>
  <si>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Broad Economic Classification</t>
  </si>
  <si>
    <t>Consumption Goods</t>
  </si>
  <si>
    <t>Intermediate Goods</t>
  </si>
  <si>
    <t>Capital Goods</t>
  </si>
  <si>
    <t>Construction Material Price</t>
  </si>
  <si>
    <t xml:space="preserve">P: Provisional </t>
  </si>
  <si>
    <t>Groups and Sub-groups</t>
  </si>
  <si>
    <t>Column 5 Over 4</t>
  </si>
  <si>
    <t>Aug/Sep</t>
  </si>
  <si>
    <t>Sep/Oct</t>
  </si>
  <si>
    <t>Jul/Aug</t>
  </si>
  <si>
    <t>(2017/18 = 100)</t>
  </si>
  <si>
    <t>% Change</t>
  </si>
  <si>
    <t>2017/2018</t>
  </si>
  <si>
    <t>2018/2019</t>
  </si>
  <si>
    <t>Table 3</t>
  </si>
  <si>
    <t>National Consumer Price Index (Monthly Series)</t>
  </si>
  <si>
    <t>(2014/15 = 100)</t>
  </si>
  <si>
    <t>2016/17R</t>
  </si>
  <si>
    <t>2017/18R</t>
  </si>
  <si>
    <t>2018/19P</t>
  </si>
  <si>
    <t>P: Provisional,  R:Revised</t>
  </si>
  <si>
    <t>Table 5</t>
  </si>
  <si>
    <t>Table 7</t>
  </si>
  <si>
    <t>Selected Macroeconomic Indicators</t>
  </si>
  <si>
    <t>Headings</t>
  </si>
  <si>
    <t>Annual</t>
  </si>
  <si>
    <t>2013/14</t>
  </si>
  <si>
    <t>A</t>
  </si>
  <si>
    <t>Real Sector (growth rate and ratio in percent)</t>
  </si>
  <si>
    <t>Real GDP at basic price</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</si>
  <si>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</si>
  <si>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</si>
  <si>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</si>
  <si>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</si>
  <si>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</si>
  <si>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</si>
  <si>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</si>
  <si>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</si>
  <si>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B</t>
  </si>
  <si>
    <t>Prices Change ( percent)</t>
  </si>
  <si>
    <t>CPI (y-o-y)</t>
  </si>
  <si>
    <t>Food CPI (y-o-y)</t>
  </si>
  <si>
    <t>Non-food CPI (y-o-y)</t>
  </si>
  <si>
    <t>CPI Annual / Period Average</t>
  </si>
  <si>
    <t>National Wholesale Price Index (y-o-y)</t>
  </si>
  <si>
    <t>National Wholesale Price Index Annual / Period Average</t>
  </si>
  <si>
    <t>Salary and Wage Rate Index (y-o-y)</t>
  </si>
  <si>
    <t>C</t>
  </si>
  <si>
    <t>External Sector (growth in percent)</t>
  </si>
  <si>
    <t xml:space="preserve"> </t>
  </si>
  <si>
    <t xml:space="preserve">Export Growth </t>
  </si>
  <si>
    <t xml:space="preserve">Import Growth </t>
  </si>
  <si>
    <t>Current Account Balance (Rs. in billion)</t>
  </si>
  <si>
    <t>Workers' Remittances (Rs. in billion)</t>
  </si>
  <si>
    <t>Trade Balance (Rs. in billion)</t>
  </si>
  <si>
    <t>Trade Balance with India (Rs. in billion)</t>
  </si>
  <si>
    <t>D</t>
  </si>
  <si>
    <t>Monetary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</si>
  <si>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</si>
  <si>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</si>
  <si>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</si>
  <si>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</si>
  <si>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</si>
  <si>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</si>
  <si>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</si>
  <si>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Total Deposits (Rs. in billion)</t>
  </si>
  <si>
    <t>BFIs Credit to Private Sector (Rs. in billion)</t>
  </si>
  <si>
    <t>E</t>
  </si>
  <si>
    <t>Public Finance (Based on Cash Basis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</si>
  <si>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</si>
  <si>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</si>
  <si>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</si>
  <si>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</si>
  <si>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</si>
  <si>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</si>
  <si>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</si>
  <si>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</si>
  <si>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</si>
  <si>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Gross Domestic Product (GDP)</t>
  </si>
  <si>
    <t>3 Over 2</t>
  </si>
  <si>
    <t>4 Over 3</t>
  </si>
  <si>
    <t>Annual Average</t>
  </si>
  <si>
    <t>Column 3 Over 1</t>
  </si>
  <si>
    <t>Column 3 Over 2</t>
  </si>
  <si>
    <t>Column 5 Over 3</t>
  </si>
  <si>
    <t>2018/19 P</t>
  </si>
  <si>
    <t>(Mid-Months)</t>
  </si>
  <si>
    <t>Mid-Month</t>
  </si>
  <si>
    <t>Mid- Month</t>
  </si>
  <si>
    <t>3 over 1</t>
  </si>
  <si>
    <t>3 over 2</t>
  </si>
  <si>
    <t>6 over 3</t>
  </si>
  <si>
    <t>6 over 5</t>
  </si>
  <si>
    <t>Government Budgetary Operation+</t>
  </si>
  <si>
    <t>(Based on Banking Transactions)</t>
  </si>
  <si>
    <t xml:space="preserve"> (Rs. in million)</t>
  </si>
  <si>
    <t>Heads</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</si>
  <si>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</si>
  <si>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</si>
  <si>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</si>
  <si>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</si>
  <si>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</si>
  <si>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</si>
  <si>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</si>
  <si>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t>
  </si>
  <si>
    <t xml:space="preserve">     Revenue and Grants</t>
  </si>
  <si>
    <t xml:space="preserve">             Revenue</t>
  </si>
  <si>
    <t xml:space="preserve">             Foreign Grants</t>
  </si>
  <si>
    <t>3 (2-1)</t>
  </si>
  <si>
    <t>Deficits(-) Surplus(+)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</si>
  <si>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</si>
  <si>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</si>
  <si>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</si>
  <si>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</si>
  <si>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</si>
  <si>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</si>
  <si>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</si>
  <si>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</si>
  <si>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Others</t>
  </si>
  <si>
    <t xml:space="preserve">     Principal Refund and Share Divestment</t>
  </si>
  <si>
    <t xml:space="preserve">     Foreign Loans</t>
  </si>
  <si>
    <t>5(3+4)</t>
  </si>
  <si>
    <t xml:space="preserve">     V. A. T. Fund Account</t>
  </si>
  <si>
    <t xml:space="preserve">     Customs Fund Account</t>
  </si>
  <si>
    <t xml:space="preserve">     Reconstruction Fund Account</t>
  </si>
  <si>
    <t xml:space="preserve">     Local Authorities' Accounts</t>
  </si>
  <si>
    <t xml:space="preserve">     Others</t>
  </si>
  <si>
    <t>7(5+6)</t>
  </si>
  <si>
    <t>Current Balance</t>
  </si>
  <si>
    <t>Last year's Cash Balance in the Treasury</t>
  </si>
  <si>
    <t>Adjustment</t>
  </si>
  <si>
    <t>Cash Balance of Government</t>
  </si>
  <si>
    <t>Table 28</t>
  </si>
  <si>
    <t>Government Revenue Collection</t>
  </si>
  <si>
    <t>Growth Rate</t>
  </si>
  <si>
    <t>Value Added Tax</t>
  </si>
  <si>
    <t>Customs</t>
  </si>
  <si>
    <t>Income Tax</t>
  </si>
  <si>
    <t>Excise</t>
  </si>
  <si>
    <t>Registration Fee</t>
  </si>
  <si>
    <t>Vehicle Tax</t>
  </si>
  <si>
    <t>Educational Service Tax</t>
  </si>
  <si>
    <t>Health Service Tax</t>
  </si>
  <si>
    <t>Other Tax*</t>
  </si>
  <si>
    <t>Non-Tax Revenue</t>
  </si>
  <si>
    <t>Total  Revenue</t>
  </si>
  <si>
    <t>P: Provisional</t>
  </si>
  <si>
    <t>Source: Ministry of Finance</t>
  </si>
  <si>
    <t>Table 34</t>
  </si>
  <si>
    <t>Outstanding Domestic Debt of the GoN</t>
  </si>
  <si>
    <t>(Rs. in million)</t>
  </si>
  <si>
    <t>Amount Change</t>
  </si>
  <si>
    <t>Treasury Bills</t>
  </si>
  <si>
    <t xml:space="preserve">    a. Nepal Rastra Bank</t>
  </si>
  <si>
    <t xml:space="preserve">    b. Commercial Banks</t>
  </si>
  <si>
    <t xml:space="preserve">    c. Development Banks</t>
  </si>
  <si>
    <t xml:space="preserve">    d. Finance Companies</t>
  </si>
  <si>
    <t xml:space="preserve">    e. Others</t>
  </si>
  <si>
    <t>Development Bond</t>
  </si>
  <si>
    <t>National Saving Bond</t>
  </si>
  <si>
    <t>Citizen Saving Bond</t>
  </si>
  <si>
    <t xml:space="preserve">    a. Nepal Rastra Bank (Secondary Market)</t>
  </si>
  <si>
    <t>Foreign Employment Bond</t>
  </si>
  <si>
    <t>a. Nepal Rastra Bank</t>
  </si>
  <si>
    <t>b. Others</t>
  </si>
  <si>
    <t>Total Domestic Debt</t>
  </si>
  <si>
    <t>Balance at NRB (Overdraft (+)/Surplus(-)</t>
  </si>
  <si>
    <t>Memorandum Item</t>
  </si>
  <si>
    <t>a. IMF Promissory Note</t>
  </si>
  <si>
    <t>b. Foreign Debt</t>
  </si>
  <si>
    <t>c. Total Public Debt (Excluding IMF Promissory Note)</t>
  </si>
  <si>
    <t>-</t>
  </si>
  <si>
    <t>Net Domestic Borrowings of the GoN</t>
  </si>
  <si>
    <t>% of GDP</t>
  </si>
  <si>
    <t xml:space="preserve">Gross Borrowings </t>
  </si>
  <si>
    <t xml:space="preserve">   Treasury Bills</t>
  </si>
  <si>
    <t xml:space="preserve">   Development Bonds</t>
  </si>
  <si>
    <t xml:space="preserve">   National Saving Certificates</t>
  </si>
  <si>
    <t xml:space="preserve">   Citizen Saving Bonds</t>
  </si>
  <si>
    <t xml:space="preserve">   Foreign Employment Bond</t>
  </si>
  <si>
    <t xml:space="preserve">   Special Bonds</t>
  </si>
  <si>
    <t>Payments</t>
  </si>
  <si>
    <t>Net Domestic Borrowings (NDB) (A-B)</t>
  </si>
  <si>
    <t>Overdraft *</t>
  </si>
  <si>
    <t>NDB net of Overdraft Borrowings (C+D)</t>
  </si>
  <si>
    <t>F</t>
  </si>
  <si>
    <t>GDP</t>
  </si>
  <si>
    <t>NDB net off Overdraft /GDP (E/F) Excluding LAA in %</t>
  </si>
  <si>
    <t xml:space="preserve"> * Minus (-) indicates surplus.</t>
  </si>
  <si>
    <t>(Rs. in Million)</t>
  </si>
  <si>
    <t>* Other tax includes road maintenance and improvement duty, road construction and maintenance duty, firm and agency registration fee and ownership certificate charge</t>
  </si>
  <si>
    <t>Composition</t>
  </si>
  <si>
    <t>+Based on data reported by banking office of NRB and commercial banks conducting government transactions and report released from 81 DTCOs and payment centres.</t>
  </si>
  <si>
    <t>Total Revenue ( Excluding Registration fee and Vehicle Tax )</t>
  </si>
  <si>
    <t xml:space="preserve">Gross Domestic Product  </t>
  </si>
  <si>
    <t>(at current prices)</t>
  </si>
  <si>
    <t>(Rs. in millions)</t>
  </si>
  <si>
    <t>Industrial Classification</t>
  </si>
  <si>
    <t>2065/66</t>
  </si>
  <si>
    <t>2066/67</t>
  </si>
  <si>
    <t>2067/68</t>
  </si>
  <si>
    <t>2068/69</t>
  </si>
  <si>
    <t>2069/70</t>
  </si>
  <si>
    <t>2070/71</t>
  </si>
  <si>
    <t>2071/72</t>
  </si>
  <si>
    <t>2072/73</t>
  </si>
  <si>
    <t>2073/74</t>
  </si>
  <si>
    <t>2074/75R</t>
  </si>
  <si>
    <t>2075/76P</t>
  </si>
  <si>
    <t>2008/09</t>
  </si>
  <si>
    <t>2009/10</t>
  </si>
  <si>
    <t>2010/11</t>
  </si>
  <si>
    <t>2011/12</t>
  </si>
  <si>
    <t>2012/13</t>
  </si>
  <si>
    <t>Agriculture and forestry</t>
  </si>
  <si>
    <t>Fishing</t>
  </si>
  <si>
    <t>Mining and Quarrying</t>
  </si>
  <si>
    <t>Manufacturing</t>
  </si>
  <si>
    <t>Electricty gas and water</t>
  </si>
  <si>
    <t>Construction</t>
  </si>
  <si>
    <t>Wholesale and retail trade</t>
  </si>
  <si>
    <t>Hotels and restaurants</t>
  </si>
  <si>
    <t>Transport, storage and communications</t>
  </si>
  <si>
    <t>Financial intermediation</t>
  </si>
  <si>
    <t>Real estate, renting and business activities</t>
  </si>
  <si>
    <t>Public Administration and defence</t>
  </si>
  <si>
    <t>Health and social work</t>
  </si>
  <si>
    <t>Other community, social and personal service activities</t>
  </si>
  <si>
    <t>Total GVA including FISIM</t>
  </si>
  <si>
    <t>Financial Intermediation Services Indirectly Measured (FISIM)</t>
  </si>
  <si>
    <t>Gross Domestic Product  (GDP) at basic prices</t>
  </si>
  <si>
    <t>Taxes less subsidies on products</t>
  </si>
  <si>
    <t>(Percent Change)</t>
  </si>
  <si>
    <t>R = Revised/P = Preliminary</t>
  </si>
  <si>
    <t>Source: Central Bureau of Statistics</t>
  </si>
  <si>
    <t xml:space="preserve">Gross Value Added by Industrial Division </t>
  </si>
  <si>
    <t>(at constant 2000/01 prices)</t>
  </si>
  <si>
    <t xml:space="preserve">NSIC </t>
  </si>
  <si>
    <t>Mining and quarrying</t>
  </si>
  <si>
    <t>G</t>
  </si>
  <si>
    <t>H</t>
  </si>
  <si>
    <t>I</t>
  </si>
  <si>
    <t>J</t>
  </si>
  <si>
    <t>K</t>
  </si>
  <si>
    <t>L</t>
  </si>
  <si>
    <t>Public administration and defence</t>
  </si>
  <si>
    <t>M</t>
  </si>
  <si>
    <t>N</t>
  </si>
  <si>
    <t>O</t>
  </si>
  <si>
    <t>Agriculture, Forestry and Fishing</t>
  </si>
  <si>
    <t>Non-Agriculture</t>
  </si>
  <si>
    <t>Soucre: Central Bureau of Statistics</t>
  </si>
  <si>
    <t>Gross Domestic Product by  Expenditure Category</t>
  </si>
  <si>
    <t>2057/58</t>
  </si>
  <si>
    <t>2000/01</t>
  </si>
  <si>
    <t>Gross Domestic Product  (GDP)</t>
  </si>
  <si>
    <t>Final Consumption Expenditure</t>
  </si>
  <si>
    <t xml:space="preserve">    Government Consumption</t>
  </si>
  <si>
    <t xml:space="preserve">        Collective Consumption</t>
  </si>
  <si>
    <t xml:space="preserve">        Individual Consumption </t>
  </si>
  <si>
    <t xml:space="preserve">    Private Consumption</t>
  </si>
  <si>
    <t xml:space="preserve">        Food</t>
  </si>
  <si>
    <t xml:space="preserve">        Non-food</t>
  </si>
  <si>
    <t xml:space="preserve">        Services</t>
  </si>
  <si>
    <t xml:space="preserve">    Nonprofit Institutions Serving Households</t>
  </si>
  <si>
    <t xml:space="preserve">  Actual Final Consumption Expenditure of Household</t>
  </si>
  <si>
    <t>Gross capital formation</t>
  </si>
  <si>
    <t xml:space="preserve">   Gross Fixed Capital Formation(GFCF)</t>
  </si>
  <si>
    <t xml:space="preserve">        Government</t>
  </si>
  <si>
    <t xml:space="preserve">        Private</t>
  </si>
  <si>
    <t xml:space="preserve">   Change in Stock </t>
  </si>
  <si>
    <t>Net exports of goods and services</t>
  </si>
  <si>
    <t xml:space="preserve">   Imports</t>
  </si>
  <si>
    <t xml:space="preserve">       Goods</t>
  </si>
  <si>
    <t xml:space="preserve">       Services</t>
  </si>
  <si>
    <t xml:space="preserve">   Exports</t>
  </si>
  <si>
    <t xml:space="preserve"> Gross National Disposable Income and Saving</t>
  </si>
  <si>
    <t>Compensation of Employees</t>
  </si>
  <si>
    <t>Taxes less Subsidies on Production and Imports</t>
  </si>
  <si>
    <t xml:space="preserve">Taxes less Subsidies on Production </t>
  </si>
  <si>
    <t>Taxes less Subsidies on Products</t>
  </si>
  <si>
    <t>Operating surplus/Mixed income, Gross</t>
  </si>
  <si>
    <t>Factor  Income,  Net</t>
  </si>
  <si>
    <t xml:space="preserve">Current Transfers, Net </t>
  </si>
  <si>
    <t>Gross Domestic Saving</t>
  </si>
  <si>
    <t>Gross National Saving</t>
  </si>
  <si>
    <t>Gross Capital Formation</t>
  </si>
  <si>
    <t>Lending/Borrowing (Resource gap) (+/-)</t>
  </si>
  <si>
    <t>Summary of Macro Economic Indicators</t>
  </si>
  <si>
    <t>Percapita GDP  (NRs.)</t>
  </si>
  <si>
    <t>Annual Change in Nominal Per Capita  GDP (%)</t>
  </si>
  <si>
    <t>Percapita GNI  (NRs.)</t>
  </si>
  <si>
    <t>Annual Change in Nominal Percapita  GNI (%)</t>
  </si>
  <si>
    <t>Percapita GNDI  (NRs.)</t>
  </si>
  <si>
    <t>Annual Change in Nominal Percapita  GNDI (%)</t>
  </si>
  <si>
    <t>Percapita GDP at constant price (NRs.)</t>
  </si>
  <si>
    <t>Annual Change in Real Percapita  GDP (%)</t>
  </si>
  <si>
    <t>Percapita GNI at constant price (NRs.)</t>
  </si>
  <si>
    <t>Annual Change in Real Percapita  GNI (%)</t>
  </si>
  <si>
    <t>Percapita GNDI at constant price (NRs.)</t>
  </si>
  <si>
    <t>Annual Change in Real Percapita  GNDI (%)</t>
  </si>
  <si>
    <t>Percapita Incomes in US$</t>
  </si>
  <si>
    <t xml:space="preserve">Nominal Percapita GDP (US$) </t>
  </si>
  <si>
    <t>Nominal Percapita GNI (US$)</t>
  </si>
  <si>
    <t>Nominal Percapita GNDI (US$)</t>
  </si>
  <si>
    <t>Final Consumption Expenditure as Percentage of GDP</t>
  </si>
  <si>
    <t>Gross Domestic saving as Percentage of GDP</t>
  </si>
  <si>
    <t>Gross National Saving as Percentage of GDP</t>
  </si>
  <si>
    <t>Exports of Goods and Services as Percentage of GDP</t>
  </si>
  <si>
    <t>Imports  of Goods and Services as Percentage of GDP</t>
  </si>
  <si>
    <t>Gross Fixed Capital Formation as Percentage of GDP</t>
  </si>
  <si>
    <t>Resource Gap as Percentage of GDP( +/-)</t>
  </si>
  <si>
    <t>Workers' Remittances as Percentage of GDP</t>
  </si>
  <si>
    <t xml:space="preserve">   Exchange Rate (US$: NRs)</t>
  </si>
  <si>
    <t xml:space="preserve">   Population (millions)</t>
  </si>
  <si>
    <t>Table 8</t>
  </si>
  <si>
    <t>Table 10</t>
  </si>
  <si>
    <t>Table 11</t>
  </si>
  <si>
    <t>Table 12</t>
  </si>
  <si>
    <t>Table 13</t>
  </si>
  <si>
    <t>Table 14</t>
  </si>
  <si>
    <t>Table 15</t>
  </si>
  <si>
    <t>Mid-Jul 2019</t>
  </si>
  <si>
    <t>NEPSE Index (Closing)</t>
  </si>
  <si>
    <t>Market Capitalization/GDP</t>
  </si>
  <si>
    <t>P = Provisional</t>
  </si>
  <si>
    <t>Monetary Survey</t>
  </si>
  <si>
    <t>(Mid-Month)</t>
  </si>
  <si>
    <t>Monetary Aggregates</t>
  </si>
  <si>
    <t>Changes during the fiscal year</t>
  </si>
  <si>
    <t xml:space="preserve">Jul </t>
  </si>
  <si>
    <t>Jul (R)</t>
  </si>
  <si>
    <t>Jul (P)</t>
  </si>
  <si>
    <t>Amount</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</si>
  <si>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</si>
  <si>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</si>
  <si>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</si>
  <si>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</si>
  <si>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</si>
  <si>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</si>
  <si>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</si>
  <si>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</si>
  <si>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</si>
  <si>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</si>
  <si>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</si>
  <si>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</si>
  <si>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</si>
  <si>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</si>
  <si>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</si>
  <si>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</si>
  <si>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</si>
  <si>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</si>
  <si>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</si>
  <si>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</si>
  <si>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</si>
  <si>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</si>
  <si>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</si>
  <si>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</si>
  <si>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</si>
  <si>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</si>
  <si>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</si>
  <si>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R= Revised, P = Provisional</t>
  </si>
  <si>
    <t>Memorandum Items</t>
  </si>
  <si>
    <t>Money multiplier (M1)</t>
  </si>
  <si>
    <t>Money multiplier (M1+)</t>
  </si>
  <si>
    <t>Money multiplier (M2)</t>
  </si>
  <si>
    <t>Table 30</t>
  </si>
  <si>
    <t>Central Bank Survey</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</si>
  <si>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</si>
  <si>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</si>
  <si>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</si>
  <si>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</si>
  <si>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</si>
  <si>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</si>
  <si>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</si>
  <si>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</si>
  <si>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</si>
  <si>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</si>
  <si>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</si>
  <si>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</si>
  <si>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</si>
  <si>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</si>
  <si>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</si>
  <si>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</si>
  <si>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</si>
  <si>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</si>
  <si>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</si>
  <si>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</si>
  <si>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</si>
  <si>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</si>
  <si>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</si>
  <si>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</si>
  <si>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</si>
  <si>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</si>
  <si>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</si>
  <si>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</si>
  <si>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</si>
  <si>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</si>
  <si>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</si>
  <si>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</si>
  <si>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</si>
  <si>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</si>
  <si>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</si>
  <si>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</si>
  <si>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</si>
  <si>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</si>
  <si>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</si>
  <si>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</si>
  <si>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</si>
  <si>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</si>
  <si>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</si>
  <si>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</si>
  <si>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</si>
  <si>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32</t>
  </si>
  <si>
    <t>Other Depository Corporation Survey</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</si>
  <si>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</si>
  <si>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</si>
  <si>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</si>
  <si>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</si>
  <si>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</si>
  <si>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</si>
  <si>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</si>
  <si>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</si>
  <si>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</si>
  <si>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</si>
  <si>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</si>
  <si>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</si>
  <si>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</si>
  <si>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</si>
  <si>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</si>
  <si>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</si>
  <si>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</si>
  <si>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</si>
  <si>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</si>
  <si>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</si>
  <si>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</si>
  <si>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</si>
  <si>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</si>
  <si>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</si>
  <si>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</si>
  <si>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</si>
  <si>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</si>
  <si>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</si>
  <si>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</si>
  <si>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</si>
  <si>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</si>
  <si>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</si>
  <si>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</si>
  <si>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Condensed Assets and Liabilities of Commercial Banks</t>
  </si>
  <si>
    <t xml:space="preserve">    5.2 Balance with Nepal Rastra Bank</t>
  </si>
  <si>
    <t>Condensed Assets and Liabilities of Development Banks</t>
  </si>
  <si>
    <t>Table 36</t>
  </si>
  <si>
    <t>Condensed Assets and Liabilities of Finance Companies</t>
  </si>
  <si>
    <t>Table 37</t>
  </si>
  <si>
    <t>Deposit Details of Banks and Financial Institutions</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</si>
  <si>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</si>
  <si>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</si>
  <si>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</si>
  <si>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</si>
  <si>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</si>
  <si>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</si>
  <si>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</si>
  <si>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</si>
  <si>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</si>
  <si>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</si>
  <si>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</si>
  <si>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</si>
  <si>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</si>
  <si>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</si>
  <si>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</si>
  <si>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</si>
  <si>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</si>
  <si>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</si>
  <si>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</si>
  <si>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</si>
  <si>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</si>
  <si>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38</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</si>
  <si>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</si>
  <si>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</si>
  <si>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</si>
  <si>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</si>
  <si>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</si>
  <si>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</si>
  <si>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</si>
  <si>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</si>
  <si>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</si>
  <si>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</si>
  <si>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</si>
  <si>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</si>
  <si>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</si>
  <si>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</si>
  <si>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</si>
  <si>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</si>
  <si>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</si>
  <si>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</si>
  <si>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</si>
  <si>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</si>
  <si>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</si>
  <si>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</si>
  <si>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</si>
  <si>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</si>
  <si>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</si>
  <si>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</si>
  <si>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</si>
  <si>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</si>
  <si>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</si>
  <si>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</si>
  <si>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</si>
  <si>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</si>
  <si>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</si>
  <si>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</si>
  <si>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</si>
  <si>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</si>
  <si>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</si>
  <si>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</si>
  <si>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</si>
  <si>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</si>
  <si>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</si>
  <si>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</si>
  <si>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</si>
  <si>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</si>
  <si>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</si>
  <si>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</si>
  <si>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</si>
  <si>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</si>
  <si>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</si>
  <si>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</si>
  <si>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</si>
  <si>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</si>
  <si>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</si>
  <si>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</si>
  <si>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</si>
  <si>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</si>
  <si>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</si>
  <si>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</si>
  <si>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</si>
  <si>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</si>
  <si>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</si>
  <si>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</si>
  <si>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</si>
  <si>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</si>
  <si>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</si>
  <si>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</si>
  <si>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</si>
  <si>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</si>
  <si>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</si>
  <si>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</si>
  <si>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</si>
  <si>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</si>
  <si>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</si>
  <si>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</si>
  <si>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</si>
  <si>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</si>
  <si>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</si>
  <si>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</si>
  <si>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</si>
  <si>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</si>
  <si>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</si>
  <si>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</si>
  <si>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</si>
  <si>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</si>
  <si>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</si>
  <si>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</si>
  <si>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</si>
  <si>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</si>
  <si>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</si>
  <si>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</si>
  <si>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</si>
  <si>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</si>
  <si>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</si>
  <si>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</si>
  <si>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</si>
  <si>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</si>
  <si>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</si>
  <si>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</si>
  <si>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</si>
  <si>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</si>
  <si>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</si>
  <si>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</si>
  <si>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</si>
  <si>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</si>
  <si>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</si>
  <si>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</si>
  <si>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</si>
  <si>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</si>
  <si>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</si>
  <si>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39</t>
  </si>
  <si>
    <t>Securitywise Outstanding Credit of Banks and Financial Institutions</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</si>
  <si>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</si>
  <si>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</si>
  <si>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</si>
  <si>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</si>
  <si>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</si>
  <si>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</si>
  <si>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</si>
  <si>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</si>
  <si>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</si>
  <si>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</si>
  <si>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</si>
  <si>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</si>
  <si>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</si>
  <si>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</si>
  <si>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</si>
  <si>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</si>
  <si>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</si>
  <si>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</si>
  <si>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</si>
  <si>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</si>
  <si>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</si>
  <si>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</si>
  <si>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</si>
  <si>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</si>
  <si>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</si>
  <si>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</si>
  <si>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</si>
  <si>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</si>
  <si>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</si>
  <si>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</si>
  <si>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</si>
  <si>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</si>
  <si>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</si>
  <si>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</si>
  <si>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</si>
  <si>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</si>
  <si>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</si>
  <si>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</si>
  <si>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</si>
  <si>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</si>
  <si>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 xml:space="preserve">Total </t>
  </si>
  <si>
    <t>Table 40</t>
  </si>
  <si>
    <t>Productwise Outstanding Credit of Banks and Financial Institutions</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</si>
  <si>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</si>
  <si>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</si>
  <si>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</si>
  <si>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</si>
  <si>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</si>
  <si>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</si>
  <si>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</si>
  <si>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</si>
  <si>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</si>
  <si>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</si>
  <si>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</si>
  <si>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</si>
  <si>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</si>
  <si>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</si>
  <si>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</si>
  <si>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</si>
  <si>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</si>
  <si>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</si>
  <si>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</si>
  <si>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</si>
  <si>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</si>
  <si>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</si>
  <si>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</si>
  <si>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</si>
  <si>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</si>
  <si>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</si>
  <si>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</si>
  <si>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</si>
  <si>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</si>
  <si>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</si>
  <si>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e Other Loans (including cottage, small &amp; medium industrial loans)</t>
  </si>
  <si>
    <t>Total (1 to 11)</t>
  </si>
  <si>
    <t xml:space="preserve"> R = Revised, P = Provisional</t>
  </si>
  <si>
    <t>*Prior to October 2017 loan upto Rs. 10 million was included in Residential Personal Home Loan.</t>
  </si>
  <si>
    <t>Table 41</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</si>
  <si>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</si>
  <si>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</si>
  <si>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</si>
  <si>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</si>
  <si>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</si>
  <si>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</si>
  <si>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</si>
  <si>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</si>
  <si>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</si>
  <si>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</si>
  <si>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</si>
  <si>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</si>
  <si>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Monetary Operations</t>
  </si>
  <si>
    <t>Outright Sale Auction</t>
  </si>
  <si>
    <t>Outright Purchase Auction</t>
  </si>
  <si>
    <t>Mid-month</t>
  </si>
  <si>
    <t>Interest Rate* (%)</t>
  </si>
  <si>
    <t>Reverse Repo Auction</t>
  </si>
  <si>
    <t>Repo Auction (7 days)</t>
  </si>
  <si>
    <t>Deposit Auction (90 days)</t>
  </si>
  <si>
    <t>Deposit Auction (60 days)</t>
  </si>
  <si>
    <t xml:space="preserve"> Interest Rate(%)*</t>
  </si>
  <si>
    <t>October</t>
  </si>
  <si>
    <t>Deposit Auction (30 days)</t>
  </si>
  <si>
    <t>Deposit Auction (15 days)</t>
  </si>
  <si>
    <t>Under Interest Rate Corridor System</t>
  </si>
  <si>
    <t>14 Days Deposit Auction</t>
  </si>
  <si>
    <t>14 Days Repo Auction</t>
  </si>
  <si>
    <t>Interest Rate(%)*</t>
  </si>
  <si>
    <t>Standing Liquidity Facility</t>
  </si>
  <si>
    <t>*Weighted average interest rate.</t>
  </si>
  <si>
    <t>Purchase/Sale of Foreign Currency</t>
  </si>
  <si>
    <t>( Amount in million)</t>
  </si>
  <si>
    <t>Purchase/Sale of Convertible Currency</t>
  </si>
  <si>
    <t>IC Purchase</t>
  </si>
  <si>
    <t>Purchase</t>
  </si>
  <si>
    <t>Sale</t>
  </si>
  <si>
    <t>Net 
Injection</t>
  </si>
  <si>
    <t>US$</t>
  </si>
  <si>
    <t>Nrs.</t>
  </si>
  <si>
    <t>US$ Sale</t>
  </si>
  <si>
    <t xml:space="preserve">                             </t>
  </si>
  <si>
    <t>Structure of Interest Rates</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</si>
  <si>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</si>
  <si>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</si>
  <si>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</si>
  <si>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</si>
  <si>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</si>
  <si>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</si>
  <si>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</si>
  <si>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</si>
  <si>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</si>
  <si>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</si>
  <si>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</si>
  <si>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</si>
  <si>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</si>
  <si>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</si>
  <si>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</si>
  <si>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</si>
  <si>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</si>
  <si>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</si>
  <si>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</si>
  <si>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</si>
  <si>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</si>
  <si>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June</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</si>
  <si>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</si>
  <si>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</si>
  <si>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</si>
  <si>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</si>
  <si>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</si>
  <si>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</si>
  <si>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</si>
  <si>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</si>
  <si>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</si>
  <si>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</si>
  <si>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</si>
  <si>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</si>
  <si>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</si>
  <si>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</si>
  <si>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</si>
  <si>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</si>
  <si>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T-bills (91 days)*</t>
  </si>
  <si>
    <t>T-bills (182 days)*</t>
  </si>
  <si>
    <t xml:space="preserve"> -</t>
  </si>
  <si>
    <t>T-bills (364 days)*</t>
  </si>
  <si>
    <t>Development Bonds</t>
  </si>
  <si>
    <t>2.65-9.0</t>
  </si>
  <si>
    <t>2.65-6.5</t>
  </si>
  <si>
    <t>National/Citizen SCs</t>
  </si>
  <si>
    <t>6.0-10.0</t>
  </si>
  <si>
    <t>6.0-9.5</t>
  </si>
  <si>
    <t>6.0-8.5</t>
  </si>
  <si>
    <t>6.0-9.0</t>
  </si>
  <si>
    <t>8.0-9.0</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</si>
  <si>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</si>
  <si>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</si>
  <si>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</si>
  <si>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</si>
  <si>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</si>
  <si>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</si>
  <si>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</si>
  <si>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Inter-bank Transaction Amount &amp; Weighted Average Interest Rate</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</si>
  <si>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</si>
  <si>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</si>
  <si>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</si>
  <si>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</si>
  <si>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 xml:space="preserve">Weighted Average Treasury Bills Rate </t>
  </si>
  <si>
    <t>(In percent)</t>
  </si>
  <si>
    <t>TRB-91 Days</t>
  </si>
  <si>
    <t>TRB-364 Days</t>
  </si>
  <si>
    <t>Annual average</t>
  </si>
  <si>
    <t>Table 47</t>
  </si>
  <si>
    <t>Stock Market Indicators</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</si>
  <si>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</si>
  <si>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</si>
  <si>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</si>
  <si>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</si>
  <si>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</si>
  <si>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</si>
  <si>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</si>
  <si>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</si>
  <si>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</si>
  <si>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</si>
  <si>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</si>
  <si>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</si>
  <si>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</si>
  <si>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</si>
  <si>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</si>
  <si>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Data Source: Nepal Stock Exchange Ltd.</t>
  </si>
  <si>
    <t>*     Base: February 12, 1994</t>
  </si>
  <si>
    <t>**   Base: July 16, 2006</t>
  </si>
  <si>
    <t>*** Base: August 24, 2008</t>
  </si>
  <si>
    <t>Table 48</t>
  </si>
  <si>
    <t>Public Issue Approval by SEBON</t>
  </si>
  <si>
    <t>Types of  Securities</t>
  </si>
  <si>
    <t>Approval Date</t>
  </si>
  <si>
    <t>Amount of Public Issue</t>
  </si>
  <si>
    <t>A. Right Share</t>
  </si>
  <si>
    <t>B. Ordinary Share</t>
  </si>
  <si>
    <t>Muktinath Bikas Bank Ltd.</t>
  </si>
  <si>
    <t>Kisan Microfinance Bittiya Sanstha Ltd.</t>
  </si>
  <si>
    <t>Sanjen Jalavidhyut Co. Ltd</t>
  </si>
  <si>
    <t>Unnati Microfinance Bittiya Sanstha Ltd</t>
  </si>
  <si>
    <t>Rasuwagadi  Hydropower Co. Ltd</t>
  </si>
  <si>
    <t>Kalika Power Company Ltd</t>
  </si>
  <si>
    <t>Joshi Hydropower Development Company Ltd</t>
  </si>
  <si>
    <t>NADEP Laghubittiya Sansthan</t>
  </si>
  <si>
    <t>Mountain Hydro Nepal Ltd.</t>
  </si>
  <si>
    <t>Ghalemdi Hydro Ltd.</t>
  </si>
  <si>
    <t>Union Hydropower Ltd</t>
  </si>
  <si>
    <t>Siddhartha Bank Ltd</t>
  </si>
  <si>
    <t>Chautari Laghubitta Sanstha</t>
  </si>
  <si>
    <t>Himalalaya Urja Bikash Company Ltd</t>
  </si>
  <si>
    <t>Madhya Bhotekoshi Jalavidyut</t>
  </si>
  <si>
    <t>Asian Life Insurance Co Ltd</t>
  </si>
  <si>
    <t>Universal Power Company Ltd</t>
  </si>
  <si>
    <t>Shiva Shree Hydropower Ltd</t>
  </si>
  <si>
    <t>Panchthar Power Company Ltd</t>
  </si>
  <si>
    <t>Green Life Hydropower Ltd</t>
  </si>
  <si>
    <t>Asha Lagubitta Bittia Sanstha Ltd</t>
  </si>
  <si>
    <t>Himalaya Urja Bikas Co. Ltd</t>
  </si>
  <si>
    <t>Nepal Insurance Company Ltd</t>
  </si>
  <si>
    <t>Surya Life Insurance Co. Ltd</t>
  </si>
  <si>
    <t>Sparsha Laghubitta Bittiya Sanstha Ltd.</t>
  </si>
  <si>
    <t>Trishuli Jal Vidhyut Company Ltd.</t>
  </si>
  <si>
    <t>30/11/2075</t>
  </si>
  <si>
    <t>Ganapati microfinance bittiya sanstha</t>
  </si>
  <si>
    <t>Womi Microfinance Bittiya Sanstha</t>
  </si>
  <si>
    <t>Nepal Agro Laghu Bittiya Sanstha</t>
  </si>
  <si>
    <t>18/12/2075</t>
  </si>
  <si>
    <t>Gurans Laghu Bittiya Sanstha Ltd</t>
  </si>
  <si>
    <t>26/12/2075</t>
  </si>
  <si>
    <t>Janasewi Laghubitta Bittiya Sanstha Ltd</t>
  </si>
  <si>
    <t>Swabhimaan Microfinance Bittiya Sanstha ltd</t>
  </si>
  <si>
    <t>Infinity Laghubitta Bittiya Sanstha Ltd</t>
  </si>
  <si>
    <t>23/01/2076</t>
  </si>
  <si>
    <t>Himal Dolakha Hydro power Co Ltd</t>
  </si>
  <si>
    <t>25/01/2076</t>
  </si>
  <si>
    <t>Adhikhola Laghubitta Bittiya Sanstha Ltd</t>
  </si>
  <si>
    <t>Ghodighoda Laghubitta Bittiya Sanstha Ltd</t>
  </si>
  <si>
    <t>Sabaiko Laghubitta Bittiya Sanstha Ltd</t>
  </si>
  <si>
    <t>13/03/2076</t>
  </si>
  <si>
    <t>C. Mutual Funds</t>
  </si>
  <si>
    <t>Swadeshi Laghubitta Bittiya Sanstha Ltd</t>
  </si>
  <si>
    <t>24/4/2075</t>
  </si>
  <si>
    <t>Nabin Balance Mutual Fund</t>
  </si>
  <si>
    <t>Mahuli Smudayik Laghubitta Bittiya Sanstha Ltd</t>
  </si>
  <si>
    <t>14/6/2075</t>
  </si>
  <si>
    <t xml:space="preserve">Citizens Mutual Funds </t>
  </si>
  <si>
    <t>25/6/2075</t>
  </si>
  <si>
    <t>NIBL Sahabhagita Fund</t>
  </si>
  <si>
    <t>Everest Insurance Co. Ltd</t>
  </si>
  <si>
    <t>NMB 50</t>
  </si>
  <si>
    <t>29/02/2076</t>
  </si>
  <si>
    <t>15/7/2075</t>
  </si>
  <si>
    <t>NIC Asia Balance Fund</t>
  </si>
  <si>
    <t>25/03/2076</t>
  </si>
  <si>
    <t>Siddhartha Investment Growth Scheme</t>
  </si>
  <si>
    <t>26/03/2076</t>
  </si>
  <si>
    <t>Mithila Laghubittiya Bittiya Sanstha Ltd</t>
  </si>
  <si>
    <t>20/9/2075</t>
  </si>
  <si>
    <t>D. Debenture</t>
  </si>
  <si>
    <t>13/9/2075</t>
  </si>
  <si>
    <t>NIC Asia Bank Ltd</t>
  </si>
  <si>
    <t>Mero Micro Finance Bittiya Sanstha Ltd</t>
  </si>
  <si>
    <t>13/10/2075</t>
  </si>
  <si>
    <t>Sanima Bank Ltd</t>
  </si>
  <si>
    <t>27/10/2075</t>
  </si>
  <si>
    <t>Global IME Bank Ltd</t>
  </si>
  <si>
    <t>Gramin Bikash Laghubitta Bittiya Sanstha Ltd</t>
  </si>
  <si>
    <t>29/11/2075</t>
  </si>
  <si>
    <t>27/12/2075</t>
  </si>
  <si>
    <t>NMB Bank Ltd</t>
  </si>
  <si>
    <t>Janautthan Samudayik Laghubittya Sanstha</t>
  </si>
  <si>
    <t>Sunrise Bank Ltd</t>
  </si>
  <si>
    <t>Multipurpose Finance Co ltd</t>
  </si>
  <si>
    <t>Nepal Bangladesh Bank</t>
  </si>
  <si>
    <t>United Insurance Co. (Nepal)</t>
  </si>
  <si>
    <t>Nepal Insvestment Bank Ltd</t>
  </si>
  <si>
    <t>Machhapuchhre Bank Ltd</t>
  </si>
  <si>
    <t>Global IME laghubittya Sanstha Ltd</t>
  </si>
  <si>
    <t>24/03/2076</t>
  </si>
  <si>
    <t>Himalayan Bank Ltd</t>
  </si>
  <si>
    <t>30/03/2076</t>
  </si>
  <si>
    <t>Source: Securities Board of Nepal (SEBON)</t>
  </si>
  <si>
    <t>Table 49</t>
  </si>
  <si>
    <t>Listed Companies and  Market Capitalization</t>
  </si>
  <si>
    <t xml:space="preserve">No. of Listed Companies </t>
  </si>
  <si>
    <t>Market Capitalization of Listed Companies (Rs in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</si>
  <si>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</si>
  <si>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</si>
  <si>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</si>
  <si>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</si>
  <si>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</si>
  <si>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</si>
  <si>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</si>
  <si>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</si>
  <si>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</si>
  <si>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</si>
  <si>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</si>
  <si>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</si>
  <si>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</si>
  <si>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</si>
  <si>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Others</t>
  </si>
  <si>
    <t>Data Source: Nepal Stock Exchange Limited</t>
  </si>
  <si>
    <t>* Including Microfinance Institutions for 2016 and 2017</t>
  </si>
  <si>
    <t>Table 50</t>
  </si>
  <si>
    <t>Structure of Share Price Indices</t>
  </si>
  <si>
    <t>Closing</t>
  </si>
  <si>
    <t>High</t>
  </si>
  <si>
    <t>Low</t>
  </si>
  <si>
    <t>4 Over 1</t>
  </si>
  <si>
    <t>7 Over 4</t>
  </si>
  <si>
    <t>Insurance Companies</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</si>
  <si>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</si>
  <si>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</si>
  <si>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</si>
  <si>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</si>
  <si>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</si>
  <si>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</si>
  <si>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</si>
  <si>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</si>
  <si>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</si>
  <si>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</si>
  <si>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</si>
  <si>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</si>
  <si>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</si>
  <si>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</si>
  <si>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</si>
  <si>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</si>
  <si>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Hydropower</t>
  </si>
  <si>
    <t>Mutual Fund</t>
  </si>
  <si>
    <t>Preferred Stock</t>
  </si>
  <si>
    <t>Promoter Share</t>
  </si>
  <si>
    <t>Table 52</t>
  </si>
  <si>
    <t>Securities Listed  in Nepal Stock Exchange Ltd.</t>
  </si>
  <si>
    <t>% Change in Share Value</t>
  </si>
  <si>
    <t xml:space="preserve">1. Institution-wise listing </t>
  </si>
  <si>
    <t xml:space="preserve">2. Instrument-wise listing </t>
  </si>
  <si>
    <t>Ordinary Share</t>
  </si>
  <si>
    <t>Right Share</t>
  </si>
  <si>
    <t xml:space="preserve">Bonus share </t>
  </si>
  <si>
    <t>Government Bond</t>
  </si>
  <si>
    <t>Convertible Preference Share</t>
  </si>
  <si>
    <t>Debenture</t>
  </si>
  <si>
    <t>Gross Foreign Exchange Reserves (Rs. in billion)</t>
  </si>
  <si>
    <t>*Weighted average of mid June-mid July</t>
  </si>
  <si>
    <t>Direction of Foreign Trade*</t>
  </si>
  <si>
    <t>(Annual)</t>
  </si>
  <si>
    <r>
      <t>2017/18</t>
    </r>
    <r>
      <rPr>
        <b/>
        <vertAlign val="superscript"/>
        <sz val="12"/>
        <rFont val="Times New Roman"/>
        <family val="1"/>
      </rPr>
      <t>R</t>
    </r>
  </si>
  <si>
    <r>
      <t>2018/19</t>
    </r>
    <r>
      <rPr>
        <b/>
        <vertAlign val="superscript"/>
        <sz val="12"/>
        <rFont val="Times New Roman"/>
        <family val="1"/>
      </rPr>
      <t>P</t>
    </r>
  </si>
  <si>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</si>
  <si>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</si>
  <si>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</si>
  <si>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</si>
  <si>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</si>
  <si>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</si>
  <si>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</si>
  <si>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</si>
  <si>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</si>
  <si>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</si>
  <si>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</si>
  <si>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</si>
  <si>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</si>
  <si>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</si>
  <si>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</si>
  <si>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</si>
  <si>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</si>
  <si>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</si>
  <si>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</si>
  <si>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</si>
  <si>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</si>
  <si>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</si>
  <si>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</si>
  <si>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</si>
  <si>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</si>
  <si>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</si>
  <si>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 xml:space="preserve"> Exports of Major Commodities to India</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</si>
  <si>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</si>
  <si>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</si>
  <si>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</si>
  <si>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</si>
  <si>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</si>
  <si>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</si>
  <si>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</si>
  <si>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</si>
  <si>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</si>
  <si>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</si>
  <si>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</si>
  <si>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</si>
  <si>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</si>
  <si>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</si>
  <si>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</si>
  <si>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</si>
  <si>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</si>
  <si>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</si>
  <si>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</si>
  <si>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</si>
  <si>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</si>
  <si>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</si>
  <si>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</si>
  <si>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</si>
  <si>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</si>
  <si>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</si>
  <si>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</si>
  <si>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</si>
  <si>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</si>
  <si>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</si>
  <si>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</si>
  <si>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</si>
  <si>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</si>
  <si>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</si>
  <si>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</si>
  <si>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</si>
  <si>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</si>
  <si>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</si>
  <si>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</si>
  <si>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</si>
  <si>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</si>
  <si>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</si>
  <si>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</si>
  <si>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</si>
  <si>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</si>
  <si>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</si>
  <si>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</si>
  <si>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</si>
  <si>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</si>
  <si>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</si>
  <si>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</si>
  <si>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</si>
  <si>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Palm Oil</t>
  </si>
  <si>
    <t xml:space="preserve"> B. Others</t>
  </si>
  <si>
    <t xml:space="preserve"> Total (A+B)</t>
  </si>
  <si>
    <t>* includes P.P. fabric</t>
  </si>
  <si>
    <t>R= Revised, P= Provisional</t>
  </si>
  <si>
    <t xml:space="preserve"> Exports of Major Commodities to China</t>
  </si>
  <si>
    <t xml:space="preserve">A. Major Commodities </t>
  </si>
  <si>
    <t>Agarbatti</t>
  </si>
  <si>
    <t>Aluminium, Copper and Brass Utensils</t>
  </si>
  <si>
    <t>Handicraft (Metal and Woolen)</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</si>
  <si>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</si>
  <si>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</si>
  <si>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</si>
  <si>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</si>
  <si>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</si>
  <si>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</si>
  <si>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</si>
  <si>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</si>
  <si>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</si>
  <si>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</si>
  <si>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</si>
  <si>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</si>
  <si>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 xml:space="preserve"> Exports of Major Commodities to Other Countries</t>
  </si>
  <si>
    <t>Handicraft (Metal and Wooden)</t>
  </si>
  <si>
    <t>Nepalese Paper &amp; Paper Products</t>
  </si>
  <si>
    <t>Silverware and Jewelleries</t>
  </si>
  <si>
    <t>Woolen Carpet</t>
  </si>
  <si>
    <t xml:space="preserve">    Total  (A+B)</t>
  </si>
  <si>
    <t>Imports of Major Commodities from India</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</si>
  <si>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</si>
  <si>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</si>
  <si>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</si>
  <si>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</si>
  <si>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</si>
  <si>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</si>
  <si>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</si>
  <si>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</si>
  <si>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</si>
  <si>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</si>
  <si>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</si>
  <si>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</si>
  <si>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</si>
  <si>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</si>
  <si>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</si>
  <si>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</si>
  <si>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</si>
  <si>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</si>
  <si>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</si>
  <si>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</si>
  <si>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</si>
  <si>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</si>
  <si>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</si>
  <si>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</si>
  <si>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</si>
  <si>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Pipe and Pipe Fittings</t>
  </si>
  <si>
    <t>Radio, TV, Deck &amp; Parts</t>
  </si>
  <si>
    <t>Raw Cotton</t>
  </si>
  <si>
    <t>Rice</t>
  </si>
  <si>
    <t>Salt</t>
  </si>
  <si>
    <t>Sanitaryware</t>
  </si>
  <si>
    <t>Shoes &amp; Sandles</t>
  </si>
  <si>
    <t>Steel Sheet</t>
  </si>
  <si>
    <t>Sugar</t>
  </si>
  <si>
    <t>Tobacco</t>
  </si>
  <si>
    <t>Tyre, Tubes &amp; Flapes</t>
  </si>
  <si>
    <t>Vehicles &amp; Spare Parts</t>
  </si>
  <si>
    <t>Wire Products</t>
  </si>
  <si>
    <t>R= Revised, P= Provisional, * includes Paddy</t>
  </si>
  <si>
    <t>Imports of Major Commodities from China</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</si>
  <si>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</si>
  <si>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</si>
  <si>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</si>
  <si>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</si>
  <si>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</si>
  <si>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</si>
  <si>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</si>
  <si>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</si>
  <si>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</si>
  <si>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</si>
  <si>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</si>
  <si>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</si>
  <si>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</si>
  <si>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</si>
  <si>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</si>
  <si>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</si>
  <si>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</si>
  <si>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</si>
  <si>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</si>
  <si>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</si>
  <si>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</si>
  <si>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</si>
  <si>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</si>
  <si>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</si>
  <si>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</si>
  <si>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</si>
  <si>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</si>
  <si>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</si>
  <si>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</si>
  <si>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</si>
  <si>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</si>
  <si>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</si>
  <si>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</si>
  <si>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</si>
  <si>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</si>
  <si>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Imports of Major Commodities from Other Countries</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</si>
  <si>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</si>
  <si>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</si>
  <si>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</si>
  <si>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</si>
  <si>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</si>
  <si>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</si>
  <si>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</si>
  <si>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</si>
  <si>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</si>
  <si>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</si>
  <si>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</si>
  <si>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</si>
  <si>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</si>
  <si>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</si>
  <si>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</si>
  <si>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</si>
  <si>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</si>
  <si>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</si>
  <si>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</si>
  <si>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</si>
  <si>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</si>
  <si>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</si>
  <si>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</si>
  <si>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</si>
  <si>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</si>
  <si>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</si>
  <si>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</si>
  <si>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</si>
  <si>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</si>
  <si>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</si>
  <si>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</si>
  <si>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</si>
  <si>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</si>
  <si>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</si>
  <si>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</si>
  <si>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</si>
  <si>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</si>
  <si>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</si>
  <si>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(Rs. in million )</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</si>
  <si>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</si>
  <si>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</si>
  <si>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</si>
  <si>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</si>
  <si>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</si>
  <si>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</si>
  <si>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</si>
  <si>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</si>
  <si>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</si>
  <si>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</si>
  <si>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</si>
  <si>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Krishnanagar Customs Office</t>
  </si>
  <si>
    <t>Kailali Customs Office</t>
  </si>
  <si>
    <t>Jaleshwar Customs Office</t>
  </si>
  <si>
    <t>Tatopani Customs Office</t>
  </si>
  <si>
    <t>Kanchanpur Customs Office</t>
  </si>
  <si>
    <t>Rasuwa Customs Office</t>
  </si>
  <si>
    <t>Table 16</t>
  </si>
  <si>
    <t>Imports from India against Payment in US Dollar</t>
  </si>
  <si>
    <t>2006/07</t>
  </si>
  <si>
    <t>2007/08</t>
  </si>
  <si>
    <t>* The monthly data are updated based on the latest information from custom office and differ from earlier issues.</t>
  </si>
  <si>
    <t>Table 17</t>
  </si>
  <si>
    <t>Export and Import Unit Value Price Index and Terms of Trade</t>
  </si>
  <si>
    <t>(FY 2012/13 = 100)</t>
  </si>
  <si>
    <t>Export Unit Value Price Index</t>
  </si>
  <si>
    <t xml:space="preserve">Import Unit Value Price Index </t>
  </si>
  <si>
    <t xml:space="preserve">Terms of Trade </t>
  </si>
  <si>
    <t>Percentage Change</t>
  </si>
  <si>
    <t>Percent 
Change</t>
  </si>
  <si>
    <t>August</t>
  </si>
  <si>
    <t>September</t>
  </si>
  <si>
    <t>November</t>
  </si>
  <si>
    <t>December</t>
  </si>
  <si>
    <t>January</t>
  </si>
  <si>
    <t>February</t>
  </si>
  <si>
    <t>March</t>
  </si>
  <si>
    <t>April</t>
  </si>
  <si>
    <t>May</t>
  </si>
  <si>
    <t>June</t>
  </si>
  <si>
    <t>July</t>
  </si>
  <si>
    <t>Table 18</t>
  </si>
  <si>
    <t xml:space="preserve">Number of Nepalese going for Foreign Employment </t>
  </si>
  <si>
    <t>Countrywise</t>
  </si>
  <si>
    <t>Country</t>
  </si>
  <si>
    <t>Percent Share</t>
  </si>
  <si>
    <t>a) Institutional and Individual (New and Legalized )</t>
  </si>
  <si>
    <t>Qatar</t>
  </si>
  <si>
    <t>UAE</t>
  </si>
  <si>
    <t>Saudi Arabia</t>
  </si>
  <si>
    <t>Kuwait</t>
  </si>
  <si>
    <t>Malaysia</t>
  </si>
  <si>
    <t>South Korea*</t>
  </si>
  <si>
    <t>Bahrain</t>
  </si>
  <si>
    <t>Oman</t>
  </si>
  <si>
    <t>Maldives</t>
  </si>
  <si>
    <t>Afghanistan</t>
  </si>
  <si>
    <t>Cyprus</t>
  </si>
  <si>
    <t>Malta</t>
  </si>
  <si>
    <t>Turkey</t>
  </si>
  <si>
    <t>Jordan</t>
  </si>
  <si>
    <t>Romania</t>
  </si>
  <si>
    <t>Poland</t>
  </si>
  <si>
    <t>Japan</t>
  </si>
  <si>
    <t>Israel</t>
  </si>
  <si>
    <t>Lebanon</t>
  </si>
  <si>
    <t>b) Renew Entry</t>
  </si>
  <si>
    <t>Total Renew Entry</t>
  </si>
  <si>
    <t xml:space="preserve">Source: Department of Foreign Employment.  </t>
  </si>
  <si>
    <t>*</t>
  </si>
  <si>
    <t>Including EPS</t>
  </si>
  <si>
    <t>Table 19</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</si>
  <si>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</si>
  <si>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</si>
  <si>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</si>
  <si>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</si>
  <si>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</si>
  <si>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</si>
  <si>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</si>
  <si>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</si>
  <si>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</si>
  <si>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</si>
  <si>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</si>
  <si>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</si>
  <si>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</si>
  <si>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Table 20</t>
  </si>
  <si>
    <t xml:space="preserve">Summary of Balance of Payments              </t>
  </si>
  <si>
    <t>(Rs. in Million )</t>
  </si>
  <si>
    <t xml:space="preserve">Percent Change </t>
  </si>
  <si>
    <t>A. Current Account</t>
  </si>
  <si>
    <t>Goods: Exports f.o.b.</t>
  </si>
  <si>
    <t>Oil</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</si>
  <si>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</si>
  <si>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</si>
  <si>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</si>
  <si>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</si>
  <si>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</si>
  <si>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</si>
  <si>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</si>
  <si>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</si>
  <si>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</si>
  <si>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</si>
  <si>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</si>
  <si>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</si>
  <si>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</si>
  <si>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</si>
  <si>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</si>
  <si>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</si>
  <si>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</si>
  <si>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</si>
  <si>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</si>
  <si>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</si>
  <si>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Capital Account (Capital Transfer)</t>
  </si>
  <si>
    <t xml:space="preserve">  Total, Groups A plus B</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</si>
  <si>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</si>
  <si>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</si>
  <si>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</si>
  <si>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</si>
  <si>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</si>
  <si>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</si>
  <si>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</si>
  <si>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</si>
  <si>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</si>
  <si>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</si>
  <si>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</si>
  <si>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</si>
  <si>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</si>
  <si>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</si>
  <si>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</si>
  <si>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</si>
  <si>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</si>
  <si>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</si>
  <si>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</si>
  <si>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</si>
  <si>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</si>
  <si>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</si>
  <si>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</si>
  <si>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</si>
  <si>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</si>
  <si>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21</t>
  </si>
  <si>
    <t>(USD in Million)</t>
  </si>
  <si>
    <t>Government n.I.e.</t>
  </si>
  <si>
    <t xml:space="preserve">       O/W education</t>
  </si>
  <si>
    <t>Government Services</t>
  </si>
  <si>
    <t>Balance on Goods , Services and Income</t>
  </si>
  <si>
    <t>Total, Groups A plus B</t>
  </si>
  <si>
    <t>Other liabalities</t>
  </si>
  <si>
    <t>Total, Group A through C</t>
  </si>
  <si>
    <t>Total, Group A through D</t>
  </si>
  <si>
    <t>Changes in reserve net ( - increase )</t>
  </si>
  <si>
    <t>* Based on monthly average exchange rate</t>
  </si>
  <si>
    <t>Table 27</t>
  </si>
  <si>
    <t>International Investment Position (IIP)*</t>
  </si>
  <si>
    <t xml:space="preserve">As of Mid July </t>
  </si>
  <si>
    <t xml:space="preserve">Percentage Change </t>
  </si>
  <si>
    <r>
      <t>2018</t>
    </r>
    <r>
      <rPr>
        <b/>
        <vertAlign val="superscript"/>
        <sz val="12"/>
        <color indexed="8"/>
        <rFont val="Times New Roman"/>
        <family val="1"/>
      </rPr>
      <t>R</t>
    </r>
  </si>
  <si>
    <r>
      <t>2019</t>
    </r>
    <r>
      <rPr>
        <b/>
        <vertAlign val="superscript"/>
        <sz val="12"/>
        <color indexed="8"/>
        <rFont val="Times New Roman"/>
        <family val="1"/>
      </rPr>
      <t>P</t>
    </r>
  </si>
  <si>
    <t>Assets</t>
  </si>
  <si>
    <t>Direct Investment</t>
  </si>
  <si>
    <t>Other Investments</t>
  </si>
  <si>
    <t xml:space="preserve">Other equity </t>
  </si>
  <si>
    <t>Currency and Deposits</t>
  </si>
  <si>
    <t>Trade credit and advances</t>
  </si>
  <si>
    <t>Other account receivable</t>
  </si>
  <si>
    <t>Official Reserve Assets*</t>
  </si>
  <si>
    <t xml:space="preserve">Liabilites </t>
  </si>
  <si>
    <t>Other account payable</t>
  </si>
  <si>
    <t>Special drawing rights ( Net incurrence of liabilities)</t>
  </si>
  <si>
    <t>Net IIP</t>
  </si>
  <si>
    <t>* Based on resident and non residents</t>
  </si>
  <si>
    <t>** Direct Investment of 2017 and 2018 are based on survey whereas of 2019 is estimated.</t>
  </si>
  <si>
    <t>Table 22</t>
  </si>
  <si>
    <t>Gross Foreign Assets of the Banking Sector</t>
  </si>
  <si>
    <t>(Rs in million)</t>
  </si>
  <si>
    <t>Mid-Jul.</t>
  </si>
  <si>
    <t xml:space="preserve">Mid-Jul To </t>
  </si>
  <si>
    <t>2017-18</t>
  </si>
  <si>
    <t>2018-19</t>
  </si>
  <si>
    <t>A. Nepal Rastra Bank (1+2)</t>
  </si>
  <si>
    <t xml:space="preserve">   1. Gold, SDR, IMF Reserve Position</t>
  </si>
  <si>
    <t xml:space="preserve">   2. Foreign Exchange Reserve </t>
  </si>
  <si>
    <t>Convertible</t>
  </si>
  <si>
    <t>Inconvertible</t>
  </si>
  <si>
    <t>B. Bank and Financial Institutions*</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</si>
  <si>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</si>
  <si>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</si>
  <si>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</si>
  <si>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</si>
  <si>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</si>
  <si>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</si>
  <si>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</si>
  <si>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</si>
  <si>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</si>
  <si>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</si>
  <si>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</si>
  <si>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</si>
  <si>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</si>
  <si>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Reserve/GDP </t>
  </si>
  <si>
    <t xml:space="preserve">Reserve/ Imports </t>
  </si>
  <si>
    <t>Reserve/M2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</si>
  <si>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</si>
  <si>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</si>
  <si>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</si>
  <si>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</si>
  <si>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</si>
  <si>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23</t>
  </si>
  <si>
    <t>(USD in million)</t>
  </si>
  <si>
    <t>B. Bank and Financial Institutions *</t>
  </si>
  <si>
    <t>Table 24</t>
  </si>
  <si>
    <t>Exchange Rate of US Dollar (NRs/USD)</t>
  </si>
  <si>
    <t xml:space="preserve">FY </t>
  </si>
  <si>
    <t>Month End*</t>
  </si>
  <si>
    <t>Monthly Average*</t>
  </si>
  <si>
    <t>Buying</t>
  </si>
  <si>
    <t>Selling</t>
  </si>
  <si>
    <t xml:space="preserve">Middle </t>
  </si>
  <si>
    <t xml:space="preserve">Feburary </t>
  </si>
  <si>
    <t xml:space="preserve">June </t>
  </si>
  <si>
    <t xml:space="preserve">February </t>
  </si>
  <si>
    <t>* As per Nepalese Calendar.</t>
  </si>
  <si>
    <t>Table 25</t>
  </si>
  <si>
    <t>Price of Oil and Gold in the International Market</t>
  </si>
  <si>
    <t>Jul.-Jul.</t>
  </si>
  <si>
    <t>Oil ($/barrel)*</t>
  </si>
  <si>
    <t>Gold ($/ounce)**</t>
  </si>
  <si>
    <t>* Crude Oil Brent</t>
  </si>
  <si>
    <t>** Refers to p.m. London historical fix.</t>
  </si>
  <si>
    <t>`</t>
  </si>
  <si>
    <t xml:space="preserve">Sources: http://www.eia.gov/dnav/pet/hist/LeafHandler.ashx?n=PET&amp;s=RBRTE&amp;f=D </t>
  </si>
  <si>
    <t>http://www.kitco.com/gold.londonfix.html</t>
  </si>
  <si>
    <t xml:space="preserve">BOP(-Deficit) (Rs. in billion) </t>
  </si>
  <si>
    <t>Table 26</t>
  </si>
  <si>
    <t>Table 29</t>
  </si>
  <si>
    <t>Table 31</t>
  </si>
  <si>
    <t>Table 33</t>
  </si>
  <si>
    <t>Table 42</t>
  </si>
  <si>
    <t>Table 43</t>
  </si>
  <si>
    <t>Table 44</t>
  </si>
  <si>
    <t>Table 45</t>
  </si>
  <si>
    <t>Table 46</t>
  </si>
  <si>
    <t>Table 51</t>
  </si>
  <si>
    <t>Table 53</t>
  </si>
  <si>
    <t>Table 54</t>
  </si>
  <si>
    <t>Table 55</t>
  </si>
  <si>
    <t>Table 56</t>
  </si>
  <si>
    <t>Table 57</t>
  </si>
  <si>
    <t>Table 58</t>
  </si>
  <si>
    <t xml:space="preserve"> Table 59</t>
  </si>
  <si>
    <t>Table 60</t>
  </si>
  <si>
    <t>Weighted Average Interbank Rate of Commercial Banks*</t>
  </si>
  <si>
    <t>Weighted Average Deposit Rate of Commercial Banks*</t>
  </si>
  <si>
    <t>Weighted Average Lending Rate of Commercial Banks*</t>
  </si>
  <si>
    <t>Base Rate*</t>
  </si>
  <si>
    <t xml:space="preserve">Current Macroeconomic and Financial Situation </t>
  </si>
  <si>
    <t>Table No.</t>
  </si>
  <si>
    <t>Real Sector</t>
  </si>
  <si>
    <t>Gross Domestic Product  at Current Prices</t>
  </si>
  <si>
    <t>Gross Domestic Product  at Constant Prices</t>
  </si>
  <si>
    <t>Gross National Disposable Income and Saving</t>
  </si>
  <si>
    <t>Prices</t>
  </si>
  <si>
    <t>National Consumer Price Index (Annual Average)</t>
  </si>
  <si>
    <t xml:space="preserve">National Wholesale Price Index </t>
  </si>
  <si>
    <t>National Wholesale Price Index (Annual Average)</t>
  </si>
  <si>
    <t xml:space="preserve">National Salary and Wage Rate Index </t>
  </si>
  <si>
    <t>National Salary and Wage Rate Index (Annual Average)</t>
  </si>
  <si>
    <t>External Sector</t>
  </si>
  <si>
    <t>Direction of Foreign Trade</t>
  </si>
  <si>
    <t>Exports of Major Commodities to India</t>
  </si>
  <si>
    <t>Exports of Major Commodities to China</t>
  </si>
  <si>
    <t>Exports of Major Commodities to Other Countries</t>
  </si>
  <si>
    <t>Imports from India against Payment  in US Dollar</t>
  </si>
  <si>
    <t>International Investment Postion (IIP)</t>
  </si>
  <si>
    <t>Exchange Rate of US Dollar</t>
  </si>
  <si>
    <t>Government Finance</t>
  </si>
  <si>
    <t>Government Budgetary Operation</t>
  </si>
  <si>
    <t>Net Domestic Borrowing of  the GoN</t>
  </si>
  <si>
    <t>Monetary and Credit Aggregates</t>
  </si>
  <si>
    <t>Sectorwise Outstanding Credit  of  Banks and Financial Institutions</t>
  </si>
  <si>
    <t>Loan of Commercial Banks to Government Enterprises</t>
  </si>
  <si>
    <t>Inter-bank Transaction and Interest Rates</t>
  </si>
  <si>
    <t>Stock Market</t>
  </si>
  <si>
    <t>Listed Companies and Market Capitalization</t>
  </si>
  <si>
    <t>Securities Market Turnover</t>
  </si>
  <si>
    <t>Securities Listed in Nepal Stock Exchange Ltd.</t>
  </si>
  <si>
    <t xml:space="preserve">Annexes: Time Series Data of Some Macroeconomic Variables </t>
  </si>
  <si>
    <t>STATISTICAL TABLES</t>
  </si>
  <si>
    <t>(Based on the Annual Data of 2018/19)</t>
  </si>
  <si>
    <t>Selected Macro Economic Indicators</t>
  </si>
  <si>
    <t>Number of Nepalese going for foreign employment countrywise</t>
  </si>
  <si>
    <t>Monthly Tourist Arrival</t>
  </si>
  <si>
    <t>Summary of Balance of Payments in Nepalese Currency</t>
  </si>
  <si>
    <t>Summary of Balance of Payments in USD</t>
  </si>
  <si>
    <t>Gross Foreign Assets of the Banking Sector in Nepalese Currency</t>
  </si>
  <si>
    <t>Gross Foreign Assets of the Banking Sector in USD</t>
  </si>
  <si>
    <t xml:space="preserve">                                                                                                                                                                                                                                                                                                                                                                                                                                                                                                                                                                                                                                                                                                                                                                                                                                                                                                                                                                                                                                                                                                                                                                                                                                                                                                                                                                                                                                                                                                                                                                                                                                                                                                                                                                                                                                                                                                                                                                                                                                                                                                                                                                                                                                                                                                                                                                                                                                                                                                                                                                                                                                                                                                                                                                                                                                                                                                                                                                                                                                                                                                                                                                                                                                                                                                                                                                                                                                                                                                                                                                                                                                                                                                                                                                                                                                                                                                                                                                                                                                                                                                                                                                                                                                                                                                                                                                                                                                                                                                                                                                                                                                                                                                                                                                                                                                                                                                                                                                                                                                                                                                                         </t>
  </si>
  <si>
    <t xml:space="preserve">†    GDP of  2016/17,  2017 /18 and 2018/19 at Producer's Prices </t>
  </si>
  <si>
    <t>(Mid-July 2018 to Mid-July 2019)</t>
  </si>
  <si>
    <t>(Rs. Million)</t>
  </si>
  <si>
    <t>(Mid-June to Mid-July)</t>
  </si>
  <si>
    <t>Rs               in million</t>
  </si>
  <si>
    <t>Rs  in              million</t>
  </si>
  <si>
    <t>Customwise foreign trade (Annual)</t>
  </si>
  <si>
    <t>Customwise Foreign Trade*</t>
  </si>
  <si>
    <t>9. Others</t>
  </si>
  <si>
    <t>Annexes</t>
  </si>
  <si>
    <t xml:space="preserve">Time Series Data of Some Macroeconomic Variables </t>
  </si>
  <si>
    <t>Annex</t>
  </si>
  <si>
    <t>GDP at Producers' Prices</t>
  </si>
  <si>
    <t>National Consumer Price Index (Annual Series)</t>
  </si>
  <si>
    <t>National Consumer Price Index (Monthwise)</t>
  </si>
  <si>
    <t>Balance of Payments Indicators</t>
  </si>
  <si>
    <t>Government Budgetary Operation (Growth Rate)</t>
  </si>
  <si>
    <t>Government Budgetary Operation (As Percentage of GDP)</t>
  </si>
  <si>
    <t>Outstanding Debt of Government of Nepal</t>
  </si>
  <si>
    <t>Monetary Indicators</t>
  </si>
  <si>
    <t>Monetary Indicators (As Percentage of GDP)</t>
  </si>
  <si>
    <t>Annex 1</t>
  </si>
  <si>
    <t>Fiscal Year</t>
  </si>
  <si>
    <t>Nepali Year</t>
  </si>
  <si>
    <t>Rs. in million</t>
  </si>
  <si>
    <t>Growth Rate (in Percent)</t>
  </si>
  <si>
    <t>Nominal GDP</t>
  </si>
  <si>
    <t>Real GDP*</t>
  </si>
  <si>
    <t>Real GDP</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</si>
  <si>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</si>
  <si>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</si>
  <si>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</si>
  <si>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</si>
  <si>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</si>
  <si>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</si>
  <si>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</si>
  <si>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</si>
  <si>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</si>
  <si>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</si>
  <si>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</si>
  <si>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</si>
  <si>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</si>
  <si>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</si>
  <si>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</si>
  <si>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</si>
  <si>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</si>
  <si>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</si>
  <si>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</si>
  <si>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</si>
  <si>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</si>
  <si>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</si>
  <si>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</si>
  <si>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</si>
  <si>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</si>
  <si>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</si>
  <si>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</si>
  <si>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</si>
  <si>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</si>
  <si>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</si>
  <si>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</si>
  <si>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</si>
  <si>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</si>
  <si>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</si>
  <si>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</si>
  <si>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</si>
  <si>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</si>
  <si>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</si>
  <si>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</si>
  <si>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</si>
  <si>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</si>
  <si>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</si>
  <si>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</si>
  <si>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</si>
  <si>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</si>
  <si>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</si>
  <si>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</si>
  <si>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</si>
  <si>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</si>
  <si>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</si>
  <si>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</si>
  <si>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</si>
  <si>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2001/02</t>
  </si>
  <si>
    <t>2058/59</t>
  </si>
  <si>
    <t>2002/03</t>
  </si>
  <si>
    <t>2059/60</t>
  </si>
  <si>
    <t>2003/04</t>
  </si>
  <si>
    <t>2060/61</t>
  </si>
  <si>
    <t>2004/05</t>
  </si>
  <si>
    <t>2061/62</t>
  </si>
  <si>
    <t>2005/06</t>
  </si>
  <si>
    <t>2062/63</t>
  </si>
  <si>
    <t>2063/64</t>
  </si>
  <si>
    <t>2064/65</t>
  </si>
  <si>
    <t>2074/75</t>
  </si>
  <si>
    <t>2075/76</t>
  </si>
  <si>
    <t>*Real GDP expressed at 2000/01 prices</t>
  </si>
  <si>
    <t>Annex 2</t>
  </si>
  <si>
    <t>(2014/15 =100)</t>
  </si>
  <si>
    <t>Percent  Change</t>
  </si>
  <si>
    <t xml:space="preserve"> Overall</t>
  </si>
  <si>
    <t>Food and Beverages</t>
  </si>
  <si>
    <t>Non-Food and Services</t>
  </si>
  <si>
    <t>1972/73</t>
  </si>
  <si>
    <t>2029/30</t>
  </si>
  <si>
    <t>1973/74</t>
  </si>
  <si>
    <t>2030/31</t>
  </si>
  <si>
    <t>Annex 3</t>
  </si>
  <si>
    <t>National Consumer Price Index  (Monthwise)</t>
  </si>
  <si>
    <t>Fiscal Year/Month</t>
  </si>
  <si>
    <t>Overall</t>
  </si>
  <si>
    <t>2002/03 (2059/60)</t>
  </si>
  <si>
    <t>Oct/Nov</t>
  </si>
  <si>
    <t>Nov/Dec</t>
  </si>
  <si>
    <t>Dec/Jan</t>
  </si>
  <si>
    <t>Jan/Feb</t>
  </si>
  <si>
    <t>Feb/Mar</t>
  </si>
  <si>
    <t>Mar/Apr</t>
  </si>
  <si>
    <t>2003/04 (2060/61)</t>
  </si>
  <si>
    <t>2004/05 (2061/62)</t>
  </si>
  <si>
    <t>2005/06 (2062/63)</t>
  </si>
  <si>
    <t>2006/07 (2063/64)</t>
  </si>
  <si>
    <t>2007/08 (2064/65)</t>
  </si>
  <si>
    <t>Jun/July</t>
  </si>
  <si>
    <t>2008/09 (2065/66)</t>
  </si>
  <si>
    <t>2009/10 (2066/67)</t>
  </si>
  <si>
    <t>2010/11 (2067/68)</t>
  </si>
  <si>
    <t>2011/12 (2068/69)</t>
  </si>
  <si>
    <t>2012/13 (2069/70)</t>
  </si>
  <si>
    <t>2013/14 (2070/71)</t>
  </si>
  <si>
    <t>2014/15 (2071/72)</t>
  </si>
  <si>
    <t>2015/16 (2072/73)</t>
  </si>
  <si>
    <t>2016/17 (2073/74)</t>
  </si>
  <si>
    <t>2017/18 (2074/75)</t>
  </si>
  <si>
    <t>2018/19 (2075/76)</t>
  </si>
  <si>
    <t>Annex 4</t>
  </si>
  <si>
    <t>Balance of Payments Indicators*</t>
  </si>
  <si>
    <t>As percentage of GDP</t>
  </si>
  <si>
    <t>Net exports of Goods and Services</t>
  </si>
  <si>
    <t xml:space="preserve">Current Account </t>
  </si>
  <si>
    <t>Balance of Payments</t>
  </si>
  <si>
    <t xml:space="preserve">1980/81 </t>
  </si>
  <si>
    <t xml:space="preserve"> 1988/89</t>
  </si>
  <si>
    <r>
      <t>2017/18</t>
    </r>
    <r>
      <rPr>
        <b/>
        <vertAlign val="superscript"/>
        <sz val="12"/>
        <color indexed="8"/>
        <rFont val="Times New Roman"/>
        <family val="1"/>
      </rPr>
      <t>R</t>
    </r>
  </si>
  <si>
    <r>
      <t>2074/75</t>
    </r>
    <r>
      <rPr>
        <b/>
        <vertAlign val="superscript"/>
        <sz val="12"/>
        <color indexed="8"/>
        <rFont val="Times New Roman"/>
        <family val="1"/>
      </rPr>
      <t>R</t>
    </r>
  </si>
  <si>
    <r>
      <t>2018/19</t>
    </r>
    <r>
      <rPr>
        <b/>
        <vertAlign val="superscript"/>
        <sz val="12"/>
        <color indexed="8"/>
        <rFont val="Times New Roman"/>
        <family val="1"/>
      </rPr>
      <t>P</t>
    </r>
  </si>
  <si>
    <r>
      <t>2075/76</t>
    </r>
    <r>
      <rPr>
        <b/>
        <vertAlign val="superscript"/>
        <sz val="12"/>
        <color indexed="8"/>
        <rFont val="Times New Roman"/>
        <family val="1"/>
      </rPr>
      <t>P</t>
    </r>
  </si>
  <si>
    <t xml:space="preserve">*(-Deficits) </t>
  </si>
  <si>
    <t>Annex 5</t>
  </si>
  <si>
    <t>Ànnual Growth Rate</t>
  </si>
  <si>
    <t>As percent of GDP</t>
  </si>
  <si>
    <t xml:space="preserve">Trade Balance </t>
  </si>
  <si>
    <t>Total Trade</t>
  </si>
  <si>
    <t xml:space="preserve">Exports </t>
  </si>
  <si>
    <t>Trade Balance</t>
  </si>
  <si>
    <t>Annex 6</t>
  </si>
  <si>
    <t xml:space="preserve"> Government Budgetary Operations</t>
  </si>
  <si>
    <t xml:space="preserve"> Expenditure</t>
  </si>
  <si>
    <t>Revenue</t>
  </si>
  <si>
    <t>Foreign Assistance</t>
  </si>
  <si>
    <t xml:space="preserve">  Domestic Loan</t>
  </si>
  <si>
    <t>Nepalese Year</t>
  </si>
  <si>
    <t>Recurrent</t>
  </si>
  <si>
    <t xml:space="preserve">  Capital</t>
  </si>
  <si>
    <t>Financial*</t>
  </si>
  <si>
    <t>Foreign Grants</t>
  </si>
  <si>
    <t>Foreign Loan</t>
  </si>
  <si>
    <t>2018/19R</t>
  </si>
  <si>
    <t>2075/76R</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</si>
  <si>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</si>
  <si>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R=Revised Estimate from Budget Speech 2018/19 and this might differ from data presented in the table 35 and 37.</t>
  </si>
  <si>
    <t>Note: Government budgetary operation has been reported as per the Government Finance Statistics, 2001 from the fiscal year 2009/10 that  may not be consistent with the previous reporting.</t>
  </si>
  <si>
    <t>Source: Economic Survey and Budget Speeches</t>
  </si>
  <si>
    <t>Annex 7</t>
  </si>
  <si>
    <t>Government Budgetary Operations</t>
  </si>
  <si>
    <t>(Growth rate in Percent)</t>
  </si>
  <si>
    <t>R=Revised Estimate</t>
  </si>
  <si>
    <t>Annex 8</t>
  </si>
  <si>
    <t>(As percentage of Nominal GDP at Producers' Prices)</t>
  </si>
  <si>
    <t>Annex 9</t>
  </si>
  <si>
    <t>Rs. In Million</t>
  </si>
  <si>
    <t>As Percent of GDP</t>
  </si>
  <si>
    <t>Annual Growth Rate</t>
  </si>
  <si>
    <t>Domestic Debt</t>
  </si>
  <si>
    <t>Foreign Debt</t>
  </si>
  <si>
    <t>Total Debt</t>
  </si>
  <si>
    <t>* Excluding IMF Promissory Note</t>
  </si>
  <si>
    <t>Source: FCGO &amp; NRB</t>
  </si>
  <si>
    <t>Annex 10</t>
  </si>
  <si>
    <t>(Rs. In million)</t>
  </si>
  <si>
    <t>M1</t>
  </si>
  <si>
    <t>M2</t>
  </si>
  <si>
    <t>Domestic Credit</t>
  </si>
  <si>
    <t>Private Sector Credit</t>
  </si>
  <si>
    <t>Deposits</t>
  </si>
  <si>
    <t>Annual Growth Rate (in percent)</t>
  </si>
  <si>
    <t>2010/11*</t>
  </si>
  <si>
    <t>2067/68*</t>
  </si>
  <si>
    <t>* Including Development Banks and Finance Companies Since 2010/11.</t>
  </si>
  <si>
    <t>Annex 11</t>
  </si>
  <si>
    <t>(As percentage of Nominal GDP at Producers' Price)</t>
  </si>
  <si>
    <t>2018/19 *</t>
  </si>
  <si>
    <t>Total resources available to the Government (Overdraft if (-))</t>
  </si>
  <si>
    <r>
      <rPr>
        <b/>
        <sz val="12"/>
        <rFont val="Times New Roman"/>
        <family val="1"/>
      </rPr>
      <t>++Includes Local Authority 'GA' 50% remaining at NRB Rs. 51938.0 million</t>
    </r>
  </si>
  <si>
    <t>Table- 35</t>
  </si>
  <si>
    <t xml:space="preserve">   Previous Year's Cash Balance &amp; Beruju</t>
  </si>
  <si>
    <t>1067669.2**</t>
  </si>
  <si>
    <r>
      <rPr>
        <b/>
        <sz val="12"/>
        <rFont val="Times New Roman"/>
        <family val="1"/>
      </rPr>
      <t>*</t>
    </r>
    <r>
      <rPr>
        <sz val="12"/>
        <rFont val="Times New Roman"/>
        <family val="1"/>
      </rPr>
      <t xml:space="preserve">From FY 2018/19, GBO includes the federal government data only. Revenue mobilization for 2018/19 includes federal government revenue plus the amount in the divisible fund to be transferred to provincial and local governments. </t>
    </r>
  </si>
  <si>
    <r>
      <rPr>
        <sz val="10"/>
        <rFont val="Times New Roman"/>
        <family val="1"/>
      </rPr>
      <t>**</t>
    </r>
    <r>
      <rPr>
        <sz val="12"/>
        <rFont val="Times New Roman"/>
        <family val="1"/>
      </rPr>
      <t>According to latest update as of September 2, 2019</t>
    </r>
  </si>
  <si>
    <t>Changes in Balance of Govt. Office Account</t>
  </si>
  <si>
    <t>Heading</t>
  </si>
  <si>
    <t>Month</t>
  </si>
  <si>
    <t>Instruments and Ownership</t>
  </si>
  <si>
    <t>Jul</t>
  </si>
  <si>
    <t>Aug</t>
  </si>
  <si>
    <t>Sept</t>
  </si>
  <si>
    <t>Oct</t>
  </si>
  <si>
    <t>Nov</t>
  </si>
  <si>
    <t>Dec</t>
  </si>
  <si>
    <t>Jan</t>
  </si>
  <si>
    <t>Feb</t>
  </si>
  <si>
    <t>Mar</t>
  </si>
  <si>
    <t>Apr</t>
  </si>
  <si>
    <t>Jun</t>
  </si>
  <si>
    <t>Mid-Jul</t>
  </si>
  <si>
    <t>(Mid-Jun to Mid-Jul)</t>
  </si>
  <si>
    <t>CPI : Kathmandu Valley ( 3 Dristricts)</t>
  </si>
  <si>
    <t>CPI : Terai (19)</t>
  </si>
  <si>
    <t>CPI : Hill (25 Districts)</t>
  </si>
  <si>
    <t>CPI : Mountain (5 Districts)</t>
  </si>
  <si>
    <t xml:space="preserve">1/ Adjusting the exchange valuation gain of  Rs. </t>
  </si>
  <si>
    <t xml:space="preserve">2/ Adjusting the exchange valuation gain of Rs. </t>
  </si>
  <si>
    <t>R = Revised, P = Provisional</t>
  </si>
  <si>
    <t>1/ Adjusting the exchange valuation gain of Rs.</t>
  </si>
  <si>
    <t xml:space="preserve">Manufacturing </t>
  </si>
  <si>
    <t>Gross Domestic Product (GDP) at Current Price</t>
  </si>
</sst>
</file>

<file path=xl/styles.xml><?xml version="1.0" encoding="utf-8"?>
<styleSheet xmlns="http://schemas.openxmlformats.org/spreadsheetml/2006/main">
  <numFmts count="27">
    <numFmt numFmtId="44" formatCode="_(&quot;$&quot;* #,##0.00_);_(&quot;$&quot;* \(#,##0.00\);_(&quot;$&quot;* &quot;-&quot;??_);_(@_)"/>
    <numFmt numFmtId="43" formatCode="_(* #,##0.00_);_(* \(#,##0.00\);_(* &quot;-&quot;??_);_(@_)"/>
    <numFmt numFmtId="164" formatCode="_-* #,##0.00_-;\-* #,##0.00_-;_-* &quot;-&quot;??_-;_-@_-"/>
    <numFmt numFmtId="165" formatCode="0.0"/>
    <numFmt numFmtId="166" formatCode="0.0000"/>
    <numFmt numFmtId="167" formatCode="0.0_)"/>
    <numFmt numFmtId="168" formatCode="0_)"/>
    <numFmt numFmtId="169" formatCode="_(* #,##0.0_);_(* \(#,##0.0\);_(* &quot;-&quot;??_);_(@_)"/>
    <numFmt numFmtId="170" formatCode="General_)"/>
    <numFmt numFmtId="171" formatCode="_(* #,##0.00_);_(* \(#,##0.00\);_(* \-??_);_(@_)"/>
    <numFmt numFmtId="172" formatCode="0_);[Red]\(0\)"/>
    <numFmt numFmtId="173" formatCode="_(* #,##0_);_(* \(#,##0\);_(* \-??_);_(@_)"/>
    <numFmt numFmtId="174" formatCode="0.0_);[Red]\(0.0\)"/>
    <numFmt numFmtId="175" formatCode="0.00_);[Red]\(0.00\)"/>
    <numFmt numFmtId="176" formatCode="#,##0.0"/>
    <numFmt numFmtId="177" formatCode="0.00_)"/>
    <numFmt numFmtId="178" formatCode="[$-409]mmmm\ d\,\ yyyy;@"/>
    <numFmt numFmtId="179" formatCode="0.000_)"/>
    <numFmt numFmtId="180" formatCode="_-* #,##0.0_-;\-* #,##0.0_-;_-* &quot;-&quot;??_-;_-@_-"/>
    <numFmt numFmtId="181" formatCode="0.0000000_)"/>
    <numFmt numFmtId="182" formatCode="0.0000000"/>
    <numFmt numFmtId="183" formatCode="0.00000000_)"/>
    <numFmt numFmtId="184" formatCode="0.00000000000"/>
    <numFmt numFmtId="185" formatCode="0.00000"/>
    <numFmt numFmtId="186" formatCode="_(* #,##0_);_(* \(#,##0\);_(* &quot;-&quot;??_);_(@_)"/>
    <numFmt numFmtId="187" formatCode="_(* #,##0.000000_);_(* \(#,##0.000000\);_(* &quot;-&quot;??_);_(@_)"/>
    <numFmt numFmtId="188" formatCode="0.0\+\+"/>
  </numFmts>
  <fonts count="81">
    <font>
      <sz val="11"/>
      <color theme="1"/>
      <name val="Calibri"/>
      <family val="2"/>
      <scheme val="minor"/>
    </font>
    <font>
      <sz val="11"/>
      <color indexed="8"/>
      <name val="Calibri"/>
      <family val="2"/>
    </font>
    <font>
      <sz val="10"/>
      <name val="Arial"/>
      <family val="2"/>
    </font>
    <font>
      <sz val="12"/>
      <name val="Times New Roman"/>
      <family val="1"/>
    </font>
    <font>
      <b/>
      <sz val="12"/>
      <name val="Times New Roman"/>
      <family val="1"/>
    </font>
    <font>
      <sz val="10"/>
      <name val="Times New Roman"/>
      <family val="1"/>
    </font>
    <font>
      <sz val="11"/>
      <color indexed="8"/>
      <name val="Calibri"/>
      <family val="2"/>
    </font>
    <font>
      <sz val="10"/>
      <name val="Arial"/>
      <family val="2"/>
    </font>
    <font>
      <b/>
      <sz val="10"/>
      <name val="Times New Roman"/>
      <family val="1"/>
    </font>
    <font>
      <sz val="12"/>
      <name val="Helv"/>
    </font>
    <font>
      <sz val="14"/>
      <name val="AngsanaUPC"/>
      <family val="1"/>
    </font>
    <font>
      <sz val="10"/>
      <color indexed="8"/>
      <name val="Times New Roman"/>
      <family val="2"/>
    </font>
    <font>
      <sz val="12"/>
      <name val="Univers (WN)"/>
      <family val="2"/>
    </font>
    <font>
      <sz val="10"/>
      <name val="Arial"/>
      <family val="2"/>
    </font>
    <font>
      <sz val="10"/>
      <name val="Courier"/>
      <family val="3"/>
    </font>
    <font>
      <sz val="10"/>
      <name val="Arial"/>
      <family val="2"/>
    </font>
    <font>
      <b/>
      <sz val="10"/>
      <name val="Arial"/>
      <family val="2"/>
    </font>
    <font>
      <sz val="11"/>
      <color theme="1"/>
      <name val="Calibri"/>
      <family val="2"/>
      <scheme val="minor"/>
    </font>
    <font>
      <sz val="11"/>
      <color theme="1"/>
      <name val="Calibri"/>
      <family val="2"/>
    </font>
    <font>
      <b/>
      <sz val="11"/>
      <color theme="1"/>
      <name val="Calibri"/>
      <family val="2"/>
      <scheme val="minor"/>
    </font>
    <font>
      <sz val="10.5"/>
      <color theme="1"/>
      <name val="Calibri"/>
      <family val="2"/>
      <scheme val="minor"/>
    </font>
    <font>
      <sz val="10"/>
      <color theme="1"/>
      <name val="Times New Roman"/>
      <family val="1"/>
    </font>
    <font>
      <b/>
      <u/>
      <sz val="10"/>
      <color theme="1"/>
      <name val="Times New Roman"/>
      <family val="1"/>
    </font>
    <font>
      <b/>
      <sz val="10"/>
      <color theme="1"/>
      <name val="Times New Roman"/>
      <family val="1"/>
    </font>
    <font>
      <sz val="10"/>
      <color rgb="FFFF0000"/>
      <name val="Times New Roman"/>
      <family val="1"/>
    </font>
    <font>
      <b/>
      <sz val="12"/>
      <color theme="1"/>
      <name val="Times New Roman"/>
      <family val="1"/>
    </font>
    <font>
      <b/>
      <sz val="12"/>
      <color rgb="FF000000"/>
      <name val="Times New Roman"/>
      <family val="1"/>
    </font>
    <font>
      <b/>
      <sz val="10"/>
      <color rgb="FF000000"/>
      <name val="Times New Roman"/>
      <family val="1"/>
    </font>
    <font>
      <sz val="12"/>
      <color rgb="FF000000"/>
      <name val="Times New Roman"/>
      <family val="1"/>
    </font>
    <font>
      <b/>
      <sz val="12"/>
      <color theme="1"/>
      <name val="Calibri"/>
      <family val="2"/>
      <scheme val="minor"/>
    </font>
    <font>
      <b/>
      <sz val="10"/>
      <color rgb="FFFF0000"/>
      <name val="Times New Roman"/>
      <family val="1"/>
    </font>
    <font>
      <sz val="12"/>
      <name val="Arial"/>
      <family val="2"/>
    </font>
    <font>
      <sz val="12"/>
      <color theme="1"/>
      <name val="Times New Roman"/>
      <family val="1"/>
    </font>
    <font>
      <sz val="12"/>
      <color theme="1"/>
      <name val="Calibri"/>
      <family val="2"/>
      <scheme val="minor"/>
    </font>
    <font>
      <b/>
      <sz val="12"/>
      <color indexed="8"/>
      <name val="Times New Roman"/>
      <family val="1"/>
    </font>
    <font>
      <i/>
      <sz val="12"/>
      <name val="Times New Roman"/>
      <family val="1"/>
    </font>
    <font>
      <b/>
      <i/>
      <sz val="12"/>
      <name val="Times New Roman"/>
      <family val="1"/>
    </font>
    <font>
      <sz val="12"/>
      <color rgb="FFFF0000"/>
      <name val="Times New Roman"/>
      <family val="1"/>
    </font>
    <font>
      <b/>
      <sz val="9"/>
      <color rgb="FF000000"/>
      <name val="Times New Roman"/>
      <family val="1"/>
    </font>
    <font>
      <b/>
      <sz val="11"/>
      <name val="Times New Roman"/>
      <family val="1"/>
    </font>
    <font>
      <sz val="11"/>
      <name val="Times New Roman"/>
      <family val="1"/>
    </font>
    <font>
      <b/>
      <i/>
      <sz val="10"/>
      <name val="Times New Roman"/>
      <family val="1"/>
    </font>
    <font>
      <sz val="10"/>
      <name val="Arial"/>
      <family val="2"/>
    </font>
    <font>
      <i/>
      <sz val="10"/>
      <name val="Times New Roman"/>
      <family val="1"/>
    </font>
    <font>
      <b/>
      <sz val="9"/>
      <name val="Times New Roman"/>
      <family val="1"/>
    </font>
    <font>
      <sz val="9"/>
      <name val="Times New Roman"/>
      <family val="1"/>
    </font>
    <font>
      <b/>
      <sz val="14"/>
      <name val="Times New Roman"/>
      <family val="1"/>
    </font>
    <font>
      <b/>
      <i/>
      <sz val="9"/>
      <name val="Times New Roman"/>
      <family val="1"/>
    </font>
    <font>
      <sz val="9"/>
      <name val="Arial"/>
      <family val="2"/>
    </font>
    <font>
      <b/>
      <sz val="8"/>
      <name val="Times New Roman"/>
      <family val="1"/>
    </font>
    <font>
      <b/>
      <sz val="11"/>
      <color theme="1"/>
      <name val="Times New Roman"/>
      <family val="1"/>
    </font>
    <font>
      <b/>
      <vertAlign val="superscript"/>
      <sz val="12"/>
      <name val="Times New Roman"/>
      <family val="1"/>
    </font>
    <font>
      <sz val="12"/>
      <color indexed="8"/>
      <name val="Times New Roman"/>
      <family val="1"/>
    </font>
    <font>
      <vertAlign val="superscript"/>
      <sz val="12"/>
      <name val="Times New Roman"/>
      <family val="1"/>
    </font>
    <font>
      <b/>
      <i/>
      <sz val="12"/>
      <color indexed="10"/>
      <name val="Times New Roman"/>
      <family val="1"/>
    </font>
    <font>
      <b/>
      <sz val="12"/>
      <color indexed="10"/>
      <name val="Times New Roman"/>
      <family val="1"/>
    </font>
    <font>
      <b/>
      <i/>
      <vertAlign val="superscript"/>
      <sz val="12"/>
      <name val="Times New Roman"/>
      <family val="1"/>
    </font>
    <font>
      <sz val="11"/>
      <color theme="1"/>
      <name val="Times New Roman"/>
      <family val="1"/>
    </font>
    <font>
      <b/>
      <sz val="12"/>
      <name val="Timesq"/>
    </font>
    <font>
      <sz val="12"/>
      <name val="Timesq"/>
    </font>
    <font>
      <i/>
      <sz val="12"/>
      <name val="Timesq"/>
    </font>
    <font>
      <b/>
      <vertAlign val="superscript"/>
      <sz val="12"/>
      <color indexed="8"/>
      <name val="Times New Roman"/>
      <family val="1"/>
    </font>
    <font>
      <u/>
      <sz val="11"/>
      <color theme="10"/>
      <name val="Calibri"/>
      <family val="2"/>
      <scheme val="minor"/>
    </font>
    <font>
      <u/>
      <sz val="12"/>
      <color theme="10"/>
      <name val="Times New Roman"/>
      <family val="1"/>
    </font>
    <font>
      <b/>
      <sz val="18"/>
      <color indexed="8"/>
      <name val="Times New Roman"/>
      <family val="1"/>
    </font>
    <font>
      <b/>
      <i/>
      <sz val="14"/>
      <name val="Times New Roman"/>
      <family val="1"/>
    </font>
    <font>
      <sz val="16"/>
      <color indexed="8"/>
      <name val="Angsana New"/>
      <family val="2"/>
      <charset val="222"/>
    </font>
    <font>
      <u/>
      <sz val="11"/>
      <color theme="10"/>
      <name val="Calibri"/>
      <family val="2"/>
    </font>
    <font>
      <b/>
      <sz val="40"/>
      <color theme="1"/>
      <name val="Times New Roman"/>
      <family val="1"/>
    </font>
    <font>
      <b/>
      <sz val="24"/>
      <color theme="1"/>
      <name val="Calibri"/>
      <family val="2"/>
      <scheme val="minor"/>
    </font>
    <font>
      <b/>
      <sz val="16"/>
      <name val="Times New Roman"/>
      <family val="1"/>
    </font>
    <font>
      <sz val="10"/>
      <name val="Arial"/>
      <family val="2"/>
    </font>
    <font>
      <i/>
      <sz val="9"/>
      <name val="Times New Roman"/>
      <family val="1"/>
    </font>
    <font>
      <sz val="8"/>
      <name val="Tahoma"/>
      <family val="2"/>
    </font>
    <font>
      <i/>
      <sz val="11"/>
      <color theme="1"/>
      <name val="Calibri"/>
      <family val="2"/>
      <scheme val="minor"/>
    </font>
    <font>
      <i/>
      <sz val="10"/>
      <color theme="1"/>
      <name val="Times New Roman"/>
      <family val="1"/>
    </font>
    <font>
      <b/>
      <sz val="16"/>
      <name val="Helvetica"/>
      <family val="2"/>
    </font>
    <font>
      <sz val="16"/>
      <name val="Times New Roman"/>
      <family val="1"/>
    </font>
    <font>
      <sz val="14"/>
      <name val="Times New Roman"/>
      <family val="1"/>
    </font>
    <font>
      <sz val="14"/>
      <name val="AngsanaUPC"/>
      <family val="1"/>
      <charset val="222"/>
    </font>
    <font>
      <sz val="11"/>
      <name val="Arial"/>
      <family val="2"/>
    </font>
  </fonts>
  <fills count="23">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D8D8D8"/>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131">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style="double">
        <color indexed="64"/>
      </bottom>
      <diagonal/>
    </border>
    <border>
      <left/>
      <right/>
      <top style="double">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double">
        <color indexed="64"/>
      </right>
      <top/>
      <bottom/>
      <diagonal/>
    </border>
    <border>
      <left/>
      <right style="double">
        <color indexed="64"/>
      </right>
      <top/>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top style="double">
        <color indexed="64"/>
      </top>
      <bottom style="thin">
        <color indexed="64"/>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top/>
      <bottom/>
      <diagonal/>
    </border>
    <border>
      <left style="thin">
        <color indexed="64"/>
      </left>
      <right style="thin">
        <color rgb="FF000000"/>
      </right>
      <top/>
      <bottom/>
      <diagonal/>
    </border>
    <border>
      <left style="double">
        <color indexed="64"/>
      </left>
      <right style="thin">
        <color indexed="64"/>
      </right>
      <top style="double">
        <color indexed="64"/>
      </top>
      <bottom style="thin">
        <color indexed="64"/>
      </bottom>
      <diagonal/>
    </border>
    <border>
      <left/>
      <right/>
      <top/>
      <bottom style="thin">
        <color indexed="64"/>
      </bottom>
      <diagonal/>
    </border>
    <border>
      <left/>
      <right style="thin">
        <color indexed="64"/>
      </right>
      <top style="double">
        <color indexed="64"/>
      </top>
      <bottom/>
      <diagonal/>
    </border>
    <border>
      <left/>
      <right/>
      <top style="thin">
        <color indexed="64"/>
      </top>
      <bottom style="double">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bottom style="double">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top style="thin">
        <color indexed="64"/>
      </top>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style="thin">
        <color rgb="FF000000"/>
      </left>
      <right style="thin">
        <color rgb="FF000000"/>
      </right>
      <top style="double">
        <color indexed="64"/>
      </top>
      <bottom style="thin">
        <color rgb="FF000000"/>
      </bottom>
      <diagonal/>
    </border>
    <border>
      <left style="thin">
        <color rgb="FF000000"/>
      </left>
      <right/>
      <top style="double">
        <color indexed="64"/>
      </top>
      <bottom style="thin">
        <color rgb="FF000000"/>
      </bottom>
      <diagonal/>
    </border>
    <border>
      <left/>
      <right style="thin">
        <color rgb="FF000000"/>
      </right>
      <top style="double">
        <color indexed="64"/>
      </top>
      <bottom style="thin">
        <color rgb="FF000000"/>
      </bottom>
      <diagonal/>
    </border>
    <border>
      <left/>
      <right/>
      <top style="double">
        <color indexed="64"/>
      </top>
      <bottom style="thin">
        <color rgb="FF000000"/>
      </bottom>
      <diagonal/>
    </border>
    <border>
      <left/>
      <right style="double">
        <color indexed="64"/>
      </right>
      <top style="double">
        <color indexed="64"/>
      </top>
      <bottom style="thin">
        <color rgb="FF000000"/>
      </bottom>
      <diagonal/>
    </border>
    <border>
      <left style="double">
        <color indexed="64"/>
      </left>
      <right style="thin">
        <color rgb="FF000000"/>
      </right>
      <top/>
      <bottom/>
      <diagonal/>
    </border>
    <border>
      <left style="thin">
        <color rgb="FF000000"/>
      </left>
      <right style="double">
        <color indexed="64"/>
      </right>
      <top style="thin">
        <color rgb="FF000000"/>
      </top>
      <bottom/>
      <diagonal/>
    </border>
    <border>
      <left style="double">
        <color indexed="64"/>
      </left>
      <right style="thin">
        <color rgb="FF000000"/>
      </right>
      <top/>
      <bottom style="thin">
        <color rgb="FF000000"/>
      </bottom>
      <diagonal/>
    </border>
    <border>
      <left style="thin">
        <color rgb="FF000000"/>
      </left>
      <right style="double">
        <color indexed="64"/>
      </right>
      <top/>
      <bottom style="thin">
        <color rgb="FF000000"/>
      </bottom>
      <diagonal/>
    </border>
    <border>
      <left style="double">
        <color indexed="64"/>
      </left>
      <right style="thin">
        <color rgb="FF000000"/>
      </right>
      <top style="thin">
        <color rgb="FF000000"/>
      </top>
      <bottom style="thin">
        <color rgb="FF000000"/>
      </bottom>
      <diagonal/>
    </border>
    <border>
      <left style="thin">
        <color rgb="FF000000"/>
      </left>
      <right style="double">
        <color indexed="64"/>
      </right>
      <top style="thin">
        <color rgb="FF000000"/>
      </top>
      <bottom style="thin">
        <color rgb="FF000000"/>
      </bottom>
      <diagonal/>
    </border>
    <border>
      <left style="double">
        <color indexed="64"/>
      </left>
      <right style="thin">
        <color rgb="FF000000"/>
      </right>
      <top style="thin">
        <color rgb="FF000000"/>
      </top>
      <bottom/>
      <diagonal/>
    </border>
    <border>
      <left style="thin">
        <color rgb="FF000000"/>
      </left>
      <right style="double">
        <color indexed="64"/>
      </right>
      <top/>
      <bottom/>
      <diagonal/>
    </border>
    <border>
      <left style="double">
        <color indexed="64"/>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style="double">
        <color indexed="64"/>
      </left>
      <right/>
      <top style="double">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double">
        <color indexed="64"/>
      </top>
      <bottom style="double">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double">
        <color indexed="64"/>
      </bottom>
      <diagonal/>
    </border>
    <border>
      <left/>
      <right style="thin">
        <color indexed="64"/>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style="double">
        <color indexed="64"/>
      </left>
      <right/>
      <top/>
      <bottom style="thin">
        <color indexed="64"/>
      </bottom>
      <diagonal/>
    </border>
    <border>
      <left style="double">
        <color indexed="64"/>
      </left>
      <right/>
      <top style="double">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double">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double">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41513">
    <xf numFmtId="0" fontId="0" fillId="0" borderId="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ill="0" applyBorder="0" applyAlignment="0" applyProtection="0"/>
    <xf numFmtId="43" fontId="2" fillId="0" borderId="0" applyFont="0" applyFill="0" applyBorder="0" applyAlignment="0" applyProtection="0"/>
    <xf numFmtId="44" fontId="15" fillId="0" borderId="0" applyFont="0" applyFill="0" applyBorder="0" applyAlignment="0" applyProtection="0"/>
    <xf numFmtId="172" fontId="2" fillId="0" borderId="0"/>
    <xf numFmtId="0" fontId="1" fillId="0" borderId="0"/>
    <xf numFmtId="0" fontId="1" fillId="0" borderId="0"/>
    <xf numFmtId="0" fontId="1" fillId="0" borderId="0"/>
    <xf numFmtId="0" fontId="2" fillId="0" borderId="0"/>
    <xf numFmtId="0" fontId="2" fillId="0" borderId="0"/>
    <xf numFmtId="0" fontId="2" fillId="0" borderId="0"/>
    <xf numFmtId="173" fontId="18" fillId="0" borderId="0"/>
    <xf numFmtId="0" fontId="2" fillId="0" borderId="0"/>
    <xf numFmtId="173" fontId="18" fillId="0" borderId="0"/>
    <xf numFmtId="0" fontId="2" fillId="0" borderId="0"/>
    <xf numFmtId="173" fontId="18" fillId="0" borderId="0"/>
    <xf numFmtId="0" fontId="2" fillId="0" borderId="0"/>
    <xf numFmtId="173" fontId="18" fillId="0" borderId="0"/>
    <xf numFmtId="173" fontId="18" fillId="0" borderId="0"/>
    <xf numFmtId="0" fontId="17" fillId="0" borderId="0"/>
    <xf numFmtId="0" fontId="17" fillId="0" borderId="0"/>
    <xf numFmtId="0" fontId="17" fillId="0" borderId="0"/>
    <xf numFmtId="0" fontId="17" fillId="0" borderId="0"/>
    <xf numFmtId="0" fontId="2" fillId="0" borderId="0"/>
    <xf numFmtId="0" fontId="2" fillId="0" borderId="0" applyAlignment="0"/>
    <xf numFmtId="0" fontId="2" fillId="0" borderId="0" applyAlignment="0"/>
    <xf numFmtId="0" fontId="3"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2" fillId="0" borderId="0"/>
    <xf numFmtId="173" fontId="18" fillId="0" borderId="0"/>
    <xf numFmtId="0" fontId="2" fillId="0" borderId="0"/>
    <xf numFmtId="173" fontId="18" fillId="0" borderId="0"/>
    <xf numFmtId="0" fontId="2" fillId="0" borderId="0"/>
    <xf numFmtId="173"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7" fillId="0" borderId="0"/>
    <xf numFmtId="0" fontId="2" fillId="0" borderId="0"/>
    <xf numFmtId="0" fontId="5" fillId="0" borderId="0"/>
    <xf numFmtId="0" fontId="5" fillId="0" borderId="0"/>
    <xf numFmtId="0" fontId="2" fillId="0" borderId="0"/>
    <xf numFmtId="0" fontId="17" fillId="0" borderId="0"/>
    <xf numFmtId="0" fontId="5" fillId="0" borderId="0"/>
    <xf numFmtId="0" fontId="2" fillId="0" borderId="0"/>
    <xf numFmtId="0" fontId="2" fillId="0" borderId="0"/>
    <xf numFmtId="0" fontId="2" fillId="0" borderId="0"/>
    <xf numFmtId="0" fontId="13" fillId="0" borderId="0"/>
    <xf numFmtId="0" fontId="2" fillId="0" borderId="0"/>
    <xf numFmtId="167" fontId="9"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1" fillId="0" borderId="0"/>
    <xf numFmtId="167" fontId="9" fillId="0" borderId="0"/>
    <xf numFmtId="167" fontId="9" fillId="0" borderId="0"/>
    <xf numFmtId="167" fontId="9" fillId="0" borderId="0"/>
    <xf numFmtId="167" fontId="9" fillId="0" borderId="0"/>
    <xf numFmtId="167" fontId="9" fillId="0" borderId="0"/>
    <xf numFmtId="0" fontId="2" fillId="0" borderId="0"/>
    <xf numFmtId="0" fontId="2" fillId="0" borderId="0"/>
    <xf numFmtId="167" fontId="9" fillId="0" borderId="0"/>
    <xf numFmtId="0" fontId="2" fillId="0" borderId="0"/>
    <xf numFmtId="0" fontId="2" fillId="0" borderId="0"/>
    <xf numFmtId="0" fontId="10" fillId="0" borderId="0" applyFont="0" applyFill="0" applyBorder="0" applyAlignment="0" applyProtection="0"/>
    <xf numFmtId="0" fontId="2" fillId="0" borderId="0"/>
    <xf numFmtId="0" fontId="2" fillId="0" borderId="0" applyAlignment="0"/>
    <xf numFmtId="0" fontId="2" fillId="0" borderId="0" applyAlignment="0"/>
    <xf numFmtId="173" fontId="18" fillId="0" borderId="0"/>
    <xf numFmtId="166" fontId="14" fillId="0" borderId="0"/>
    <xf numFmtId="166" fontId="14" fillId="0" borderId="0"/>
    <xf numFmtId="0" fontId="2" fillId="0" borderId="0"/>
    <xf numFmtId="0" fontId="5" fillId="0" borderId="0"/>
    <xf numFmtId="168" fontId="1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0" fontId="12" fillId="0" borderId="0"/>
    <xf numFmtId="0" fontId="2" fillId="0" borderId="0"/>
    <xf numFmtId="0" fontId="14" fillId="0" borderId="0"/>
    <xf numFmtId="0" fontId="5" fillId="0" borderId="0"/>
    <xf numFmtId="0" fontId="14" fillId="0" borderId="0"/>
    <xf numFmtId="0" fontId="2" fillId="0" borderId="0"/>
    <xf numFmtId="43" fontId="42" fillId="0" borderId="0" applyFont="0" applyFill="0" applyBorder="0" applyAlignment="0" applyProtection="0"/>
    <xf numFmtId="0" fontId="2" fillId="0" borderId="0"/>
    <xf numFmtId="0" fontId="2" fillId="0" borderId="0"/>
    <xf numFmtId="0" fontId="2" fillId="0" borderId="0"/>
    <xf numFmtId="0" fontId="17" fillId="0" borderId="0"/>
    <xf numFmtId="0" fontId="2" fillId="0" borderId="0"/>
    <xf numFmtId="0" fontId="17" fillId="0" borderId="0"/>
    <xf numFmtId="0" fontId="2" fillId="0" borderId="0"/>
    <xf numFmtId="0" fontId="2" fillId="0" borderId="0"/>
    <xf numFmtId="0" fontId="2"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8" fontId="14" fillId="0" borderId="0"/>
    <xf numFmtId="0" fontId="2" fillId="0" borderId="0"/>
    <xf numFmtId="0" fontId="2" fillId="0" borderId="0"/>
    <xf numFmtId="0" fontId="2" fillId="0" borderId="0"/>
    <xf numFmtId="0" fontId="62"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7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7" fillId="0" borderId="0" applyNumberFormat="0" applyFill="0" applyBorder="0" applyAlignment="0" applyProtection="0">
      <alignment vertical="top"/>
      <protection locked="0"/>
    </xf>
    <xf numFmtId="0" fontId="17"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66" fillId="0" borderId="0"/>
    <xf numFmtId="0" fontId="17" fillId="0" borderId="0"/>
    <xf numFmtId="0" fontId="1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166" fontId="9" fillId="0" borderId="0"/>
    <xf numFmtId="0" fontId="2" fillId="0" borderId="0"/>
    <xf numFmtId="0" fontId="2" fillId="0" borderId="0"/>
    <xf numFmtId="0" fontId="2" fillId="0" borderId="0"/>
    <xf numFmtId="0" fontId="17" fillId="0" borderId="0"/>
    <xf numFmtId="0" fontId="2" fillId="0" borderId="0"/>
    <xf numFmtId="0" fontId="17" fillId="0" borderId="0"/>
    <xf numFmtId="0" fontId="2"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2" fillId="0" borderId="0"/>
    <xf numFmtId="0" fontId="2" fillId="0" borderId="0"/>
    <xf numFmtId="173" fontId="18" fillId="0" borderId="0"/>
    <xf numFmtId="0" fontId="2" fillId="0" borderId="0"/>
    <xf numFmtId="0" fontId="2" fillId="0" borderId="0"/>
    <xf numFmtId="0" fontId="2" fillId="0" borderId="0"/>
    <xf numFmtId="166" fontId="9" fillId="0" borderId="0"/>
    <xf numFmtId="166" fontId="9" fillId="0" borderId="0"/>
    <xf numFmtId="166" fontId="9"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71" fillId="0" borderId="0"/>
    <xf numFmtId="0" fontId="2" fillId="0" borderId="0"/>
    <xf numFmtId="43" fontId="1" fillId="0" borderId="0" applyFont="0" applyFill="0" applyBorder="0" applyAlignment="0" applyProtection="0"/>
    <xf numFmtId="0" fontId="2" fillId="0" borderId="0"/>
    <xf numFmtId="0" fontId="71" fillId="0" borderId="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9" fillId="0" borderId="0" applyFont="0" applyFill="0" applyBorder="0" applyAlignment="0" applyProtection="0"/>
    <xf numFmtId="43" fontId="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0" borderId="130" applyNumberFormat="0" applyFont="0" applyAlignment="0" applyProtection="0"/>
    <xf numFmtId="0" fontId="17" fillId="10" borderId="130" applyNumberFormat="0" applyFont="0" applyAlignment="0" applyProtection="0"/>
    <xf numFmtId="0" fontId="17" fillId="10" borderId="130" applyNumberFormat="0" applyFont="0" applyAlignment="0" applyProtection="0"/>
    <xf numFmtId="0" fontId="17" fillId="10" borderId="130" applyNumberFormat="0" applyFont="0" applyAlignment="0" applyProtection="0"/>
  </cellStyleXfs>
  <cellXfs count="3062">
    <xf numFmtId="0" fontId="0" fillId="0" borderId="0" xfId="0"/>
    <xf numFmtId="0" fontId="2" fillId="0" borderId="0" xfId="74"/>
    <xf numFmtId="0" fontId="20" fillId="0" borderId="0" xfId="85" applyFont="1"/>
    <xf numFmtId="0" fontId="20" fillId="0" borderId="0" xfId="85" applyFont="1" applyAlignment="1"/>
    <xf numFmtId="0" fontId="17" fillId="0" borderId="0" xfId="85"/>
    <xf numFmtId="0" fontId="21" fillId="0" borderId="0" xfId="132" applyFont="1"/>
    <xf numFmtId="0" fontId="22" fillId="0" borderId="0" xfId="132" applyFont="1"/>
    <xf numFmtId="0" fontId="21" fillId="0" borderId="0" xfId="132" quotePrefix="1" applyFont="1"/>
    <xf numFmtId="0" fontId="5" fillId="0" borderId="0" xfId="183" applyFont="1"/>
    <xf numFmtId="0" fontId="8" fillId="0" borderId="0" xfId="183" applyFont="1"/>
    <xf numFmtId="170" fontId="5" fillId="0" borderId="0" xfId="181" applyNumberFormat="1" applyFont="1"/>
    <xf numFmtId="165" fontId="5" fillId="0" borderId="0" xfId="181" applyNumberFormat="1" applyFont="1"/>
    <xf numFmtId="165" fontId="5" fillId="0" borderId="5" xfId="138" applyNumberFormat="1" applyFont="1" applyBorder="1" applyAlignment="1">
      <alignment horizontal="center" vertical="center"/>
    </xf>
    <xf numFmtId="0" fontId="5" fillId="0" borderId="11" xfId="138" applyFont="1" applyBorder="1"/>
    <xf numFmtId="0" fontId="8" fillId="0" borderId="16" xfId="138" applyFont="1" applyBorder="1"/>
    <xf numFmtId="2" fontId="8" fillId="0" borderId="1" xfId="138" applyNumberFormat="1" applyFont="1" applyBorder="1" applyAlignment="1">
      <alignment horizontal="center"/>
    </xf>
    <xf numFmtId="0" fontId="8" fillId="0" borderId="2" xfId="138" applyFont="1" applyBorder="1" applyAlignment="1">
      <alignment horizontal="center"/>
    </xf>
    <xf numFmtId="0" fontId="8" fillId="0" borderId="0" xfId="138" applyFont="1" applyBorder="1"/>
    <xf numFmtId="2" fontId="8" fillId="0" borderId="5" xfId="138" applyNumberFormat="1" applyFont="1" applyBorder="1" applyAlignment="1">
      <alignment horizontal="center"/>
    </xf>
    <xf numFmtId="0" fontId="5" fillId="0" borderId="2" xfId="138" applyFont="1" applyBorder="1"/>
    <xf numFmtId="0" fontId="5" fillId="0" borderId="0" xfId="138" applyFont="1" applyBorder="1"/>
    <xf numFmtId="2" fontId="5" fillId="0" borderId="5" xfId="138" applyNumberFormat="1" applyFont="1" applyBorder="1" applyAlignment="1">
      <alignment horizontal="center"/>
    </xf>
    <xf numFmtId="2" fontId="8" fillId="0" borderId="5" xfId="184" applyNumberFormat="1" applyFont="1" applyBorder="1" applyAlignment="1">
      <alignment horizontal="center" vertical="center"/>
    </xf>
    <xf numFmtId="0" fontId="5" fillId="0" borderId="2" xfId="138" applyFont="1" applyBorder="1" applyAlignment="1">
      <alignment horizontal="center"/>
    </xf>
    <xf numFmtId="2" fontId="5" fillId="0" borderId="5" xfId="184" applyNumberFormat="1" applyFont="1" applyBorder="1" applyAlignment="1">
      <alignment horizontal="center" vertical="center"/>
    </xf>
    <xf numFmtId="165" fontId="5" fillId="0" borderId="8" xfId="138" applyNumberFormat="1" applyFont="1" applyBorder="1" applyAlignment="1">
      <alignment horizontal="center" vertical="center"/>
    </xf>
    <xf numFmtId="0" fontId="8" fillId="0" borderId="8" xfId="138" applyFont="1" applyBorder="1"/>
    <xf numFmtId="0" fontId="5" fillId="0" borderId="17" xfId="138" applyFont="1" applyBorder="1"/>
    <xf numFmtId="0" fontId="5" fillId="0" borderId="18" xfId="138" applyFont="1" applyBorder="1"/>
    <xf numFmtId="2" fontId="5" fillId="0" borderId="15" xfId="138" applyNumberFormat="1" applyFont="1" applyBorder="1" applyAlignment="1">
      <alignment horizontal="center"/>
    </xf>
    <xf numFmtId="0" fontId="0" fillId="4" borderId="0" xfId="0" applyFill="1"/>
    <xf numFmtId="170" fontId="24" fillId="0" borderId="0" xfId="185" applyNumberFormat="1" applyFont="1"/>
    <xf numFmtId="165" fontId="8" fillId="0" borderId="27" xfId="138" applyNumberFormat="1" applyFont="1" applyBorder="1" applyAlignment="1">
      <alignment horizontal="center"/>
    </xf>
    <xf numFmtId="165" fontId="8" fillId="0" borderId="8" xfId="138" applyNumberFormat="1" applyFont="1" applyBorder="1" applyAlignment="1">
      <alignment horizontal="center"/>
    </xf>
    <xf numFmtId="165" fontId="5" fillId="0" borderId="6" xfId="138" applyNumberFormat="1" applyFont="1" applyBorder="1" applyAlignment="1">
      <alignment horizontal="center" vertical="center"/>
    </xf>
    <xf numFmtId="165" fontId="5" fillId="0" borderId="8" xfId="138" applyNumberFormat="1" applyFont="1" applyBorder="1" applyAlignment="1">
      <alignment horizontal="center"/>
    </xf>
    <xf numFmtId="165" fontId="8" fillId="0" borderId="5" xfId="138" applyNumberFormat="1" applyFont="1" applyBorder="1" applyAlignment="1">
      <alignment horizontal="center" vertical="center"/>
    </xf>
    <xf numFmtId="165" fontId="8" fillId="0" borderId="8" xfId="138" applyNumberFormat="1" applyFont="1" applyBorder="1" applyAlignment="1">
      <alignment horizontal="center" vertical="center"/>
    </xf>
    <xf numFmtId="165" fontId="5" fillId="0" borderId="28" xfId="138" applyNumberFormat="1" applyFont="1" applyFill="1" applyBorder="1" applyAlignment="1">
      <alignment horizontal="center"/>
    </xf>
    <xf numFmtId="0" fontId="8" fillId="3" borderId="1" xfId="138" applyFont="1" applyFill="1" applyBorder="1" applyAlignment="1">
      <alignment horizontal="center" vertical="center"/>
    </xf>
    <xf numFmtId="0" fontId="8" fillId="3" borderId="34" xfId="138" applyFont="1" applyFill="1" applyBorder="1" applyAlignment="1">
      <alignment horizontal="center" vertical="center"/>
    </xf>
    <xf numFmtId="169" fontId="27" fillId="6" borderId="44" xfId="1" applyNumberFormat="1" applyFont="1" applyFill="1" applyBorder="1" applyAlignment="1">
      <alignment horizontal="center" readingOrder="1"/>
    </xf>
    <xf numFmtId="0" fontId="27" fillId="6" borderId="44" xfId="132" applyFont="1" applyFill="1" applyBorder="1" applyAlignment="1">
      <alignment horizontal="center" readingOrder="1"/>
    </xf>
    <xf numFmtId="43" fontId="26" fillId="0" borderId="44" xfId="1" applyFont="1" applyBorder="1" applyAlignment="1">
      <alignment horizontal="center" vertical="top" readingOrder="1"/>
    </xf>
    <xf numFmtId="169" fontId="26" fillId="0" borderId="44" xfId="1" applyNumberFormat="1" applyFont="1" applyBorder="1" applyAlignment="1">
      <alignment horizontal="left" vertical="top" readingOrder="1"/>
    </xf>
    <xf numFmtId="165" fontId="26" fillId="0" borderId="44" xfId="1" applyNumberFormat="1" applyFont="1" applyBorder="1" applyAlignment="1">
      <alignment horizontal="center" vertical="top" readingOrder="1"/>
    </xf>
    <xf numFmtId="43" fontId="28" fillId="0" borderId="45" xfId="1" applyFont="1" applyBorder="1" applyAlignment="1">
      <alignment horizontal="center" vertical="top" readingOrder="1"/>
    </xf>
    <xf numFmtId="169" fontId="28" fillId="0" borderId="45" xfId="1" applyNumberFormat="1" applyFont="1" applyBorder="1" applyAlignment="1">
      <alignment horizontal="left" vertical="top" readingOrder="1"/>
    </xf>
    <xf numFmtId="165" fontId="28" fillId="0" borderId="45" xfId="1" applyNumberFormat="1" applyFont="1" applyBorder="1" applyAlignment="1">
      <alignment horizontal="center" vertical="top" readingOrder="1"/>
    </xf>
    <xf numFmtId="43" fontId="28" fillId="0" borderId="43" xfId="1" applyFont="1" applyBorder="1" applyAlignment="1">
      <alignment horizontal="center" vertical="top" readingOrder="1"/>
    </xf>
    <xf numFmtId="169" fontId="28" fillId="0" borderId="43" xfId="1" applyNumberFormat="1" applyFont="1" applyBorder="1" applyAlignment="1">
      <alignment horizontal="left" vertical="top" readingOrder="1"/>
    </xf>
    <xf numFmtId="165" fontId="28" fillId="0" borderId="43" xfId="1" applyNumberFormat="1" applyFont="1" applyBorder="1" applyAlignment="1">
      <alignment horizontal="center" vertical="top" readingOrder="1"/>
    </xf>
    <xf numFmtId="165" fontId="26" fillId="0" borderId="45" xfId="1" applyNumberFormat="1" applyFont="1" applyBorder="1" applyAlignment="1">
      <alignment horizontal="center" vertical="top" readingOrder="1"/>
    </xf>
    <xf numFmtId="165" fontId="28" fillId="0" borderId="46" xfId="1" applyNumberFormat="1" applyFont="1" applyBorder="1" applyAlignment="1">
      <alignment horizontal="center" vertical="top" readingOrder="1"/>
    </xf>
    <xf numFmtId="165" fontId="28" fillId="0" borderId="29" xfId="1" applyNumberFormat="1" applyFont="1" applyBorder="1" applyAlignment="1">
      <alignment horizontal="center" vertical="top" readingOrder="1"/>
    </xf>
    <xf numFmtId="165" fontId="28" fillId="0" borderId="7" xfId="1" applyNumberFormat="1" applyFont="1" applyBorder="1" applyAlignment="1">
      <alignment horizontal="center" vertical="top" readingOrder="1"/>
    </xf>
    <xf numFmtId="165" fontId="28" fillId="0" borderId="47" xfId="1" applyNumberFormat="1" applyFont="1" applyBorder="1" applyAlignment="1">
      <alignment horizontal="center" vertical="top" readingOrder="1"/>
    </xf>
    <xf numFmtId="165" fontId="28" fillId="0" borderId="30" xfId="1" applyNumberFormat="1" applyFont="1" applyBorder="1" applyAlignment="1">
      <alignment horizontal="center" vertical="top" readingOrder="1"/>
    </xf>
    <xf numFmtId="165" fontId="28" fillId="0" borderId="9" xfId="1" applyNumberFormat="1" applyFont="1" applyBorder="1" applyAlignment="1">
      <alignment horizontal="center" vertical="top" readingOrder="1"/>
    </xf>
    <xf numFmtId="43" fontId="28" fillId="0" borderId="48" xfId="1" applyFont="1" applyBorder="1" applyAlignment="1">
      <alignment horizontal="center" vertical="top" readingOrder="1"/>
    </xf>
    <xf numFmtId="169" fontId="28" fillId="0" borderId="48" xfId="1" applyNumberFormat="1" applyFont="1" applyBorder="1" applyAlignment="1">
      <alignment horizontal="left" vertical="top" readingOrder="1"/>
    </xf>
    <xf numFmtId="165" fontId="28" fillId="0" borderId="48" xfId="1" applyNumberFormat="1" applyFont="1" applyBorder="1" applyAlignment="1">
      <alignment horizontal="center" vertical="top" readingOrder="1"/>
    </xf>
    <xf numFmtId="169" fontId="28" fillId="0" borderId="46" xfId="1" applyNumberFormat="1" applyFont="1" applyBorder="1" applyAlignment="1">
      <alignment horizontal="left" vertical="top" readingOrder="1"/>
    </xf>
    <xf numFmtId="169" fontId="28" fillId="0" borderId="8" xfId="1" applyNumberFormat="1" applyFont="1" applyBorder="1" applyAlignment="1">
      <alignment horizontal="left" vertical="top" readingOrder="1"/>
    </xf>
    <xf numFmtId="165" fontId="28" fillId="0" borderId="51" xfId="1" applyNumberFormat="1" applyFont="1" applyBorder="1" applyAlignment="1">
      <alignment horizontal="center" vertical="top" readingOrder="1"/>
    </xf>
    <xf numFmtId="169" fontId="28" fillId="0" borderId="52" xfId="1" applyNumberFormat="1" applyFont="1" applyBorder="1" applyAlignment="1">
      <alignment horizontal="left" vertical="top" readingOrder="1"/>
    </xf>
    <xf numFmtId="165" fontId="28" fillId="0" borderId="53" xfId="1" applyNumberFormat="1" applyFont="1" applyBorder="1" applyAlignment="1">
      <alignment horizontal="center" vertical="top" readingOrder="1"/>
    </xf>
    <xf numFmtId="0" fontId="3" fillId="4" borderId="0" xfId="183" applyFont="1" applyFill="1"/>
    <xf numFmtId="0" fontId="3" fillId="4" borderId="0" xfId="183" applyFont="1" applyFill="1" applyBorder="1"/>
    <xf numFmtId="0" fontId="0" fillId="0" borderId="0" xfId="0" applyNumberFormat="1"/>
    <xf numFmtId="0" fontId="0" fillId="0" borderId="0" xfId="0" applyBorder="1"/>
    <xf numFmtId="0" fontId="0" fillId="0" borderId="0" xfId="0" applyBorder="1" applyAlignment="1">
      <alignment wrapText="1"/>
    </xf>
    <xf numFmtId="165" fontId="30" fillId="0" borderId="0" xfId="138" applyNumberFormat="1" applyFont="1" applyBorder="1" applyAlignment="1">
      <alignment horizontal="center" vertical="center"/>
    </xf>
    <xf numFmtId="170" fontId="4" fillId="5" borderId="9" xfId="182" applyNumberFormat="1" applyFont="1" applyFill="1" applyBorder="1" applyAlignment="1" applyProtection="1">
      <alignment horizontal="center" vertical="center"/>
    </xf>
    <xf numFmtId="170" fontId="4" fillId="5" borderId="1" xfId="182" applyNumberFormat="1" applyFont="1" applyFill="1" applyBorder="1" applyAlignment="1" applyProtection="1">
      <alignment horizontal="center" vertical="center"/>
    </xf>
    <xf numFmtId="170" fontId="4" fillId="5" borderId="31" xfId="182" applyNumberFormat="1" applyFont="1" applyFill="1" applyBorder="1" applyAlignment="1" applyProtection="1">
      <alignment horizontal="center" vertical="center"/>
    </xf>
    <xf numFmtId="170" fontId="3" fillId="0" borderId="2" xfId="182" applyNumberFormat="1" applyFont="1" applyBorder="1" applyAlignment="1" applyProtection="1">
      <alignment horizontal="left" vertical="center"/>
    </xf>
    <xf numFmtId="165" fontId="3" fillId="0" borderId="6" xfId="182" applyNumberFormat="1" applyFont="1" applyBorder="1" applyAlignment="1">
      <alignment horizontal="center" vertical="center"/>
    </xf>
    <xf numFmtId="165" fontId="3" fillId="0" borderId="7" xfId="182" applyNumberFormat="1" applyFont="1" applyBorder="1" applyAlignment="1">
      <alignment horizontal="center" vertical="center"/>
    </xf>
    <xf numFmtId="165" fontId="3" fillId="0" borderId="5" xfId="182" applyNumberFormat="1" applyFont="1" applyBorder="1" applyAlignment="1">
      <alignment horizontal="center" vertical="center"/>
    </xf>
    <xf numFmtId="165" fontId="3" fillId="0" borderId="21" xfId="182" applyNumberFormat="1" applyFont="1" applyBorder="1" applyAlignment="1">
      <alignment horizontal="center" vertical="center"/>
    </xf>
    <xf numFmtId="165" fontId="3" fillId="0" borderId="9" xfId="182" applyNumberFormat="1" applyFont="1" applyBorder="1" applyAlignment="1">
      <alignment horizontal="center" vertical="center"/>
    </xf>
    <xf numFmtId="170" fontId="4" fillId="0" borderId="3" xfId="182" applyNumberFormat="1" applyFont="1" applyBorder="1" applyAlignment="1" applyProtection="1">
      <alignment horizontal="center" vertical="center"/>
    </xf>
    <xf numFmtId="165" fontId="4" fillId="0" borderId="12" xfId="182" applyNumberFormat="1" applyFont="1" applyBorder="1" applyAlignment="1">
      <alignment horizontal="center" vertical="center"/>
    </xf>
    <xf numFmtId="165" fontId="4" fillId="0" borderId="13" xfId="182" applyNumberFormat="1" applyFont="1" applyBorder="1" applyAlignment="1">
      <alignment horizontal="center" vertical="center"/>
    </xf>
    <xf numFmtId="170" fontId="4" fillId="0" borderId="0" xfId="182" applyNumberFormat="1" applyFont="1" applyBorder="1" applyAlignment="1" applyProtection="1">
      <alignment horizontal="center" vertical="center"/>
    </xf>
    <xf numFmtId="165" fontId="4" fillId="0" borderId="0" xfId="182" applyNumberFormat="1" applyFont="1" applyBorder="1" applyAlignment="1">
      <alignment horizontal="center" vertical="center"/>
    </xf>
    <xf numFmtId="0" fontId="31" fillId="0" borderId="0" xfId="74" applyFont="1"/>
    <xf numFmtId="170" fontId="4" fillId="2" borderId="1" xfId="196" applyNumberFormat="1" applyFont="1" applyFill="1" applyBorder="1" applyAlignment="1" applyProtection="1">
      <alignment horizontal="center" vertical="center"/>
    </xf>
    <xf numFmtId="170" fontId="4" fillId="2" borderId="24" xfId="196" applyNumberFormat="1" applyFont="1" applyFill="1" applyBorder="1" applyAlignment="1" applyProtection="1">
      <alignment horizontal="center" vertical="center"/>
    </xf>
    <xf numFmtId="170" fontId="3" fillId="0" borderId="2" xfId="196" applyNumberFormat="1" applyFont="1" applyBorder="1" applyAlignment="1" applyProtection="1">
      <alignment horizontal="left" vertical="center"/>
    </xf>
    <xf numFmtId="167" fontId="3" fillId="0" borderId="0" xfId="196" applyNumberFormat="1" applyFont="1" applyBorder="1" applyAlignment="1" applyProtection="1">
      <alignment horizontal="center" vertical="center"/>
    </xf>
    <xf numFmtId="165" fontId="32" fillId="0" borderId="7" xfId="132" applyNumberFormat="1" applyFont="1" applyBorder="1" applyAlignment="1">
      <alignment horizontal="center" vertical="center"/>
    </xf>
    <xf numFmtId="174" fontId="3" fillId="0" borderId="5" xfId="196" applyNumberFormat="1" applyFont="1" applyFill="1" applyBorder="1" applyAlignment="1" applyProtection="1">
      <alignment horizontal="center" vertical="center"/>
    </xf>
    <xf numFmtId="174" fontId="3" fillId="0" borderId="24" xfId="196" applyNumberFormat="1" applyFont="1" applyFill="1" applyBorder="1" applyAlignment="1" applyProtection="1">
      <alignment horizontal="center" vertical="center"/>
    </xf>
    <xf numFmtId="170" fontId="3" fillId="0" borderId="8" xfId="196" applyNumberFormat="1" applyFont="1" applyFill="1" applyBorder="1" applyAlignment="1" applyProtection="1">
      <alignment horizontal="center" vertical="center"/>
    </xf>
    <xf numFmtId="165" fontId="32" fillId="0" borderId="5" xfId="132" applyNumberFormat="1" applyFont="1" applyBorder="1" applyAlignment="1">
      <alignment horizontal="center" vertical="center"/>
    </xf>
    <xf numFmtId="165" fontId="3" fillId="0" borderId="8" xfId="196" applyNumberFormat="1" applyFont="1" applyFill="1" applyBorder="1" applyAlignment="1" applyProtection="1">
      <alignment horizontal="center" vertical="center"/>
    </xf>
    <xf numFmtId="174" fontId="3" fillId="0" borderId="21" xfId="196" applyNumberFormat="1" applyFont="1" applyFill="1" applyBorder="1" applyAlignment="1" applyProtection="1">
      <alignment horizontal="center" vertical="center"/>
    </xf>
    <xf numFmtId="167" fontId="3" fillId="0" borderId="8" xfId="196" applyNumberFormat="1" applyFont="1" applyBorder="1" applyAlignment="1" applyProtection="1">
      <alignment horizontal="center" vertical="center"/>
    </xf>
    <xf numFmtId="165" fontId="3" fillId="0" borderId="8" xfId="196" applyNumberFormat="1" applyFont="1" applyBorder="1" applyAlignment="1">
      <alignment horizontal="center" vertical="center"/>
    </xf>
    <xf numFmtId="0" fontId="3" fillId="0" borderId="5" xfId="181" applyNumberFormat="1" applyFont="1" applyBorder="1" applyAlignment="1">
      <alignment horizontal="center" vertical="center"/>
    </xf>
    <xf numFmtId="165" fontId="32" fillId="0" borderId="6" xfId="132" applyNumberFormat="1" applyFont="1" applyBorder="1" applyAlignment="1">
      <alignment horizontal="center" vertical="center"/>
    </xf>
    <xf numFmtId="165" fontId="32" fillId="0" borderId="9" xfId="132" applyNumberFormat="1" applyFont="1" applyBorder="1" applyAlignment="1">
      <alignment horizontal="center" vertical="center"/>
    </xf>
    <xf numFmtId="174" fontId="3" fillId="0" borderId="9" xfId="196" applyNumberFormat="1" applyFont="1" applyFill="1" applyBorder="1" applyAlignment="1" applyProtection="1">
      <alignment horizontal="center" vertical="center"/>
    </xf>
    <xf numFmtId="170" fontId="4" fillId="0" borderId="3" xfId="196" applyNumberFormat="1" applyFont="1" applyBorder="1" applyAlignment="1" applyProtection="1">
      <alignment horizontal="center" vertical="center"/>
    </xf>
    <xf numFmtId="165" fontId="4" fillId="0" borderId="12" xfId="196" applyNumberFormat="1" applyFont="1" applyBorder="1" applyAlignment="1">
      <alignment horizontal="center" vertical="center"/>
    </xf>
    <xf numFmtId="165" fontId="4" fillId="0" borderId="13" xfId="196" applyNumberFormat="1" applyFont="1" applyBorder="1" applyAlignment="1">
      <alignment horizontal="center" vertical="center"/>
    </xf>
    <xf numFmtId="0" fontId="19" fillId="0" borderId="1" xfId="0" applyFont="1" applyBorder="1" applyAlignment="1">
      <alignment wrapText="1"/>
    </xf>
    <xf numFmtId="0" fontId="0" fillId="0" borderId="0" xfId="0" applyAlignment="1">
      <alignment wrapText="1"/>
    </xf>
    <xf numFmtId="0" fontId="23" fillId="3" borderId="1" xfId="85" applyFont="1" applyFill="1" applyBorder="1" applyAlignment="1"/>
    <xf numFmtId="0" fontId="0" fillId="0" borderId="0" xfId="85" applyFont="1"/>
    <xf numFmtId="0" fontId="33" fillId="0" borderId="0" xfId="85" applyFont="1"/>
    <xf numFmtId="170" fontId="4" fillId="2" borderId="1" xfId="181" applyNumberFormat="1" applyFont="1" applyFill="1" applyBorder="1" applyAlignment="1" applyProtection="1">
      <alignment horizontal="center" vertical="center"/>
    </xf>
    <xf numFmtId="170" fontId="4" fillId="2" borderId="26" xfId="181" applyNumberFormat="1" applyFont="1" applyFill="1" applyBorder="1" applyAlignment="1" applyProtection="1">
      <alignment horizontal="center" vertical="center"/>
    </xf>
    <xf numFmtId="170" fontId="4" fillId="2" borderId="10" xfId="181" applyNumberFormat="1" applyFont="1" applyFill="1" applyBorder="1" applyAlignment="1" applyProtection="1">
      <alignment horizontal="center" vertical="center"/>
    </xf>
    <xf numFmtId="170" fontId="3" fillId="0" borderId="2" xfId="181" applyNumberFormat="1" applyFont="1" applyBorder="1" applyAlignment="1" applyProtection="1">
      <alignment horizontal="left" vertical="center"/>
    </xf>
    <xf numFmtId="165" fontId="3" fillId="0" borderId="5" xfId="181" applyNumberFormat="1" applyFont="1" applyBorder="1" applyAlignment="1" applyProtection="1">
      <alignment horizontal="center" vertical="center"/>
    </xf>
    <xf numFmtId="165" fontId="3" fillId="0" borderId="7" xfId="181" applyNumberFormat="1" applyFont="1" applyBorder="1" applyAlignment="1" applyProtection="1">
      <alignment horizontal="center" vertical="center"/>
    </xf>
    <xf numFmtId="165" fontId="3" fillId="0" borderId="6" xfId="181" applyNumberFormat="1" applyFont="1" applyBorder="1" applyAlignment="1" applyProtection="1">
      <alignment horizontal="center" vertical="center"/>
    </xf>
    <xf numFmtId="165" fontId="3" fillId="0" borderId="21" xfId="181" applyNumberFormat="1" applyFont="1" applyBorder="1" applyAlignment="1" applyProtection="1">
      <alignment horizontal="center" vertical="center"/>
    </xf>
    <xf numFmtId="165" fontId="3" fillId="0" borderId="5" xfId="181" applyNumberFormat="1" applyFont="1" applyFill="1" applyBorder="1" applyAlignment="1" applyProtection="1">
      <alignment horizontal="center" vertical="center"/>
    </xf>
    <xf numFmtId="165" fontId="3" fillId="0" borderId="6" xfId="181" applyNumberFormat="1" applyFont="1" applyFill="1" applyBorder="1" applyAlignment="1" applyProtection="1">
      <alignment horizontal="center" vertical="center"/>
    </xf>
    <xf numFmtId="165" fontId="3" fillId="0" borderId="21" xfId="181" applyNumberFormat="1" applyFont="1" applyFill="1" applyBorder="1" applyAlignment="1" applyProtection="1">
      <alignment horizontal="center" vertical="center"/>
    </xf>
    <xf numFmtId="165" fontId="3" fillId="0" borderId="5" xfId="181" applyNumberFormat="1" applyFont="1" applyBorder="1" applyAlignment="1">
      <alignment horizontal="center" vertical="center"/>
    </xf>
    <xf numFmtId="0" fontId="3" fillId="0" borderId="6" xfId="181" applyNumberFormat="1" applyFont="1" applyBorder="1" applyAlignment="1">
      <alignment horizontal="center" vertical="center"/>
    </xf>
    <xf numFmtId="0" fontId="3" fillId="0" borderId="21" xfId="181" applyNumberFormat="1" applyFont="1" applyBorder="1" applyAlignment="1" applyProtection="1">
      <alignment horizontal="center" vertical="center"/>
    </xf>
    <xf numFmtId="0" fontId="3" fillId="0" borderId="21" xfId="181" applyNumberFormat="1" applyFont="1" applyBorder="1" applyAlignment="1">
      <alignment horizontal="center" vertical="center"/>
    </xf>
    <xf numFmtId="165" fontId="3" fillId="0" borderId="6" xfId="181" applyNumberFormat="1" applyFont="1" applyBorder="1" applyAlignment="1">
      <alignment horizontal="center" vertical="center"/>
    </xf>
    <xf numFmtId="0" fontId="3" fillId="0" borderId="22" xfId="181" applyNumberFormat="1" applyFont="1" applyBorder="1" applyAlignment="1">
      <alignment horizontal="center" vertical="center"/>
    </xf>
    <xf numFmtId="165" fontId="3" fillId="0" borderId="9" xfId="181" applyNumberFormat="1" applyFont="1" applyBorder="1" applyAlignment="1" applyProtection="1">
      <alignment horizontal="center" vertical="center"/>
    </xf>
    <xf numFmtId="165" fontId="3" fillId="4" borderId="9" xfId="181" applyNumberFormat="1" applyFont="1" applyFill="1" applyBorder="1" applyAlignment="1">
      <alignment horizontal="center" vertical="center"/>
    </xf>
    <xf numFmtId="170" fontId="4" fillId="0" borderId="3" xfId="181" applyNumberFormat="1" applyFont="1" applyBorder="1" applyAlignment="1" applyProtection="1">
      <alignment horizontal="center" vertical="center"/>
    </xf>
    <xf numFmtId="165" fontId="4" fillId="0" borderId="12" xfId="181" applyNumberFormat="1" applyFont="1" applyBorder="1" applyAlignment="1">
      <alignment horizontal="center" vertical="center"/>
    </xf>
    <xf numFmtId="165" fontId="4" fillId="0" borderId="23" xfId="181" applyNumberFormat="1" applyFont="1" applyBorder="1" applyAlignment="1">
      <alignment horizontal="center" vertical="center"/>
    </xf>
    <xf numFmtId="165" fontId="4" fillId="0" borderId="57" xfId="181" applyNumberFormat="1" applyFont="1" applyBorder="1" applyAlignment="1">
      <alignment horizontal="center" vertical="center"/>
    </xf>
    <xf numFmtId="165" fontId="4" fillId="0" borderId="13" xfId="181" applyNumberFormat="1" applyFont="1" applyBorder="1" applyAlignment="1">
      <alignment horizontal="center" vertical="center"/>
    </xf>
    <xf numFmtId="170" fontId="3" fillId="0" borderId="4" xfId="181" applyNumberFormat="1" applyFont="1" applyFill="1" applyBorder="1" applyAlignment="1" applyProtection="1">
      <alignment horizontal="left" vertical="center"/>
    </xf>
    <xf numFmtId="0" fontId="33" fillId="0" borderId="0" xfId="85" applyFont="1" applyAlignment="1">
      <alignment horizontal="center"/>
    </xf>
    <xf numFmtId="170" fontId="3" fillId="0" borderId="0" xfId="181" applyNumberFormat="1" applyFont="1" applyFill="1" applyBorder="1" applyAlignment="1" applyProtection="1">
      <alignment horizontal="left" vertical="center"/>
    </xf>
    <xf numFmtId="167" fontId="33" fillId="0" borderId="0" xfId="85" applyNumberFormat="1" applyFont="1"/>
    <xf numFmtId="0" fontId="2" fillId="0" borderId="20" xfId="0" quotePrefix="1" applyFont="1" applyBorder="1" applyAlignment="1" applyProtection="1">
      <alignment horizontal="center" vertical="center"/>
    </xf>
    <xf numFmtId="0" fontId="8" fillId="0" borderId="1" xfId="0" applyFont="1" applyBorder="1" applyAlignment="1">
      <alignment horizontal="center" vertical="center"/>
    </xf>
    <xf numFmtId="0" fontId="2" fillId="0" borderId="1" xfId="183" applyBorder="1" applyAlignment="1">
      <alignment horizontal="center"/>
    </xf>
    <xf numFmtId="0" fontId="4" fillId="0" borderId="16" xfId="183" applyFont="1" applyBorder="1" applyAlignment="1">
      <alignment vertical="center"/>
    </xf>
    <xf numFmtId="165" fontId="8" fillId="0" borderId="1" xfId="183" applyNumberFormat="1" applyFont="1" applyBorder="1" applyAlignment="1">
      <alignment horizontal="center" vertical="center"/>
    </xf>
    <xf numFmtId="165" fontId="16" fillId="0" borderId="1" xfId="0" applyNumberFormat="1" applyFont="1" applyBorder="1" applyAlignment="1">
      <alignment horizontal="center"/>
    </xf>
    <xf numFmtId="165" fontId="4" fillId="0" borderId="58" xfId="183" applyNumberFormat="1" applyFont="1" applyBorder="1" applyAlignment="1">
      <alignment horizontal="center" vertical="center"/>
    </xf>
    <xf numFmtId="165" fontId="4" fillId="0" borderId="59" xfId="183" applyNumberFormat="1" applyFont="1" applyBorder="1" applyAlignment="1">
      <alignment horizontal="center" vertical="center"/>
    </xf>
    <xf numFmtId="165" fontId="4" fillId="0" borderId="60" xfId="183" applyNumberFormat="1" applyFont="1" applyBorder="1" applyAlignment="1">
      <alignment horizontal="center" vertical="center"/>
    </xf>
    <xf numFmtId="0" fontId="8" fillId="0" borderId="2" xfId="183" applyFont="1" applyBorder="1" applyAlignment="1">
      <alignment horizontal="center"/>
    </xf>
    <xf numFmtId="0" fontId="4" fillId="0" borderId="0" xfId="183" applyFont="1" applyBorder="1" applyAlignment="1">
      <alignment vertical="center"/>
    </xf>
    <xf numFmtId="165" fontId="8" fillId="0" borderId="5" xfId="183" applyNumberFormat="1" applyFont="1" applyBorder="1" applyAlignment="1">
      <alignment horizontal="center"/>
    </xf>
    <xf numFmtId="165" fontId="16" fillId="0" borderId="5" xfId="0" applyNumberFormat="1" applyFont="1" applyBorder="1" applyAlignment="1">
      <alignment horizontal="center"/>
    </xf>
    <xf numFmtId="165" fontId="4" fillId="0" borderId="0" xfId="183" applyNumberFormat="1" applyFont="1" applyBorder="1" applyAlignment="1">
      <alignment horizontal="center"/>
    </xf>
    <xf numFmtId="165" fontId="4" fillId="0" borderId="0" xfId="183" applyNumberFormat="1" applyFont="1" applyBorder="1" applyAlignment="1">
      <alignment horizontal="center" vertical="center"/>
    </xf>
    <xf numFmtId="165" fontId="4" fillId="0" borderId="22" xfId="183" applyNumberFormat="1" applyFont="1" applyBorder="1" applyAlignment="1">
      <alignment horizontal="center"/>
    </xf>
    <xf numFmtId="0" fontId="8" fillId="0" borderId="2" xfId="183" applyFont="1" applyBorder="1"/>
    <xf numFmtId="0" fontId="3" fillId="0" borderId="0" xfId="183" applyFont="1" applyBorder="1" applyAlignment="1">
      <alignment vertical="center"/>
    </xf>
    <xf numFmtId="165" fontId="5" fillId="0" borderId="5" xfId="183" applyNumberFormat="1" applyFont="1" applyBorder="1" applyAlignment="1">
      <alignment horizontal="center"/>
    </xf>
    <xf numFmtId="165" fontId="2" fillId="0" borderId="5" xfId="0" applyNumberFormat="1" applyFont="1" applyBorder="1" applyAlignment="1">
      <alignment horizontal="center"/>
    </xf>
    <xf numFmtId="165" fontId="3" fillId="0" borderId="0" xfId="183" applyNumberFormat="1" applyFont="1" applyBorder="1" applyAlignment="1">
      <alignment horizontal="center"/>
    </xf>
    <xf numFmtId="165" fontId="3" fillId="0" borderId="22" xfId="183" applyNumberFormat="1" applyFont="1" applyBorder="1" applyAlignment="1">
      <alignment horizontal="center"/>
    </xf>
    <xf numFmtId="165" fontId="8" fillId="0" borderId="5" xfId="197" applyNumberFormat="1" applyFont="1" applyBorder="1" applyAlignment="1">
      <alignment horizontal="center"/>
    </xf>
    <xf numFmtId="165" fontId="5" fillId="0" borderId="5" xfId="197" applyNumberFormat="1" applyFont="1" applyBorder="1" applyAlignment="1">
      <alignment horizontal="center"/>
    </xf>
    <xf numFmtId="0" fontId="8" fillId="0" borderId="36" xfId="183" applyFont="1" applyBorder="1" applyAlignment="1">
      <alignment horizontal="center"/>
    </xf>
    <xf numFmtId="0" fontId="3" fillId="0" borderId="55" xfId="183" applyFont="1" applyBorder="1" applyAlignment="1">
      <alignment vertical="center"/>
    </xf>
    <xf numFmtId="165" fontId="5" fillId="0" borderId="9" xfId="197" applyNumberFormat="1" applyFont="1" applyBorder="1" applyAlignment="1">
      <alignment horizontal="center"/>
    </xf>
    <xf numFmtId="165" fontId="2" fillId="0" borderId="9" xfId="0" applyNumberFormat="1" applyFont="1" applyBorder="1" applyAlignment="1">
      <alignment horizontal="center"/>
    </xf>
    <xf numFmtId="165" fontId="3" fillId="0" borderId="55" xfId="183" applyNumberFormat="1" applyFont="1" applyBorder="1" applyAlignment="1">
      <alignment horizontal="center"/>
    </xf>
    <xf numFmtId="165" fontId="4" fillId="0" borderId="55" xfId="183" applyNumberFormat="1" applyFont="1" applyBorder="1" applyAlignment="1">
      <alignment horizontal="center" vertical="center"/>
    </xf>
    <xf numFmtId="165" fontId="3" fillId="0" borderId="61" xfId="183" applyNumberFormat="1" applyFont="1" applyBorder="1" applyAlignment="1">
      <alignment horizontal="center"/>
    </xf>
    <xf numFmtId="0" fontId="8" fillId="0" borderId="2" xfId="183" applyFont="1" applyFill="1" applyBorder="1" applyAlignment="1">
      <alignment horizontal="center"/>
    </xf>
    <xf numFmtId="0" fontId="4" fillId="0" borderId="0" xfId="183" applyFont="1" applyFill="1" applyBorder="1" applyAlignment="1">
      <alignment vertical="center"/>
    </xf>
    <xf numFmtId="165" fontId="8" fillId="0" borderId="5" xfId="197" applyNumberFormat="1" applyFont="1" applyFill="1" applyBorder="1" applyAlignment="1">
      <alignment horizontal="center"/>
    </xf>
    <xf numFmtId="165" fontId="4" fillId="0" borderId="0" xfId="183" applyNumberFormat="1" applyFont="1" applyFill="1" applyBorder="1" applyAlignment="1">
      <alignment horizontal="center"/>
    </xf>
    <xf numFmtId="165" fontId="4" fillId="0" borderId="22" xfId="183" applyNumberFormat="1" applyFont="1" applyFill="1" applyBorder="1" applyAlignment="1">
      <alignment horizontal="center"/>
    </xf>
    <xf numFmtId="165" fontId="34" fillId="0" borderId="22" xfId="183" applyNumberFormat="1" applyFont="1" applyBorder="1" applyAlignment="1">
      <alignment horizontal="center"/>
    </xf>
    <xf numFmtId="0" fontId="3" fillId="0" borderId="28" xfId="183" applyFont="1" applyBorder="1" applyAlignment="1">
      <alignment vertical="center"/>
    </xf>
    <xf numFmtId="165" fontId="5" fillId="0" borderId="15" xfId="183" applyNumberFormat="1" applyFont="1" applyBorder="1" applyAlignment="1">
      <alignment horizontal="center"/>
    </xf>
    <xf numFmtId="165" fontId="2" fillId="0" borderId="15" xfId="0" applyNumberFormat="1" applyFont="1" applyBorder="1" applyAlignment="1">
      <alignment horizontal="center"/>
    </xf>
    <xf numFmtId="165" fontId="3" fillId="0" borderId="18" xfId="183" applyNumberFormat="1" applyFont="1" applyBorder="1" applyAlignment="1">
      <alignment horizontal="center"/>
    </xf>
    <xf numFmtId="165" fontId="4" fillId="0" borderId="18" xfId="183" applyNumberFormat="1" applyFont="1" applyBorder="1" applyAlignment="1">
      <alignment horizontal="center" vertical="center"/>
    </xf>
    <xf numFmtId="165" fontId="3" fillId="0" borderId="62" xfId="183" applyNumberFormat="1" applyFont="1" applyBorder="1" applyAlignment="1">
      <alignment horizontal="center"/>
    </xf>
    <xf numFmtId="0" fontId="35" fillId="0" borderId="0" xfId="74" applyFont="1" applyFill="1" applyBorder="1" applyAlignment="1">
      <alignment vertical="center"/>
    </xf>
    <xf numFmtId="0" fontId="3" fillId="0" borderId="0" xfId="74" applyFont="1" applyBorder="1" applyAlignment="1">
      <alignment vertical="center"/>
    </xf>
    <xf numFmtId="0" fontId="3" fillId="0" borderId="0" xfId="74" applyFont="1" applyAlignment="1">
      <alignment vertical="center"/>
    </xf>
    <xf numFmtId="0" fontId="3" fillId="0" borderId="0" xfId="74" applyFont="1" applyFill="1" applyAlignment="1">
      <alignment vertical="center"/>
    </xf>
    <xf numFmtId="0" fontId="3" fillId="5" borderId="35" xfId="74" applyFont="1" applyFill="1" applyBorder="1" applyAlignment="1">
      <alignment horizontal="center" vertical="center"/>
    </xf>
    <xf numFmtId="0" fontId="3" fillId="5" borderId="36" xfId="74" applyFont="1" applyFill="1" applyBorder="1" applyAlignment="1">
      <alignment horizontal="center" vertical="center"/>
    </xf>
    <xf numFmtId="0" fontId="4" fillId="5" borderId="11" xfId="74" applyFont="1" applyFill="1" applyBorder="1" applyAlignment="1">
      <alignment vertical="center"/>
    </xf>
    <xf numFmtId="0" fontId="4" fillId="5" borderId="1" xfId="74" applyFont="1" applyFill="1" applyBorder="1" applyAlignment="1">
      <alignment vertical="center"/>
    </xf>
    <xf numFmtId="0" fontId="3" fillId="5" borderId="10" xfId="74" applyFont="1" applyFill="1" applyBorder="1" applyAlignment="1">
      <alignment horizontal="right" vertical="center"/>
    </xf>
    <xf numFmtId="0" fontId="3" fillId="0" borderId="2" xfId="74" applyFont="1" applyBorder="1" applyAlignment="1">
      <alignment vertical="center"/>
    </xf>
    <xf numFmtId="0" fontId="3" fillId="0" borderId="5" xfId="74" applyFont="1" applyFill="1" applyBorder="1" applyAlignment="1">
      <alignment vertical="center"/>
    </xf>
    <xf numFmtId="165" fontId="3" fillId="0" borderId="5" xfId="74" applyNumberFormat="1" applyFont="1" applyFill="1" applyBorder="1" applyAlignment="1">
      <alignment horizontal="center" vertical="center"/>
    </xf>
    <xf numFmtId="0" fontId="3" fillId="0" borderId="5" xfId="74" applyFont="1" applyBorder="1" applyAlignment="1">
      <alignment vertical="center"/>
    </xf>
    <xf numFmtId="0" fontId="3" fillId="0" borderId="36" xfId="74" applyFont="1" applyBorder="1" applyAlignment="1">
      <alignment vertical="center"/>
    </xf>
    <xf numFmtId="0" fontId="3" fillId="0" borderId="9" xfId="74" applyFont="1" applyBorder="1" applyAlignment="1">
      <alignment vertical="center"/>
    </xf>
    <xf numFmtId="165" fontId="3" fillId="0" borderId="21" xfId="74" applyNumberFormat="1" applyFont="1" applyFill="1" applyBorder="1" applyAlignment="1">
      <alignment horizontal="center" vertical="center"/>
    </xf>
    <xf numFmtId="0" fontId="4" fillId="5" borderId="1" xfId="74" applyFont="1" applyFill="1" applyBorder="1" applyAlignment="1">
      <alignment vertical="center" wrapText="1"/>
    </xf>
    <xf numFmtId="0" fontId="3" fillId="0" borderId="0" xfId="74" applyFont="1" applyFill="1" applyBorder="1" applyAlignment="1">
      <alignment vertical="center"/>
    </xf>
    <xf numFmtId="165" fontId="3" fillId="0" borderId="0" xfId="74" applyNumberFormat="1" applyFont="1" applyAlignment="1">
      <alignment vertical="center"/>
    </xf>
    <xf numFmtId="165" fontId="3" fillId="0" borderId="33" xfId="181" applyNumberFormat="1" applyFont="1" applyBorder="1" applyAlignment="1">
      <alignment horizontal="center" vertical="center"/>
    </xf>
    <xf numFmtId="0" fontId="8" fillId="0" borderId="0" xfId="138" applyFont="1" applyAlignment="1">
      <alignment horizontal="center" vertical="center"/>
    </xf>
    <xf numFmtId="0" fontId="4" fillId="0" borderId="0" xfId="138" applyFont="1" applyAlignment="1">
      <alignment horizontal="center"/>
    </xf>
    <xf numFmtId="0" fontId="5" fillId="0" borderId="0" xfId="138" applyFont="1" applyAlignment="1">
      <alignment horizontal="center" vertical="center"/>
    </xf>
    <xf numFmtId="0" fontId="20" fillId="0" borderId="0" xfId="85" applyFont="1" applyFill="1"/>
    <xf numFmtId="0" fontId="19" fillId="0" borderId="11" xfId="0" applyFont="1" applyBorder="1" applyAlignment="1">
      <alignment wrapText="1"/>
    </xf>
    <xf numFmtId="0" fontId="19" fillId="0" borderId="10" xfId="0" applyFont="1" applyBorder="1" applyAlignment="1">
      <alignment wrapText="1"/>
    </xf>
    <xf numFmtId="0" fontId="0" fillId="0" borderId="14" xfId="0" applyBorder="1" applyAlignment="1">
      <alignment wrapText="1"/>
    </xf>
    <xf numFmtId="0" fontId="0" fillId="0" borderId="0" xfId="0" applyBorder="1" applyAlignment="1">
      <alignment horizontal="center" wrapText="1"/>
    </xf>
    <xf numFmtId="165" fontId="8" fillId="0" borderId="0" xfId="138" applyNumberFormat="1" applyFont="1" applyBorder="1" applyAlignment="1">
      <alignment horizontal="center" vertical="center"/>
    </xf>
    <xf numFmtId="165" fontId="8" fillId="0" borderId="10" xfId="0" applyNumberFormat="1" applyFont="1" applyBorder="1" applyAlignment="1">
      <alignment horizontal="center"/>
    </xf>
    <xf numFmtId="165" fontId="8" fillId="0" borderId="21" xfId="0" applyNumberFormat="1" applyFont="1" applyBorder="1" applyAlignment="1">
      <alignment horizontal="center"/>
    </xf>
    <xf numFmtId="165" fontId="5" fillId="0" borderId="21" xfId="0" applyNumberFormat="1" applyFont="1" applyBorder="1" applyAlignment="1">
      <alignment horizontal="center"/>
    </xf>
    <xf numFmtId="165" fontId="5" fillId="0" borderId="25" xfId="0" applyNumberFormat="1" applyFont="1" applyBorder="1" applyAlignment="1">
      <alignment horizontal="center"/>
    </xf>
    <xf numFmtId="0" fontId="19" fillId="3" borderId="11" xfId="0" applyFont="1" applyFill="1" applyBorder="1" applyAlignment="1">
      <alignment wrapText="1"/>
    </xf>
    <xf numFmtId="0" fontId="19" fillId="7" borderId="11" xfId="0" applyFont="1" applyFill="1" applyBorder="1" applyAlignment="1">
      <alignment wrapText="1"/>
    </xf>
    <xf numFmtId="0" fontId="19" fillId="7" borderId="1" xfId="0" applyFont="1" applyFill="1" applyBorder="1" applyAlignment="1">
      <alignment wrapText="1"/>
    </xf>
    <xf numFmtId="0" fontId="19" fillId="7" borderId="10" xfId="0" applyFont="1" applyFill="1" applyBorder="1" applyAlignment="1">
      <alignment wrapText="1"/>
    </xf>
    <xf numFmtId="0" fontId="19" fillId="3" borderId="1" xfId="0" applyFont="1" applyFill="1" applyBorder="1" applyAlignment="1">
      <alignment horizontal="center" vertical="center" wrapText="1"/>
    </xf>
    <xf numFmtId="165" fontId="3" fillId="0" borderId="31" xfId="181" applyNumberFormat="1" applyFont="1" applyBorder="1" applyAlignment="1">
      <alignment horizontal="center" vertical="center"/>
    </xf>
    <xf numFmtId="43" fontId="26" fillId="3" borderId="44" xfId="1" applyFont="1" applyFill="1" applyBorder="1" applyAlignment="1">
      <alignment horizontal="center" vertical="top" readingOrder="1"/>
    </xf>
    <xf numFmtId="169" fontId="26" fillId="3" borderId="44" xfId="1" applyNumberFormat="1" applyFont="1" applyFill="1" applyBorder="1" applyAlignment="1">
      <alignment horizontal="left" vertical="top" readingOrder="1"/>
    </xf>
    <xf numFmtId="165" fontId="26" fillId="3" borderId="44" xfId="1" applyNumberFormat="1" applyFont="1" applyFill="1" applyBorder="1" applyAlignment="1">
      <alignment horizontal="center" vertical="top" readingOrder="1"/>
    </xf>
    <xf numFmtId="165" fontId="26" fillId="3" borderId="43" xfId="1" applyNumberFormat="1" applyFont="1" applyFill="1" applyBorder="1" applyAlignment="1">
      <alignment horizontal="center" vertical="top" readingOrder="1"/>
    </xf>
    <xf numFmtId="169" fontId="26" fillId="3" borderId="49" xfId="1" applyNumberFormat="1" applyFont="1" applyFill="1" applyBorder="1" applyAlignment="1">
      <alignment horizontal="left" vertical="top" readingOrder="1"/>
    </xf>
    <xf numFmtId="169" fontId="26" fillId="3" borderId="1" xfId="1" applyNumberFormat="1" applyFont="1" applyFill="1" applyBorder="1" applyAlignment="1">
      <alignment horizontal="left" vertical="top" readingOrder="1"/>
    </xf>
    <xf numFmtId="165" fontId="26" fillId="3" borderId="50" xfId="132" applyNumberFormat="1" applyFont="1" applyFill="1" applyBorder="1" applyAlignment="1">
      <alignment horizontal="center" vertical="top" readingOrder="1"/>
    </xf>
    <xf numFmtId="165" fontId="26" fillId="3" borderId="44" xfId="132" applyNumberFormat="1" applyFont="1" applyFill="1" applyBorder="1" applyAlignment="1">
      <alignment horizontal="center" vertical="top" readingOrder="1"/>
    </xf>
    <xf numFmtId="43" fontId="19" fillId="3" borderId="1" xfId="23" applyFont="1" applyFill="1" applyBorder="1" applyAlignment="1">
      <alignment wrapText="1"/>
    </xf>
    <xf numFmtId="165" fontId="8" fillId="3" borderId="1" xfId="138" applyNumberFormat="1" applyFont="1" applyFill="1" applyBorder="1" applyAlignment="1">
      <alignment horizontal="center" vertical="center"/>
    </xf>
    <xf numFmtId="165" fontId="19" fillId="3" borderId="1" xfId="0" applyNumberFormat="1" applyFont="1" applyFill="1" applyBorder="1" applyAlignment="1">
      <alignment wrapText="1"/>
    </xf>
    <xf numFmtId="43" fontId="0" fillId="3" borderId="1" xfId="23" applyFont="1" applyFill="1" applyBorder="1" applyAlignment="1">
      <alignment wrapText="1"/>
    </xf>
    <xf numFmtId="165" fontId="0" fillId="3" borderId="1" xfId="0" applyNumberFormat="1" applyFill="1" applyBorder="1" applyAlignment="1">
      <alignment wrapText="1"/>
    </xf>
    <xf numFmtId="165" fontId="5" fillId="3" borderId="1" xfId="138" applyNumberFormat="1" applyFont="1" applyFill="1" applyBorder="1" applyAlignment="1">
      <alignment horizontal="center" vertical="center"/>
    </xf>
    <xf numFmtId="169" fontId="27" fillId="6" borderId="68" xfId="1" applyNumberFormat="1" applyFont="1" applyFill="1" applyBorder="1" applyAlignment="1">
      <alignment horizontal="center" vertical="center" readingOrder="1"/>
    </xf>
    <xf numFmtId="0" fontId="26" fillId="3" borderId="77" xfId="132" applyFont="1" applyFill="1" applyBorder="1" applyAlignment="1">
      <alignment horizontal="left" vertical="top" readingOrder="1"/>
    </xf>
    <xf numFmtId="165" fontId="26" fillId="3" borderId="78" xfId="1" applyNumberFormat="1" applyFont="1" applyFill="1" applyBorder="1" applyAlignment="1">
      <alignment horizontal="center" vertical="top" readingOrder="1"/>
    </xf>
    <xf numFmtId="0" fontId="28" fillId="0" borderId="79" xfId="132" applyFont="1" applyBorder="1" applyAlignment="1">
      <alignment horizontal="left" vertical="top" readingOrder="1"/>
    </xf>
    <xf numFmtId="165" fontId="28" fillId="0" borderId="74" xfId="1" applyNumberFormat="1" applyFont="1" applyBorder="1" applyAlignment="1">
      <alignment horizontal="center" vertical="top" readingOrder="1"/>
    </xf>
    <xf numFmtId="0" fontId="28" fillId="0" borderId="75" xfId="132" applyFont="1" applyBorder="1" applyAlignment="1">
      <alignment horizontal="left" vertical="top" readingOrder="1"/>
    </xf>
    <xf numFmtId="165" fontId="28" fillId="0" borderId="76" xfId="1" applyNumberFormat="1" applyFont="1" applyBorder="1" applyAlignment="1">
      <alignment horizontal="center" vertical="top" readingOrder="1"/>
    </xf>
    <xf numFmtId="0" fontId="26" fillId="0" borderId="77" xfId="132" applyFont="1" applyBorder="1" applyAlignment="1">
      <alignment horizontal="left" vertical="top" readingOrder="1"/>
    </xf>
    <xf numFmtId="165" fontId="26" fillId="0" borderId="74" xfId="1" applyNumberFormat="1" applyFont="1" applyBorder="1" applyAlignment="1">
      <alignment horizontal="center" vertical="top" readingOrder="1"/>
    </xf>
    <xf numFmtId="165" fontId="28" fillId="0" borderId="64" xfId="1" applyNumberFormat="1" applyFont="1" applyBorder="1" applyAlignment="1">
      <alignment horizontal="center" vertical="top" readingOrder="1"/>
    </xf>
    <xf numFmtId="165" fontId="28" fillId="0" borderId="61" xfId="1" applyNumberFormat="1" applyFont="1" applyBorder="1" applyAlignment="1">
      <alignment horizontal="center" vertical="top" readingOrder="1"/>
    </xf>
    <xf numFmtId="165" fontId="26" fillId="3" borderId="76" xfId="1" applyNumberFormat="1" applyFont="1" applyFill="1" applyBorder="1" applyAlignment="1">
      <alignment horizontal="center" vertical="top" readingOrder="1"/>
    </xf>
    <xf numFmtId="0" fontId="28" fillId="0" borderId="73" xfId="132" applyFont="1" applyBorder="1" applyAlignment="1">
      <alignment horizontal="left" vertical="top" readingOrder="1"/>
    </xf>
    <xf numFmtId="165" fontId="28" fillId="0" borderId="80" xfId="1" applyNumberFormat="1" applyFont="1" applyBorder="1" applyAlignment="1">
      <alignment horizontal="center" vertical="top" readingOrder="1"/>
    </xf>
    <xf numFmtId="165" fontId="26" fillId="3" borderId="78" xfId="132" applyNumberFormat="1" applyFont="1" applyFill="1" applyBorder="1" applyAlignment="1">
      <alignment horizontal="center" vertical="top" readingOrder="1"/>
    </xf>
    <xf numFmtId="0" fontId="26" fillId="3" borderId="81" xfId="132" applyFont="1" applyFill="1" applyBorder="1" applyAlignment="1">
      <alignment horizontal="left" vertical="top" readingOrder="1"/>
    </xf>
    <xf numFmtId="43" fontId="26" fillId="3" borderId="82" xfId="1" applyFont="1" applyFill="1" applyBorder="1" applyAlignment="1">
      <alignment horizontal="center" vertical="top" readingOrder="1"/>
    </xf>
    <xf numFmtId="169" fontId="29" fillId="3" borderId="12" xfId="1" applyNumberFormat="1" applyFont="1" applyFill="1" applyBorder="1" applyAlignment="1">
      <alignment wrapText="1"/>
    </xf>
    <xf numFmtId="169" fontId="26" fillId="3" borderId="83" xfId="1" applyNumberFormat="1" applyFont="1" applyFill="1" applyBorder="1" applyAlignment="1">
      <alignment horizontal="left" vertical="top" readingOrder="1"/>
    </xf>
    <xf numFmtId="169" fontId="26" fillId="3" borderId="82" xfId="1" applyNumberFormat="1" applyFont="1" applyFill="1" applyBorder="1" applyAlignment="1">
      <alignment horizontal="left" vertical="top" readingOrder="1"/>
    </xf>
    <xf numFmtId="165" fontId="26" fillId="3" borderId="82" xfId="132" applyNumberFormat="1" applyFont="1" applyFill="1" applyBorder="1" applyAlignment="1">
      <alignment horizontal="center" vertical="top" readingOrder="1"/>
    </xf>
    <xf numFmtId="165" fontId="26" fillId="3" borderId="84" xfId="132" applyNumberFormat="1" applyFont="1" applyFill="1" applyBorder="1" applyAlignment="1">
      <alignment horizontal="center" vertical="top" readingOrder="1"/>
    </xf>
    <xf numFmtId="0" fontId="8" fillId="0" borderId="0" xfId="138" applyFont="1" applyBorder="1" applyAlignment="1">
      <alignment horizontal="center" vertical="center"/>
    </xf>
    <xf numFmtId="0" fontId="4" fillId="0" borderId="0" xfId="138" applyFont="1" applyBorder="1" applyAlignment="1">
      <alignment horizontal="center"/>
    </xf>
    <xf numFmtId="0" fontId="5" fillId="0" borderId="0" xfId="138" applyFont="1" applyBorder="1" applyAlignment="1">
      <alignment horizontal="center" vertical="center"/>
    </xf>
    <xf numFmtId="0" fontId="8" fillId="5" borderId="10" xfId="138" applyFont="1" applyFill="1" applyBorder="1" applyAlignment="1">
      <alignment horizontal="center" vertical="center"/>
    </xf>
    <xf numFmtId="165" fontId="8" fillId="3" borderId="10" xfId="138" applyNumberFormat="1" applyFont="1" applyFill="1" applyBorder="1" applyAlignment="1">
      <alignment horizontal="center" vertical="center"/>
    </xf>
    <xf numFmtId="0" fontId="26" fillId="0" borderId="3" xfId="132" applyFont="1" applyBorder="1" applyAlignment="1">
      <alignment horizontal="left" vertical="top" readingOrder="1"/>
    </xf>
    <xf numFmtId="43" fontId="26" fillId="0" borderId="12" xfId="23" applyFont="1" applyBorder="1" applyAlignment="1">
      <alignment horizontal="center" vertical="top" readingOrder="1"/>
    </xf>
    <xf numFmtId="169" fontId="26" fillId="0" borderId="12" xfId="23" applyNumberFormat="1" applyFont="1" applyBorder="1" applyAlignment="1">
      <alignment horizontal="left" vertical="top" readingOrder="1"/>
    </xf>
    <xf numFmtId="165" fontId="26" fillId="0" borderId="12" xfId="23" applyNumberFormat="1" applyFont="1" applyBorder="1" applyAlignment="1">
      <alignment horizontal="left" vertical="top" readingOrder="1"/>
    </xf>
    <xf numFmtId="165" fontId="26" fillId="0" borderId="12" xfId="132" applyNumberFormat="1" applyFont="1" applyBorder="1" applyAlignment="1">
      <alignment horizontal="center" vertical="top" readingOrder="1"/>
    </xf>
    <xf numFmtId="165" fontId="8" fillId="0" borderId="13" xfId="138" applyNumberFormat="1" applyFont="1" applyBorder="1" applyAlignment="1">
      <alignment horizontal="center" vertical="center"/>
    </xf>
    <xf numFmtId="0" fontId="5" fillId="0" borderId="18" xfId="138" applyFont="1" applyBorder="1" applyAlignment="1">
      <alignment horizontal="center"/>
    </xf>
    <xf numFmtId="165" fontId="26" fillId="0" borderId="7" xfId="132" applyNumberFormat="1" applyFont="1" applyBorder="1" applyAlignment="1">
      <alignment horizontal="center" vertical="top" readingOrder="1"/>
    </xf>
    <xf numFmtId="165" fontId="8" fillId="0" borderId="24" xfId="138" applyNumberFormat="1" applyFont="1" applyBorder="1" applyAlignment="1">
      <alignment horizontal="center" vertical="center"/>
    </xf>
    <xf numFmtId="165" fontId="28" fillId="0" borderId="5" xfId="23" applyNumberFormat="1" applyFont="1" applyBorder="1" applyAlignment="1">
      <alignment horizontal="center" vertical="top" readingOrder="1"/>
    </xf>
    <xf numFmtId="165" fontId="8" fillId="0" borderId="21" xfId="138" applyNumberFormat="1" applyFont="1" applyBorder="1" applyAlignment="1">
      <alignment horizontal="center" vertical="center"/>
    </xf>
    <xf numFmtId="165" fontId="28" fillId="0" borderId="9" xfId="23" applyNumberFormat="1" applyFont="1" applyBorder="1" applyAlignment="1">
      <alignment horizontal="center" vertical="top" readingOrder="1"/>
    </xf>
    <xf numFmtId="165" fontId="8" fillId="0" borderId="31" xfId="138" applyNumberFormat="1" applyFont="1" applyBorder="1" applyAlignment="1">
      <alignment horizontal="center" vertical="center"/>
    </xf>
    <xf numFmtId="0" fontId="8" fillId="0" borderId="18" xfId="138" applyFont="1" applyBorder="1" applyAlignment="1">
      <alignment horizontal="center" vertical="center"/>
    </xf>
    <xf numFmtId="0" fontId="5" fillId="0" borderId="18" xfId="138" applyFont="1" applyBorder="1" applyAlignment="1">
      <alignment horizontal="center" vertical="center"/>
    </xf>
    <xf numFmtId="0" fontId="2" fillId="0" borderId="0" xfId="199"/>
    <xf numFmtId="165" fontId="2" fillId="0" borderId="0" xfId="199" applyNumberFormat="1"/>
    <xf numFmtId="43" fontId="2" fillId="0" borderId="0" xfId="200" applyFont="1"/>
    <xf numFmtId="0" fontId="5" fillId="0" borderId="0" xfId="74" applyFont="1"/>
    <xf numFmtId="0" fontId="3" fillId="0" borderId="0" xfId="74" applyFont="1"/>
    <xf numFmtId="165" fontId="40" fillId="0" borderId="8" xfId="74" applyNumberFormat="1" applyFont="1" applyFill="1" applyBorder="1" applyAlignment="1">
      <alignment horizontal="right"/>
    </xf>
    <xf numFmtId="0" fontId="3" fillId="0" borderId="0" xfId="89" applyFont="1"/>
    <xf numFmtId="0" fontId="4" fillId="3" borderId="1" xfId="74" applyFont="1" applyFill="1" applyBorder="1" applyAlignment="1">
      <alignment horizontal="center" vertical="center"/>
    </xf>
    <xf numFmtId="0" fontId="4" fillId="3" borderId="27" xfId="74" applyFont="1" applyFill="1" applyBorder="1" applyAlignment="1">
      <alignment horizontal="center" vertical="center"/>
    </xf>
    <xf numFmtId="1" fontId="4" fillId="0" borderId="86" xfId="89" applyNumberFormat="1" applyFont="1" applyBorder="1" applyAlignment="1" applyProtection="1">
      <alignment horizontal="center"/>
      <protection locked="0"/>
    </xf>
    <xf numFmtId="0" fontId="4" fillId="0" borderId="7" xfId="89" applyFont="1" applyBorder="1" applyAlignment="1" applyProtection="1">
      <alignment horizontal="left"/>
      <protection locked="0"/>
    </xf>
    <xf numFmtId="167" fontId="4" fillId="0" borderId="7" xfId="89" applyNumberFormat="1" applyFont="1" applyBorder="1" applyAlignment="1" applyProtection="1">
      <alignment horizontal="right"/>
      <protection locked="0"/>
    </xf>
    <xf numFmtId="167" fontId="4" fillId="0" borderId="24" xfId="89" applyNumberFormat="1" applyFont="1" applyBorder="1" applyAlignment="1" applyProtection="1">
      <alignment horizontal="right"/>
      <protection locked="0"/>
    </xf>
    <xf numFmtId="1" fontId="35" fillId="0" borderId="2" xfId="89" applyNumberFormat="1" applyFont="1" applyBorder="1" applyAlignment="1" applyProtection="1">
      <alignment horizontal="center"/>
      <protection locked="0"/>
    </xf>
    <xf numFmtId="0" fontId="3" fillId="0" borderId="5" xfId="89" applyFont="1" applyBorder="1" applyAlignment="1" applyProtection="1">
      <alignment horizontal="left"/>
      <protection locked="0"/>
    </xf>
    <xf numFmtId="167" fontId="3" fillId="0" borderId="5" xfId="89" applyNumberFormat="1" applyFont="1" applyBorder="1" applyAlignment="1">
      <alignment horizontal="right"/>
    </xf>
    <xf numFmtId="167" fontId="3" fillId="0" borderId="21" xfId="89" applyNumberFormat="1" applyFont="1" applyBorder="1" applyAlignment="1">
      <alignment horizontal="right"/>
    </xf>
    <xf numFmtId="1" fontId="4" fillId="0" borderId="2" xfId="89" applyNumberFormat="1" applyFont="1" applyBorder="1" applyAlignment="1" applyProtection="1">
      <alignment horizontal="center"/>
      <protection locked="0"/>
    </xf>
    <xf numFmtId="1" fontId="3" fillId="0" borderId="2" xfId="89" applyNumberFormat="1" applyFont="1" applyBorder="1" applyAlignment="1" applyProtection="1">
      <alignment horizontal="center"/>
      <protection locked="0"/>
    </xf>
    <xf numFmtId="1" fontId="36" fillId="0" borderId="2" xfId="89" applyNumberFormat="1" applyFont="1" applyBorder="1" applyAlignment="1" applyProtection="1">
      <alignment horizontal="center"/>
      <protection locked="0"/>
    </xf>
    <xf numFmtId="0" fontId="4" fillId="0" borderId="5" xfId="89" applyFont="1" applyBorder="1" applyAlignment="1" applyProtection="1">
      <alignment horizontal="left"/>
      <protection locked="0"/>
    </xf>
    <xf numFmtId="167" fontId="4" fillId="0" borderId="5" xfId="89" applyNumberFormat="1" applyFont="1" applyBorder="1" applyAlignment="1" applyProtection="1">
      <alignment horizontal="right"/>
      <protection locked="0"/>
    </xf>
    <xf numFmtId="167" fontId="4" fillId="0" borderId="21" xfId="89" applyNumberFormat="1" applyFont="1" applyBorder="1" applyAlignment="1" applyProtection="1">
      <alignment horizontal="right"/>
      <protection locked="0"/>
    </xf>
    <xf numFmtId="167" fontId="3" fillId="0" borderId="5" xfId="89" applyNumberFormat="1" applyFont="1" applyBorder="1" applyAlignment="1" applyProtection="1">
      <alignment horizontal="right"/>
    </xf>
    <xf numFmtId="167" fontId="3" fillId="0" borderId="21" xfId="89" applyNumberFormat="1" applyFont="1" applyBorder="1" applyAlignment="1" applyProtection="1">
      <alignment horizontal="right"/>
    </xf>
    <xf numFmtId="0" fontId="3" fillId="0" borderId="0" xfId="89" applyFont="1" applyFill="1"/>
    <xf numFmtId="0" fontId="4" fillId="0" borderId="5" xfId="89" applyFont="1" applyFill="1" applyBorder="1" applyAlignment="1" applyProtection="1">
      <alignment horizontal="left"/>
      <protection locked="0"/>
    </xf>
    <xf numFmtId="167" fontId="4" fillId="0" borderId="5" xfId="89" applyNumberFormat="1" applyFont="1" applyFill="1" applyBorder="1" applyAlignment="1">
      <alignment horizontal="right"/>
    </xf>
    <xf numFmtId="167" fontId="4" fillId="0" borderId="21" xfId="89" applyNumberFormat="1" applyFont="1" applyFill="1" applyBorder="1" applyAlignment="1">
      <alignment horizontal="right"/>
    </xf>
    <xf numFmtId="0" fontId="3" fillId="0" borderId="5" xfId="89" applyFont="1" applyFill="1" applyBorder="1" applyAlignment="1" applyProtection="1">
      <alignment horizontal="left" indent="1"/>
      <protection locked="0"/>
    </xf>
    <xf numFmtId="177" fontId="3" fillId="0" borderId="5" xfId="89" applyNumberFormat="1" applyFont="1" applyFill="1" applyBorder="1" applyAlignment="1">
      <alignment horizontal="right"/>
    </xf>
    <xf numFmtId="177" fontId="3" fillId="0" borderId="21" xfId="89" applyNumberFormat="1" applyFont="1" applyFill="1" applyBorder="1" applyAlignment="1">
      <alignment horizontal="right"/>
    </xf>
    <xf numFmtId="167" fontId="3" fillId="0" borderId="5" xfId="89" applyNumberFormat="1" applyFont="1" applyFill="1" applyBorder="1" applyAlignment="1">
      <alignment horizontal="right"/>
    </xf>
    <xf numFmtId="167" fontId="3" fillId="0" borderId="21" xfId="89" applyNumberFormat="1" applyFont="1" applyFill="1" applyBorder="1" applyAlignment="1">
      <alignment horizontal="right"/>
    </xf>
    <xf numFmtId="0" fontId="4" fillId="0" borderId="2" xfId="89" applyFont="1" applyBorder="1" applyAlignment="1">
      <alignment horizontal="center"/>
    </xf>
    <xf numFmtId="0" fontId="4" fillId="0" borderId="5" xfId="89" applyFont="1" applyBorder="1"/>
    <xf numFmtId="0" fontId="3" fillId="0" borderId="2" xfId="89" applyFont="1" applyBorder="1" applyAlignment="1">
      <alignment horizontal="center"/>
    </xf>
    <xf numFmtId="0" fontId="3" fillId="0" borderId="5" xfId="89" applyFont="1" applyBorder="1"/>
    <xf numFmtId="0" fontId="4" fillId="0" borderId="17" xfId="89" applyFont="1" applyBorder="1" applyAlignment="1">
      <alignment horizontal="center"/>
    </xf>
    <xf numFmtId="0" fontId="4" fillId="0" borderId="15" xfId="89" applyFont="1" applyBorder="1"/>
    <xf numFmtId="167" fontId="4" fillId="0" borderId="15" xfId="89" applyNumberFormat="1" applyFont="1" applyBorder="1" applyAlignment="1" applyProtection="1">
      <alignment horizontal="right"/>
      <protection locked="0"/>
    </xf>
    <xf numFmtId="167" fontId="4" fillId="0" borderId="25" xfId="89" applyNumberFormat="1" applyFont="1" applyBorder="1" applyAlignment="1" applyProtection="1">
      <alignment horizontal="right"/>
      <protection locked="0"/>
    </xf>
    <xf numFmtId="167" fontId="35" fillId="0" borderId="0" xfId="89" applyNumberFormat="1" applyFont="1" applyFill="1" applyBorder="1" applyProtection="1"/>
    <xf numFmtId="2" fontId="3" fillId="0" borderId="0" xfId="89" applyNumberFormat="1" applyFont="1"/>
    <xf numFmtId="167" fontId="3" fillId="0" borderId="0" xfId="89" applyNumberFormat="1" applyFont="1"/>
    <xf numFmtId="0" fontId="4" fillId="3" borderId="10" xfId="74" applyFont="1" applyFill="1" applyBorder="1" applyAlignment="1">
      <alignment horizontal="center" vertical="center"/>
    </xf>
    <xf numFmtId="176" fontId="40" fillId="0" borderId="5" xfId="74" applyNumberFormat="1" applyFont="1" applyBorder="1" applyAlignment="1">
      <alignment horizontal="center"/>
    </xf>
    <xf numFmtId="165" fontId="40" fillId="0" borderId="5" xfId="74" applyNumberFormat="1" applyFont="1" applyBorder="1" applyAlignment="1">
      <alignment horizontal="center"/>
    </xf>
    <xf numFmtId="167" fontId="3" fillId="0" borderId="5" xfId="89" applyNumberFormat="1" applyFont="1" applyBorder="1" applyAlignment="1" applyProtection="1">
      <protection locked="0"/>
    </xf>
    <xf numFmtId="167" fontId="3" fillId="0" borderId="21" xfId="89" applyNumberFormat="1" applyFont="1" applyBorder="1" applyAlignment="1" applyProtection="1">
      <protection locked="0"/>
    </xf>
    <xf numFmtId="0" fontId="32" fillId="0" borderId="0" xfId="0" applyFont="1"/>
    <xf numFmtId="0" fontId="2" fillId="0" borderId="0" xfId="74" applyFont="1"/>
    <xf numFmtId="0" fontId="5" fillId="0" borderId="0" xfId="74" applyFont="1" applyAlignment="1">
      <alignment horizontal="center"/>
    </xf>
    <xf numFmtId="0" fontId="16" fillId="0" borderId="0" xfId="74" applyFont="1"/>
    <xf numFmtId="0" fontId="2" fillId="0" borderId="0" xfId="74" applyFont="1" applyAlignment="1">
      <alignment horizontal="center"/>
    </xf>
    <xf numFmtId="0" fontId="43" fillId="0" borderId="0" xfId="74" applyFont="1" applyFill="1" applyBorder="1" applyAlignment="1">
      <alignment horizontal="left"/>
    </xf>
    <xf numFmtId="0" fontId="8" fillId="3" borderId="1" xfId="74" applyFont="1" applyFill="1" applyBorder="1"/>
    <xf numFmtId="165" fontId="44" fillId="3" borderId="1" xfId="74" applyNumberFormat="1" applyFont="1" applyFill="1" applyBorder="1"/>
    <xf numFmtId="165" fontId="8" fillId="3" borderId="1" xfId="74" applyNumberFormat="1" applyFont="1" applyFill="1" applyBorder="1" applyAlignment="1">
      <alignment horizontal="center"/>
    </xf>
    <xf numFmtId="0" fontId="2" fillId="0" borderId="9" xfId="74" applyFont="1" applyBorder="1" applyAlignment="1">
      <alignment horizontal="center"/>
    </xf>
    <xf numFmtId="0" fontId="2" fillId="0" borderId="9" xfId="74" applyFont="1" applyBorder="1"/>
    <xf numFmtId="165" fontId="44" fillId="0" borderId="9" xfId="74" applyNumberFormat="1" applyFont="1" applyFill="1" applyBorder="1"/>
    <xf numFmtId="0" fontId="3" fillId="2" borderId="54" xfId="74" applyFont="1" applyFill="1" applyBorder="1" applyAlignment="1">
      <alignment horizontal="center"/>
    </xf>
    <xf numFmtId="0" fontId="8" fillId="3" borderId="11" xfId="74" applyFont="1" applyFill="1" applyBorder="1" applyAlignment="1">
      <alignment horizontal="center"/>
    </xf>
    <xf numFmtId="165" fontId="8" fillId="3" borderId="10" xfId="74" applyNumberFormat="1" applyFont="1" applyFill="1" applyBorder="1" applyAlignment="1">
      <alignment horizontal="center"/>
    </xf>
    <xf numFmtId="0" fontId="8" fillId="3" borderId="12" xfId="74" applyFont="1" applyFill="1" applyBorder="1"/>
    <xf numFmtId="165" fontId="44" fillId="3" borderId="12" xfId="74" applyNumberFormat="1" applyFont="1" applyFill="1" applyBorder="1"/>
    <xf numFmtId="165" fontId="8" fillId="3" borderId="12" xfId="74" applyNumberFormat="1" applyFont="1" applyFill="1" applyBorder="1" applyAlignment="1">
      <alignment horizontal="center"/>
    </xf>
    <xf numFmtId="165" fontId="8" fillId="3" borderId="13" xfId="74" applyNumberFormat="1" applyFont="1" applyFill="1" applyBorder="1" applyAlignment="1">
      <alignment horizontal="center"/>
    </xf>
    <xf numFmtId="165" fontId="8" fillId="0" borderId="27" xfId="0" applyNumberFormat="1" applyFont="1" applyBorder="1" applyAlignment="1">
      <alignment horizontal="center"/>
    </xf>
    <xf numFmtId="165" fontId="8" fillId="0" borderId="8" xfId="0" applyNumberFormat="1" applyFont="1" applyBorder="1" applyAlignment="1">
      <alignment horizontal="center"/>
    </xf>
    <xf numFmtId="165" fontId="5" fillId="0" borderId="8" xfId="0" applyNumberFormat="1" applyFont="1" applyBorder="1" applyAlignment="1">
      <alignment horizontal="center"/>
    </xf>
    <xf numFmtId="165" fontId="5" fillId="0" borderId="28" xfId="0" applyNumberFormat="1" applyFont="1" applyBorder="1" applyAlignment="1">
      <alignment horizontal="center"/>
    </xf>
    <xf numFmtId="165" fontId="8" fillId="0" borderId="16" xfId="138" applyNumberFormat="1" applyFont="1" applyBorder="1" applyAlignment="1">
      <alignment horizontal="center"/>
    </xf>
    <xf numFmtId="165" fontId="8" fillId="0" borderId="0" xfId="138" applyNumberFormat="1" applyFont="1" applyBorder="1" applyAlignment="1">
      <alignment horizontal="center"/>
    </xf>
    <xf numFmtId="165" fontId="5" fillId="0" borderId="0" xfId="138" applyNumberFormat="1" applyFont="1" applyBorder="1" applyAlignment="1">
      <alignment horizontal="center"/>
    </xf>
    <xf numFmtId="165" fontId="5" fillId="0" borderId="0" xfId="138" applyNumberFormat="1" applyFont="1" applyBorder="1" applyAlignment="1">
      <alignment horizontal="center" vertical="center"/>
    </xf>
    <xf numFmtId="165" fontId="5" fillId="0" borderId="18" xfId="138" applyNumberFormat="1" applyFont="1" applyFill="1" applyBorder="1" applyAlignment="1">
      <alignment horizontal="center"/>
    </xf>
    <xf numFmtId="165" fontId="8" fillId="0" borderId="1" xfId="0" applyNumberFormat="1" applyFont="1" applyBorder="1" applyAlignment="1">
      <alignment horizontal="center"/>
    </xf>
    <xf numFmtId="165" fontId="8" fillId="0" borderId="5" xfId="0" applyNumberFormat="1" applyFont="1" applyBorder="1" applyAlignment="1">
      <alignment horizontal="center"/>
    </xf>
    <xf numFmtId="165" fontId="5" fillId="0" borderId="5" xfId="0" applyNumberFormat="1" applyFont="1" applyBorder="1" applyAlignment="1">
      <alignment horizontal="center"/>
    </xf>
    <xf numFmtId="165" fontId="5" fillId="0" borderId="15" xfId="0" applyNumberFormat="1" applyFont="1" applyBorder="1" applyAlignment="1">
      <alignment horizontal="center"/>
    </xf>
    <xf numFmtId="170" fontId="3" fillId="0" borderId="6" xfId="182" applyNumberFormat="1" applyFont="1" applyBorder="1" applyAlignment="1" applyProtection="1">
      <alignment horizontal="left" vertical="center"/>
    </xf>
    <xf numFmtId="170" fontId="5" fillId="0" borderId="0" xfId="181" applyNumberFormat="1" applyFont="1" applyBorder="1" applyAlignment="1" applyProtection="1">
      <alignment horizontal="center"/>
    </xf>
    <xf numFmtId="170" fontId="5" fillId="0" borderId="22" xfId="181" applyNumberFormat="1" applyFont="1" applyBorder="1" applyAlignment="1">
      <alignment horizontal="centerContinuous"/>
    </xf>
    <xf numFmtId="170" fontId="5" fillId="0" borderId="22" xfId="181" applyNumberFormat="1" applyFont="1" applyBorder="1" applyAlignment="1" applyProtection="1">
      <alignment horizontal="center"/>
    </xf>
    <xf numFmtId="165" fontId="5" fillId="0" borderId="22" xfId="181" applyNumberFormat="1" applyFont="1" applyBorder="1"/>
    <xf numFmtId="170" fontId="5" fillId="0" borderId="0" xfId="181" applyNumberFormat="1" applyFont="1" applyBorder="1" applyAlignment="1" applyProtection="1">
      <alignment horizontal="centerContinuous"/>
    </xf>
    <xf numFmtId="0" fontId="19" fillId="3" borderId="9" xfId="0" applyFont="1" applyFill="1" applyBorder="1" applyAlignment="1">
      <alignment horizontal="center" wrapText="1"/>
    </xf>
    <xf numFmtId="165" fontId="0" fillId="0" borderId="0" xfId="0" applyNumberFormat="1"/>
    <xf numFmtId="2" fontId="33" fillId="0" borderId="0" xfId="85" applyNumberFormat="1" applyFont="1"/>
    <xf numFmtId="165" fontId="39" fillId="0" borderId="8" xfId="74" applyNumberFormat="1" applyFont="1" applyFill="1" applyBorder="1"/>
    <xf numFmtId="176" fontId="39" fillId="0" borderId="5" xfId="74" applyNumberFormat="1" applyFont="1" applyBorder="1" applyAlignment="1">
      <alignment horizontal="center"/>
    </xf>
    <xf numFmtId="165" fontId="39" fillId="0" borderId="5" xfId="74" applyNumberFormat="1" applyFont="1" applyBorder="1" applyAlignment="1">
      <alignment horizontal="center"/>
    </xf>
    <xf numFmtId="0" fontId="3" fillId="0" borderId="2" xfId="74" applyFont="1" applyBorder="1" applyAlignment="1">
      <alignment horizontal="left" indent="1"/>
    </xf>
    <xf numFmtId="165" fontId="40" fillId="0" borderId="21" xfId="74" applyNumberFormat="1" applyFont="1" applyBorder="1" applyAlignment="1">
      <alignment horizontal="center"/>
    </xf>
    <xf numFmtId="0" fontId="4" fillId="0" borderId="2" xfId="74" applyFont="1" applyBorder="1"/>
    <xf numFmtId="165" fontId="39" fillId="0" borderId="21" xfId="74" applyNumberFormat="1" applyFont="1" applyBorder="1" applyAlignment="1">
      <alignment horizontal="center"/>
    </xf>
    <xf numFmtId="0" fontId="2" fillId="0" borderId="0" xfId="202"/>
    <xf numFmtId="0" fontId="46" fillId="0" borderId="0" xfId="203" applyFont="1" applyAlignment="1"/>
    <xf numFmtId="0" fontId="39" fillId="0" borderId="0" xfId="203" applyFont="1" applyAlignment="1"/>
    <xf numFmtId="0" fontId="44" fillId="0" borderId="0" xfId="201" applyFont="1" applyBorder="1" applyAlignment="1">
      <alignment horizontal="center" wrapText="1"/>
    </xf>
    <xf numFmtId="0" fontId="45" fillId="0" borderId="0" xfId="201" applyFont="1"/>
    <xf numFmtId="0" fontId="47" fillId="0" borderId="0" xfId="201" applyFont="1" applyBorder="1" applyAlignment="1"/>
    <xf numFmtId="0" fontId="47" fillId="0" borderId="0" xfId="201" applyFont="1" applyBorder="1" applyAlignment="1">
      <alignment horizontal="right"/>
    </xf>
    <xf numFmtId="0" fontId="2" fillId="0" borderId="0" xfId="203"/>
    <xf numFmtId="0" fontId="41" fillId="0" borderId="0" xfId="203" applyFont="1" applyBorder="1" applyAlignment="1">
      <alignment horizontal="right"/>
    </xf>
    <xf numFmtId="0" fontId="4" fillId="3" borderId="41" xfId="203" applyFont="1" applyFill="1" applyBorder="1" applyAlignment="1">
      <alignment horizontal="center"/>
    </xf>
    <xf numFmtId="0" fontId="4" fillId="3" borderId="32" xfId="203" applyFont="1" applyFill="1" applyBorder="1" applyAlignment="1">
      <alignment horizontal="center"/>
    </xf>
    <xf numFmtId="0" fontId="4" fillId="3" borderId="42" xfId="204" applyFont="1" applyFill="1" applyBorder="1"/>
    <xf numFmtId="0" fontId="17" fillId="0" borderId="0" xfId="204"/>
    <xf numFmtId="0" fontId="4" fillId="3" borderId="1" xfId="203" quotePrefix="1" applyFont="1" applyFill="1" applyBorder="1" applyAlignment="1">
      <alignment horizontal="center"/>
    </xf>
    <xf numFmtId="0" fontId="4" fillId="3" borderId="1" xfId="203" applyFont="1" applyFill="1" applyBorder="1" applyAlignment="1">
      <alignment horizontal="center"/>
    </xf>
    <xf numFmtId="0" fontId="4" fillId="3" borderId="27" xfId="203" applyFont="1" applyFill="1" applyBorder="1" applyAlignment="1">
      <alignment horizontal="center"/>
    </xf>
    <xf numFmtId="0" fontId="4" fillId="3" borderId="10" xfId="204" applyFont="1" applyFill="1" applyBorder="1"/>
    <xf numFmtId="0" fontId="48" fillId="0" borderId="0" xfId="203" applyFont="1"/>
    <xf numFmtId="1" fontId="4" fillId="0" borderId="0" xfId="203" applyNumberFormat="1" applyFont="1" applyFill="1" applyAlignment="1"/>
    <xf numFmtId="1" fontId="4" fillId="0" borderId="0" xfId="203" applyNumberFormat="1" applyFont="1" applyAlignment="1"/>
    <xf numFmtId="0" fontId="31" fillId="0" borderId="0" xfId="203" applyFont="1"/>
    <xf numFmtId="178" fontId="49" fillId="0" borderId="0" xfId="203" applyNumberFormat="1" applyFont="1" applyBorder="1" applyAlignment="1">
      <alignment horizontal="right"/>
    </xf>
    <xf numFmtId="0" fontId="44" fillId="0" borderId="0" xfId="203" applyFont="1" applyBorder="1" applyAlignment="1">
      <alignment horizontal="center"/>
    </xf>
    <xf numFmtId="0" fontId="4" fillId="0" borderId="0" xfId="203" applyFont="1" applyBorder="1" applyAlignment="1">
      <alignment horizontal="center"/>
    </xf>
    <xf numFmtId="0" fontId="35" fillId="0" borderId="0" xfId="203" applyFont="1" applyBorder="1" applyAlignment="1"/>
    <xf numFmtId="0" fontId="4" fillId="3" borderId="42" xfId="203" applyFont="1" applyFill="1" applyBorder="1" applyAlignment="1">
      <alignment horizontal="center"/>
    </xf>
    <xf numFmtId="0" fontId="4" fillId="3" borderId="10" xfId="203" applyFont="1" applyFill="1" applyBorder="1" applyAlignment="1">
      <alignment horizontal="center"/>
    </xf>
    <xf numFmtId="2" fontId="17" fillId="0" borderId="0" xfId="204" applyNumberFormat="1"/>
    <xf numFmtId="0" fontId="19" fillId="0" borderId="0" xfId="204" applyFont="1"/>
    <xf numFmtId="0" fontId="16" fillId="0" borderId="0" xfId="202" applyFont="1"/>
    <xf numFmtId="0" fontId="17" fillId="0" borderId="0" xfId="204" applyFont="1"/>
    <xf numFmtId="0" fontId="2" fillId="0" borderId="0" xfId="202" applyFont="1"/>
    <xf numFmtId="1" fontId="4" fillId="0" borderId="0" xfId="202" applyNumberFormat="1" applyFont="1" applyFill="1" applyBorder="1"/>
    <xf numFmtId="1" fontId="44" fillId="0" borderId="0" xfId="203" applyNumberFormat="1" applyFont="1" applyFill="1" applyAlignment="1"/>
    <xf numFmtId="1" fontId="44" fillId="0" borderId="0" xfId="203" applyNumberFormat="1" applyFont="1" applyAlignment="1"/>
    <xf numFmtId="0" fontId="3" fillId="0" borderId="0" xfId="201" applyFont="1" applyAlignment="1">
      <alignment wrapText="1"/>
    </xf>
    <xf numFmtId="0" fontId="4" fillId="0" borderId="0" xfId="201" applyFont="1" applyAlignment="1"/>
    <xf numFmtId="0" fontId="3" fillId="0" borderId="0" xfId="202" applyFont="1"/>
    <xf numFmtId="0" fontId="4" fillId="0" borderId="0" xfId="205" applyFont="1" applyAlignment="1"/>
    <xf numFmtId="0" fontId="3" fillId="0" borderId="0" xfId="205" applyFont="1"/>
    <xf numFmtId="0" fontId="4" fillId="0" borderId="0" xfId="205" applyFont="1" applyBorder="1" applyAlignment="1"/>
    <xf numFmtId="0" fontId="4" fillId="0" borderId="0" xfId="205" applyFont="1" applyBorder="1" applyAlignment="1">
      <alignment horizontal="center"/>
    </xf>
    <xf numFmtId="0" fontId="4" fillId="0" borderId="0" xfId="201" applyFont="1" applyBorder="1" applyAlignment="1">
      <alignment horizontal="center" wrapText="1"/>
    </xf>
    <xf numFmtId="0" fontId="3" fillId="0" borderId="0" xfId="201" applyFont="1"/>
    <xf numFmtId="0" fontId="36" fillId="0" borderId="0" xfId="201" applyFont="1" applyBorder="1" applyAlignment="1"/>
    <xf numFmtId="0" fontId="36" fillId="0" borderId="0" xfId="201" applyFont="1" applyBorder="1" applyAlignment="1">
      <alignment horizontal="right"/>
    </xf>
    <xf numFmtId="0" fontId="36" fillId="0" borderId="0" xfId="205" applyFont="1" applyBorder="1" applyAlignment="1">
      <alignment horizontal="right"/>
    </xf>
    <xf numFmtId="0" fontId="4" fillId="3" borderId="41" xfId="205" applyFont="1" applyFill="1" applyBorder="1" applyAlignment="1">
      <alignment horizontal="center"/>
    </xf>
    <xf numFmtId="0" fontId="4" fillId="3" borderId="39" xfId="205" applyFont="1" applyFill="1" applyBorder="1" applyAlignment="1">
      <alignment horizontal="center"/>
    </xf>
    <xf numFmtId="0" fontId="32" fillId="0" borderId="0" xfId="206" applyFont="1"/>
    <xf numFmtId="0" fontId="4" fillId="3" borderId="1" xfId="205" quotePrefix="1" applyFont="1" applyFill="1" applyBorder="1" applyAlignment="1">
      <alignment horizontal="center"/>
    </xf>
    <xf numFmtId="0" fontId="4" fillId="3" borderId="1" xfId="205" applyFont="1" applyFill="1" applyBorder="1" applyAlignment="1">
      <alignment horizontal="center"/>
    </xf>
    <xf numFmtId="0" fontId="4" fillId="3" borderId="34" xfId="205" applyFont="1" applyFill="1" applyBorder="1" applyAlignment="1">
      <alignment horizontal="center"/>
    </xf>
    <xf numFmtId="0" fontId="4" fillId="0" borderId="89" xfId="205" applyFont="1" applyBorder="1" applyAlignment="1">
      <alignment horizontal="center"/>
    </xf>
    <xf numFmtId="2" fontId="3" fillId="0" borderId="0" xfId="205" applyNumberFormat="1" applyFont="1"/>
    <xf numFmtId="2" fontId="3" fillId="0" borderId="0" xfId="205" applyNumberFormat="1" applyFont="1" applyBorder="1"/>
    <xf numFmtId="2" fontId="32" fillId="0" borderId="0" xfId="206" applyNumberFormat="1" applyFont="1"/>
    <xf numFmtId="2" fontId="36" fillId="0" borderId="0" xfId="0" applyNumberFormat="1" applyFont="1" applyBorder="1" applyAlignment="1">
      <alignment vertical="center"/>
    </xf>
    <xf numFmtId="1" fontId="4" fillId="0" borderId="0" xfId="205" applyNumberFormat="1" applyFont="1" applyFill="1" applyBorder="1"/>
    <xf numFmtId="166" fontId="3" fillId="0" borderId="0" xfId="205" applyNumberFormat="1" applyFont="1"/>
    <xf numFmtId="178" fontId="4" fillId="0" borderId="0" xfId="205" applyNumberFormat="1" applyFont="1" applyBorder="1" applyAlignment="1">
      <alignment horizontal="right"/>
    </xf>
    <xf numFmtId="0" fontId="36" fillId="0" borderId="0" xfId="205" applyFont="1" applyBorder="1"/>
    <xf numFmtId="1" fontId="4" fillId="0" borderId="0" xfId="201" applyNumberFormat="1" applyFont="1" applyFill="1" applyBorder="1" applyAlignment="1">
      <alignment wrapText="1"/>
    </xf>
    <xf numFmtId="0" fontId="4" fillId="3" borderId="41" xfId="0" applyFont="1" applyFill="1" applyBorder="1" applyAlignment="1">
      <alignment horizontal="center" vertical="center"/>
    </xf>
    <xf numFmtId="0" fontId="4" fillId="3" borderId="41" xfId="202" applyFont="1" applyFill="1" applyBorder="1" applyAlignment="1">
      <alignment horizontal="center" vertical="center"/>
    </xf>
    <xf numFmtId="0" fontId="4" fillId="3" borderId="42" xfId="0" applyFont="1" applyFill="1" applyBorder="1" applyAlignment="1">
      <alignment horizontal="center" vertical="center"/>
    </xf>
    <xf numFmtId="0" fontId="4" fillId="3" borderId="1" xfId="0" quotePrefix="1" applyFont="1" applyFill="1" applyBorder="1" applyAlignment="1">
      <alignment horizontal="center" vertical="center"/>
    </xf>
    <xf numFmtId="0" fontId="4" fillId="3" borderId="1" xfId="202" quotePrefix="1" applyFont="1" applyFill="1" applyBorder="1" applyAlignment="1">
      <alignment horizontal="center" vertical="center"/>
    </xf>
    <xf numFmtId="0" fontId="4" fillId="3" borderId="1" xfId="201" quotePrefix="1" applyFont="1" applyFill="1" applyBorder="1" applyAlignment="1">
      <alignment horizontal="center" vertical="center"/>
    </xf>
    <xf numFmtId="0" fontId="4" fillId="3" borderId="1" xfId="0" applyFont="1" applyFill="1" applyBorder="1" applyAlignment="1">
      <alignment horizontal="center" vertical="center"/>
    </xf>
    <xf numFmtId="0" fontId="4" fillId="3" borderId="10" xfId="0" applyFont="1" applyFill="1" applyBorder="1" applyAlignment="1">
      <alignment horizontal="center" vertical="center"/>
    </xf>
    <xf numFmtId="3" fontId="3" fillId="0" borderId="0" xfId="202" applyNumberFormat="1" applyFont="1"/>
    <xf numFmtId="0" fontId="3" fillId="0" borderId="0" xfId="202" applyFont="1" applyAlignment="1"/>
    <xf numFmtId="0" fontId="4" fillId="0" borderId="0" xfId="201" applyFont="1" applyBorder="1" applyAlignment="1">
      <alignment horizontal="center"/>
    </xf>
    <xf numFmtId="0" fontId="3" fillId="0" borderId="0" xfId="201" applyFont="1" applyAlignment="1"/>
    <xf numFmtId="1" fontId="4" fillId="0" borderId="0" xfId="201" applyNumberFormat="1" applyFont="1" applyFill="1" applyBorder="1" applyAlignment="1"/>
    <xf numFmtId="0" fontId="4" fillId="0" borderId="0" xfId="201" applyFont="1" applyFill="1" applyAlignment="1"/>
    <xf numFmtId="178" fontId="4" fillId="0" borderId="0" xfId="201" applyNumberFormat="1" applyFont="1" applyBorder="1" applyAlignment="1">
      <alignment horizontal="right"/>
    </xf>
    <xf numFmtId="165" fontId="16" fillId="0" borderId="0" xfId="74" applyNumberFormat="1" applyFont="1"/>
    <xf numFmtId="167" fontId="4" fillId="4" borderId="21" xfId="89" applyNumberFormat="1" applyFont="1" applyFill="1" applyBorder="1" applyAlignment="1" applyProtection="1">
      <alignment horizontal="right"/>
      <protection locked="0"/>
    </xf>
    <xf numFmtId="0" fontId="8" fillId="5" borderId="1" xfId="138" applyFont="1" applyFill="1" applyBorder="1" applyAlignment="1">
      <alignment horizontal="center" vertical="center"/>
    </xf>
    <xf numFmtId="165" fontId="44" fillId="3" borderId="7" xfId="74" applyNumberFormat="1" applyFont="1" applyFill="1" applyBorder="1"/>
    <xf numFmtId="165" fontId="2" fillId="0" borderId="5" xfId="74" applyNumberFormat="1" applyFont="1" applyBorder="1"/>
    <xf numFmtId="0" fontId="2" fillId="0" borderId="5" xfId="74" applyFont="1" applyBorder="1"/>
    <xf numFmtId="165" fontId="5" fillId="0" borderId="9" xfId="74" applyNumberFormat="1" applyFont="1" applyBorder="1"/>
    <xf numFmtId="165" fontId="5" fillId="0" borderId="7" xfId="74" applyNumberFormat="1" applyFont="1" applyBorder="1"/>
    <xf numFmtId="165" fontId="5" fillId="0" borderId="5" xfId="74" applyNumberFormat="1" applyFont="1" applyBorder="1"/>
    <xf numFmtId="165" fontId="5" fillId="0" borderId="7" xfId="74" applyNumberFormat="1" applyFont="1" applyBorder="1" applyAlignment="1">
      <alignment horizontal="center"/>
    </xf>
    <xf numFmtId="165" fontId="5" fillId="0" borderId="5" xfId="74" applyNumberFormat="1" applyFont="1" applyBorder="1" applyAlignment="1">
      <alignment horizontal="center"/>
    </xf>
    <xf numFmtId="165" fontId="5" fillId="0" borderId="9" xfId="74" applyNumberFormat="1" applyFont="1" applyBorder="1" applyAlignment="1">
      <alignment horizontal="center"/>
    </xf>
    <xf numFmtId="0" fontId="2" fillId="0" borderId="7" xfId="74" applyFont="1" applyBorder="1"/>
    <xf numFmtId="0" fontId="5" fillId="0" borderId="7" xfId="74" applyFont="1" applyBorder="1" applyAlignment="1" applyProtection="1">
      <alignment horizontal="left"/>
    </xf>
    <xf numFmtId="0" fontId="5" fillId="0" borderId="5" xfId="74" applyFont="1" applyBorder="1" applyAlignment="1" applyProtection="1">
      <alignment horizontal="left"/>
    </xf>
    <xf numFmtId="0" fontId="5" fillId="0" borderId="9" xfId="74" applyFont="1" applyBorder="1" applyAlignment="1" applyProtection="1">
      <alignment horizontal="left"/>
    </xf>
    <xf numFmtId="165" fontId="44" fillId="3" borderId="9" xfId="74" applyNumberFormat="1" applyFont="1" applyFill="1" applyBorder="1"/>
    <xf numFmtId="165" fontId="8" fillId="3" borderId="7" xfId="74" applyNumberFormat="1" applyFont="1" applyFill="1" applyBorder="1" applyAlignment="1">
      <alignment horizontal="center"/>
    </xf>
    <xf numFmtId="165" fontId="8" fillId="3" borderId="9" xfId="74" applyNumberFormat="1" applyFont="1" applyFill="1" applyBorder="1" applyAlignment="1">
      <alignment horizontal="center"/>
    </xf>
    <xf numFmtId="0" fontId="8" fillId="3" borderId="7" xfId="74" applyFont="1" applyFill="1" applyBorder="1"/>
    <xf numFmtId="0" fontId="8" fillId="3" borderId="9" xfId="74" applyFont="1" applyFill="1" applyBorder="1"/>
    <xf numFmtId="0" fontId="5" fillId="0" borderId="86" xfId="74" applyFont="1" applyBorder="1" applyAlignment="1">
      <alignment horizontal="center"/>
    </xf>
    <xf numFmtId="165" fontId="5" fillId="0" borderId="24" xfId="74" applyNumberFormat="1" applyFont="1" applyBorder="1" applyAlignment="1">
      <alignment horizontal="center"/>
    </xf>
    <xf numFmtId="0" fontId="5" fillId="0" borderId="2" xfId="74" applyFont="1" applyBorder="1" applyAlignment="1">
      <alignment horizontal="center"/>
    </xf>
    <xf numFmtId="165" fontId="5" fillId="0" borderId="21" xfId="74" applyNumberFormat="1" applyFont="1" applyBorder="1" applyAlignment="1">
      <alignment horizontal="center"/>
    </xf>
    <xf numFmtId="0" fontId="5" fillId="0" borderId="36" xfId="74" applyFont="1" applyBorder="1" applyAlignment="1">
      <alignment horizontal="center"/>
    </xf>
    <xf numFmtId="165" fontId="5" fillId="0" borderId="31" xfId="74" applyNumberFormat="1" applyFont="1" applyBorder="1" applyAlignment="1">
      <alignment horizontal="center"/>
    </xf>
    <xf numFmtId="165" fontId="8" fillId="3" borderId="24" xfId="74" applyNumberFormat="1" applyFont="1" applyFill="1" applyBorder="1" applyAlignment="1">
      <alignment horizontal="center"/>
    </xf>
    <xf numFmtId="165" fontId="8" fillId="3" borderId="31" xfId="74" applyNumberFormat="1" applyFont="1" applyFill="1" applyBorder="1" applyAlignment="1">
      <alignment horizontal="center"/>
    </xf>
    <xf numFmtId="2" fontId="32" fillId="0" borderId="9" xfId="132" applyNumberFormat="1" applyFont="1" applyBorder="1" applyAlignment="1">
      <alignment horizontal="center" vertical="center"/>
    </xf>
    <xf numFmtId="175" fontId="3" fillId="0" borderId="31" xfId="196" applyNumberFormat="1" applyFont="1" applyFill="1" applyBorder="1" applyAlignment="1" applyProtection="1">
      <alignment horizontal="center" vertical="center"/>
    </xf>
    <xf numFmtId="2" fontId="4" fillId="0" borderId="23" xfId="196" applyNumberFormat="1" applyFont="1" applyBorder="1" applyAlignment="1">
      <alignment horizontal="center" vertical="center"/>
    </xf>
    <xf numFmtId="0" fontId="26" fillId="0" borderId="86" xfId="132" applyFont="1" applyBorder="1" applyAlignment="1">
      <alignment horizontal="left" vertical="top" readingOrder="1"/>
    </xf>
    <xf numFmtId="0" fontId="28" fillId="0" borderId="2" xfId="132" applyFont="1" applyBorder="1" applyAlignment="1">
      <alignment horizontal="left" vertical="top" readingOrder="1"/>
    </xf>
    <xf numFmtId="0" fontId="0" fillId="0" borderId="94" xfId="0" applyBorder="1"/>
    <xf numFmtId="169" fontId="28" fillId="0" borderId="6" xfId="23" applyNumberFormat="1" applyFont="1" applyBorder="1" applyAlignment="1">
      <alignment horizontal="left" vertical="top" readingOrder="1"/>
    </xf>
    <xf numFmtId="43" fontId="26" fillId="0" borderId="94" xfId="23" applyFont="1" applyBorder="1" applyAlignment="1">
      <alignment horizontal="center" vertical="top" readingOrder="1"/>
    </xf>
    <xf numFmtId="43" fontId="28" fillId="0" borderId="6" xfId="23" applyFont="1" applyBorder="1" applyAlignment="1">
      <alignment horizontal="center" vertical="top" readingOrder="1"/>
    </xf>
    <xf numFmtId="0" fontId="0" fillId="0" borderId="86" xfId="0" applyBorder="1" applyAlignment="1">
      <alignment wrapText="1"/>
    </xf>
    <xf numFmtId="0" fontId="0" fillId="0" borderId="36" xfId="0" applyBorder="1" applyAlignment="1">
      <alignment wrapText="1"/>
    </xf>
    <xf numFmtId="165" fontId="8" fillId="0" borderId="64" xfId="138" applyNumberFormat="1" applyFont="1" applyBorder="1" applyAlignment="1">
      <alignment horizontal="center" vertical="center"/>
    </xf>
    <xf numFmtId="165" fontId="8" fillId="0" borderId="61" xfId="138" applyNumberFormat="1" applyFont="1" applyBorder="1" applyAlignment="1">
      <alignment horizontal="center" vertical="center"/>
    </xf>
    <xf numFmtId="43" fontId="0" fillId="0" borderId="7" xfId="23" applyFont="1" applyBorder="1" applyAlignment="1">
      <alignment wrapText="1"/>
    </xf>
    <xf numFmtId="165" fontId="5" fillId="0" borderId="7" xfId="138" applyNumberFormat="1" applyFont="1" applyBorder="1" applyAlignment="1">
      <alignment horizontal="center" vertical="center"/>
    </xf>
    <xf numFmtId="165" fontId="0" fillId="0" borderId="7" xfId="0" applyNumberFormat="1" applyBorder="1" applyAlignment="1">
      <alignment wrapText="1"/>
    </xf>
    <xf numFmtId="43" fontId="0" fillId="0" borderId="9" xfId="23" applyFont="1" applyBorder="1" applyAlignment="1">
      <alignment wrapText="1"/>
    </xf>
    <xf numFmtId="165" fontId="5" fillId="0" borderId="9" xfId="138" applyNumberFormat="1" applyFont="1" applyBorder="1" applyAlignment="1">
      <alignment horizontal="center" vertical="center"/>
    </xf>
    <xf numFmtId="165" fontId="0" fillId="0" borderId="9" xfId="0" applyNumberFormat="1" applyBorder="1" applyAlignment="1">
      <alignment wrapText="1"/>
    </xf>
    <xf numFmtId="165" fontId="8" fillId="0" borderId="7" xfId="138" applyNumberFormat="1" applyFont="1" applyBorder="1" applyAlignment="1">
      <alignment horizontal="center" vertical="center"/>
    </xf>
    <xf numFmtId="165" fontId="8" fillId="0" borderId="9" xfId="138" applyNumberFormat="1" applyFont="1" applyBorder="1" applyAlignment="1">
      <alignment horizontal="center" vertical="center"/>
    </xf>
    <xf numFmtId="43" fontId="0" fillId="0" borderId="5" xfId="23" applyFont="1" applyBorder="1" applyAlignment="1">
      <alignment wrapText="1"/>
    </xf>
    <xf numFmtId="165" fontId="0" fillId="0" borderId="5" xfId="0" applyNumberFormat="1" applyBorder="1" applyAlignment="1">
      <alignment wrapText="1"/>
    </xf>
    <xf numFmtId="0" fontId="0" fillId="0" borderId="2" xfId="0" applyBorder="1" applyAlignment="1">
      <alignment wrapText="1"/>
    </xf>
    <xf numFmtId="165" fontId="26" fillId="0" borderId="7" xfId="23" applyNumberFormat="1" applyFont="1" applyBorder="1" applyAlignment="1">
      <alignment horizontal="left" vertical="top" readingOrder="1"/>
    </xf>
    <xf numFmtId="165" fontId="28" fillId="0" borderId="5" xfId="23" applyNumberFormat="1" applyFont="1" applyBorder="1" applyAlignment="1">
      <alignment horizontal="left" vertical="top" readingOrder="1"/>
    </xf>
    <xf numFmtId="165" fontId="28" fillId="0" borderId="9" xfId="23" applyNumberFormat="1" applyFont="1" applyBorder="1" applyAlignment="1">
      <alignment horizontal="left" vertical="top" readingOrder="1"/>
    </xf>
    <xf numFmtId="167" fontId="35" fillId="0" borderId="0" xfId="89" applyNumberFormat="1" applyFont="1" applyFill="1" applyBorder="1" applyAlignment="1" applyProtection="1">
      <alignment horizontal="right"/>
    </xf>
    <xf numFmtId="167" fontId="35" fillId="0" borderId="0" xfId="166" applyFont="1" applyAlignment="1">
      <alignment horizontal="right"/>
    </xf>
    <xf numFmtId="0" fontId="8" fillId="3" borderId="86" xfId="74" applyFont="1" applyFill="1" applyBorder="1" applyAlignment="1">
      <alignment horizontal="center"/>
    </xf>
    <xf numFmtId="0" fontId="8" fillId="3" borderId="2" xfId="74" applyFont="1" applyFill="1" applyBorder="1" applyAlignment="1">
      <alignment horizontal="center"/>
    </xf>
    <xf numFmtId="0" fontId="8" fillId="3" borderId="17" xfId="74" applyFont="1" applyFill="1" applyBorder="1" applyAlignment="1">
      <alignment horizontal="center"/>
    </xf>
    <xf numFmtId="165" fontId="3" fillId="0" borderId="5" xfId="74" applyNumberFormat="1" applyFont="1" applyFill="1" applyBorder="1" applyAlignment="1">
      <alignment horizontal="right" vertical="center"/>
    </xf>
    <xf numFmtId="165" fontId="3" fillId="0" borderId="21" xfId="74" applyNumberFormat="1" applyFont="1" applyFill="1" applyBorder="1" applyAlignment="1">
      <alignment horizontal="right" vertical="center"/>
    </xf>
    <xf numFmtId="165" fontId="3" fillId="0" borderId="5" xfId="74" applyNumberFormat="1" applyFont="1" applyBorder="1" applyAlignment="1">
      <alignment horizontal="right" vertical="center"/>
    </xf>
    <xf numFmtId="165" fontId="3" fillId="0" borderId="9" xfId="74" applyNumberFormat="1" applyFont="1" applyFill="1" applyBorder="1" applyAlignment="1">
      <alignment horizontal="right" vertical="center"/>
    </xf>
    <xf numFmtId="165" fontId="3" fillId="0" borderId="9" xfId="74" applyNumberFormat="1" applyFont="1" applyBorder="1" applyAlignment="1">
      <alignment horizontal="right" vertical="center"/>
    </xf>
    <xf numFmtId="165" fontId="3" fillId="0" borderId="31" xfId="74" applyNumberFormat="1" applyFont="1" applyFill="1" applyBorder="1" applyAlignment="1">
      <alignment horizontal="right" vertical="center"/>
    </xf>
    <xf numFmtId="165" fontId="3" fillId="0" borderId="21" xfId="74" quotePrefix="1" applyNumberFormat="1" applyFont="1" applyFill="1" applyBorder="1" applyAlignment="1">
      <alignment horizontal="right" vertical="center"/>
    </xf>
    <xf numFmtId="165" fontId="3" fillId="0" borderId="31" xfId="74" quotePrefix="1" applyNumberFormat="1" applyFont="1" applyFill="1" applyBorder="1" applyAlignment="1">
      <alignment horizontal="right" vertical="center"/>
    </xf>
    <xf numFmtId="0" fontId="3" fillId="0" borderId="0" xfId="207" applyFont="1"/>
    <xf numFmtId="0" fontId="3" fillId="0" borderId="0" xfId="207" applyFont="1" applyFill="1" applyBorder="1"/>
    <xf numFmtId="0" fontId="4" fillId="0" borderId="0" xfId="207" applyFont="1" applyFill="1" applyBorder="1" applyAlignment="1">
      <alignment horizontal="center"/>
    </xf>
    <xf numFmtId="0" fontId="4" fillId="5" borderId="19" xfId="207" applyFont="1" applyFill="1" applyBorder="1" applyAlignment="1" applyProtection="1">
      <alignment horizontal="center"/>
    </xf>
    <xf numFmtId="168" fontId="4" fillId="5" borderId="19" xfId="207" applyNumberFormat="1" applyFont="1" applyFill="1" applyBorder="1" applyAlignment="1">
      <alignment horizontal="center"/>
    </xf>
    <xf numFmtId="168" fontId="4" fillId="5" borderId="33" xfId="207" applyNumberFormat="1" applyFont="1" applyFill="1" applyBorder="1" applyAlignment="1" applyProtection="1">
      <alignment horizontal="center" vertical="center"/>
    </xf>
    <xf numFmtId="168" fontId="4" fillId="5" borderId="61" xfId="207" applyNumberFormat="1" applyFont="1" applyFill="1" applyBorder="1" applyAlignment="1" applyProtection="1">
      <alignment horizontal="center" vertical="center"/>
    </xf>
    <xf numFmtId="177" fontId="3" fillId="0" borderId="11" xfId="207" applyNumberFormat="1" applyFont="1" applyFill="1" applyBorder="1" applyAlignment="1" applyProtection="1">
      <alignment horizontal="left"/>
    </xf>
    <xf numFmtId="167" fontId="3" fillId="0" borderId="1" xfId="207" applyNumberFormat="1" applyFont="1" applyFill="1" applyBorder="1" applyAlignment="1" applyProtection="1">
      <alignment horizontal="right"/>
    </xf>
    <xf numFmtId="167" fontId="3" fillId="0" borderId="27" xfId="207" applyNumberFormat="1" applyFont="1" applyFill="1" applyBorder="1" applyAlignment="1" applyProtection="1">
      <alignment horizontal="right"/>
    </xf>
    <xf numFmtId="168" fontId="51" fillId="0" borderId="26" xfId="207" applyNumberFormat="1" applyFont="1" applyFill="1" applyBorder="1" applyAlignment="1" applyProtection="1">
      <alignment horizontal="right"/>
    </xf>
    <xf numFmtId="167" fontId="3" fillId="0" borderId="26" xfId="207" applyNumberFormat="1" applyFont="1" applyFill="1" applyBorder="1" applyAlignment="1" applyProtection="1">
      <alignment horizontal="right"/>
    </xf>
    <xf numFmtId="167" fontId="3" fillId="0" borderId="16" xfId="207" applyNumberFormat="1" applyFont="1" applyFill="1" applyBorder="1" applyAlignment="1" applyProtection="1">
      <alignment horizontal="right"/>
    </xf>
    <xf numFmtId="168" fontId="51" fillId="0" borderId="26" xfId="207" quotePrefix="1" applyNumberFormat="1" applyFont="1" applyFill="1" applyBorder="1" applyAlignment="1" applyProtection="1">
      <alignment horizontal="right"/>
    </xf>
    <xf numFmtId="167" fontId="3" fillId="0" borderId="34" xfId="207" applyNumberFormat="1" applyFont="1" applyFill="1" applyBorder="1" applyAlignment="1" applyProtection="1">
      <alignment horizontal="right"/>
    </xf>
    <xf numFmtId="165" fontId="3" fillId="0" borderId="0" xfId="207" applyNumberFormat="1" applyFont="1"/>
    <xf numFmtId="177" fontId="3" fillId="0" borderId="2" xfId="207" quotePrefix="1" applyNumberFormat="1" applyFont="1" applyFill="1" applyBorder="1" applyAlignment="1" applyProtection="1">
      <alignment horizontal="left"/>
    </xf>
    <xf numFmtId="167" fontId="3" fillId="0" borderId="5" xfId="207" applyNumberFormat="1" applyFont="1" applyFill="1" applyBorder="1" applyAlignment="1" applyProtection="1">
      <alignment horizontal="right"/>
    </xf>
    <xf numFmtId="167" fontId="3" fillId="0" borderId="8" xfId="207" applyNumberFormat="1" applyFont="1" applyFill="1" applyBorder="1" applyAlignment="1" applyProtection="1">
      <alignment horizontal="right"/>
    </xf>
    <xf numFmtId="168" fontId="3" fillId="0" borderId="6" xfId="207" applyNumberFormat="1" applyFont="1" applyFill="1" applyBorder="1" applyAlignment="1" applyProtection="1">
      <alignment horizontal="right"/>
    </xf>
    <xf numFmtId="167" fontId="3" fillId="0" borderId="6" xfId="207" applyNumberFormat="1" applyFont="1" applyFill="1" applyBorder="1" applyAlignment="1" applyProtection="1">
      <alignment horizontal="right"/>
    </xf>
    <xf numFmtId="167" fontId="3" fillId="0" borderId="0" xfId="207" applyNumberFormat="1" applyFont="1" applyFill="1" applyBorder="1" applyAlignment="1" applyProtection="1">
      <alignment horizontal="right"/>
    </xf>
    <xf numFmtId="167" fontId="3" fillId="0" borderId="22" xfId="207" applyNumberFormat="1" applyFont="1" applyFill="1" applyBorder="1" applyAlignment="1" applyProtection="1">
      <alignment horizontal="right"/>
    </xf>
    <xf numFmtId="177" fontId="3" fillId="0" borderId="2" xfId="207" applyNumberFormat="1" applyFont="1" applyFill="1" applyBorder="1" applyAlignment="1" applyProtection="1">
      <alignment horizontal="left"/>
    </xf>
    <xf numFmtId="0" fontId="3" fillId="0" borderId="0" xfId="207" applyFont="1" applyBorder="1"/>
    <xf numFmtId="167" fontId="52" fillId="0" borderId="0" xfId="207" applyNumberFormat="1" applyFont="1" applyFill="1" applyBorder="1" applyAlignment="1" applyProtection="1">
      <alignment horizontal="right"/>
    </xf>
    <xf numFmtId="167" fontId="52" fillId="0" borderId="6" xfId="207" applyNumberFormat="1" applyFont="1" applyFill="1" applyBorder="1" applyAlignment="1" applyProtection="1">
      <alignment horizontal="right"/>
    </xf>
    <xf numFmtId="167" fontId="52" fillId="0" borderId="22" xfId="207" applyNumberFormat="1" applyFont="1" applyFill="1" applyBorder="1" applyAlignment="1" applyProtection="1">
      <alignment horizontal="right"/>
    </xf>
    <xf numFmtId="0" fontId="3" fillId="0" borderId="6" xfId="207" applyFont="1" applyFill="1" applyBorder="1" applyAlignment="1">
      <alignment horizontal="right"/>
    </xf>
    <xf numFmtId="168" fontId="53" fillId="0" borderId="6" xfId="207" quotePrefix="1" applyNumberFormat="1" applyFont="1" applyFill="1" applyBorder="1" applyAlignment="1" applyProtection="1">
      <alignment horizontal="right"/>
    </xf>
    <xf numFmtId="168" fontId="51" fillId="0" borderId="6" xfId="207" applyNumberFormat="1" applyFont="1" applyFill="1" applyBorder="1" applyAlignment="1" applyProtection="1">
      <alignment horizontal="right"/>
    </xf>
    <xf numFmtId="168" fontId="51" fillId="0" borderId="6" xfId="207" quotePrefix="1" applyNumberFormat="1" applyFont="1" applyFill="1" applyBorder="1" applyAlignment="1" applyProtection="1">
      <alignment horizontal="right"/>
    </xf>
    <xf numFmtId="168" fontId="3" fillId="0" borderId="26" xfId="207" applyNumberFormat="1" applyFont="1" applyFill="1" applyBorder="1" applyAlignment="1" applyProtection="1">
      <alignment horizontal="right"/>
    </xf>
    <xf numFmtId="167" fontId="3" fillId="0" borderId="10" xfId="207" applyNumberFormat="1" applyFont="1" applyFill="1" applyBorder="1" applyAlignment="1" applyProtection="1">
      <alignment horizontal="right"/>
    </xf>
    <xf numFmtId="165" fontId="3" fillId="0" borderId="22" xfId="207" applyNumberFormat="1" applyFont="1" applyFill="1" applyBorder="1" applyAlignment="1" applyProtection="1">
      <alignment horizontal="right"/>
    </xf>
    <xf numFmtId="177" fontId="3" fillId="0" borderId="36" xfId="207" quotePrefix="1" applyNumberFormat="1" applyFont="1" applyFill="1" applyBorder="1" applyAlignment="1" applyProtection="1">
      <alignment horizontal="left"/>
    </xf>
    <xf numFmtId="167" fontId="3" fillId="0" borderId="9" xfId="207" applyNumberFormat="1" applyFont="1" applyFill="1" applyBorder="1" applyAlignment="1" applyProtection="1">
      <alignment horizontal="right"/>
    </xf>
    <xf numFmtId="167" fontId="3" fillId="0" borderId="30" xfId="207" applyNumberFormat="1" applyFont="1" applyFill="1" applyBorder="1" applyAlignment="1" applyProtection="1">
      <alignment horizontal="right"/>
    </xf>
    <xf numFmtId="167" fontId="3" fillId="0" borderId="33" xfId="207" applyNumberFormat="1" applyFont="1" applyFill="1" applyBorder="1" applyAlignment="1" applyProtection="1">
      <alignment horizontal="right"/>
    </xf>
    <xf numFmtId="167" fontId="3" fillId="0" borderId="55" xfId="207" applyNumberFormat="1" applyFont="1" applyFill="1" applyBorder="1" applyAlignment="1" applyProtection="1">
      <alignment horizontal="right"/>
    </xf>
    <xf numFmtId="167" fontId="3" fillId="0" borderId="61" xfId="207" applyNumberFormat="1" applyFont="1" applyFill="1" applyBorder="1" applyAlignment="1" applyProtection="1">
      <alignment horizontal="right"/>
    </xf>
    <xf numFmtId="177" fontId="3" fillId="0" borderId="17" xfId="207" applyNumberFormat="1" applyFont="1" applyFill="1" applyBorder="1" applyAlignment="1" applyProtection="1">
      <alignment horizontal="left"/>
    </xf>
    <xf numFmtId="167" fontId="3" fillId="0" borderId="15" xfId="207" applyNumberFormat="1" applyFont="1" applyFill="1" applyBorder="1" applyAlignment="1" applyProtection="1">
      <alignment horizontal="right"/>
    </xf>
    <xf numFmtId="167" fontId="3" fillId="0" borderId="28" xfId="207" applyNumberFormat="1" applyFont="1" applyFill="1" applyBorder="1" applyAlignment="1" applyProtection="1">
      <alignment horizontal="right"/>
    </xf>
    <xf numFmtId="167" fontId="3" fillId="0" borderId="96" xfId="207" applyNumberFormat="1" applyFont="1" applyFill="1" applyBorder="1" applyAlignment="1" applyProtection="1">
      <alignment horizontal="right"/>
    </xf>
    <xf numFmtId="167" fontId="3" fillId="0" borderId="18" xfId="207" applyNumberFormat="1" applyFont="1" applyFill="1" applyBorder="1" applyAlignment="1" applyProtection="1">
      <alignment horizontal="right"/>
    </xf>
    <xf numFmtId="167" fontId="3" fillId="0" borderId="62" xfId="207" applyNumberFormat="1" applyFont="1" applyFill="1" applyBorder="1" applyAlignment="1" applyProtection="1">
      <alignment horizontal="right"/>
    </xf>
    <xf numFmtId="0" fontId="3" fillId="0" borderId="0" xfId="207" quotePrefix="1" applyFont="1" applyFill="1" applyBorder="1" applyAlignment="1">
      <alignment horizontal="left"/>
    </xf>
    <xf numFmtId="167" fontId="3" fillId="0" borderId="0" xfId="207" applyNumberFormat="1" applyFont="1" applyFill="1" applyBorder="1" applyAlignment="1">
      <alignment horizontal="right"/>
    </xf>
    <xf numFmtId="167" fontId="54" fillId="0" borderId="0" xfId="207" applyNumberFormat="1" applyFont="1" applyFill="1" applyBorder="1" applyAlignment="1" applyProtection="1">
      <alignment horizontal="right"/>
    </xf>
    <xf numFmtId="168" fontId="54" fillId="0" borderId="0" xfId="207" applyNumberFormat="1" applyFont="1" applyFill="1" applyBorder="1" applyAlignment="1" applyProtection="1">
      <alignment horizontal="right"/>
    </xf>
    <xf numFmtId="0" fontId="54" fillId="0" borderId="0" xfId="207" applyFont="1" applyFill="1" applyBorder="1" applyAlignment="1" applyProtection="1">
      <alignment horizontal="right"/>
    </xf>
    <xf numFmtId="0" fontId="55" fillId="0" borderId="0" xfId="207" applyFont="1" applyFill="1" applyBorder="1" applyAlignment="1" applyProtection="1">
      <alignment horizontal="right"/>
    </xf>
    <xf numFmtId="177" fontId="3" fillId="0" borderId="0" xfId="207" applyNumberFormat="1" applyFont="1" applyFill="1" applyBorder="1" applyAlignment="1" applyProtection="1">
      <alignment horizontal="left"/>
    </xf>
    <xf numFmtId="0" fontId="3" fillId="0" borderId="0" xfId="207" applyFont="1" applyFill="1" applyBorder="1" applyAlignment="1">
      <alignment horizontal="right"/>
    </xf>
    <xf numFmtId="177" fontId="36" fillId="0" borderId="0" xfId="207" quotePrefix="1" applyNumberFormat="1" applyFont="1" applyFill="1" applyBorder="1" applyAlignment="1" applyProtection="1">
      <alignment horizontal="left"/>
    </xf>
    <xf numFmtId="0" fontId="35" fillId="0" borderId="0" xfId="207" applyFont="1" applyFill="1" applyBorder="1"/>
    <xf numFmtId="179" fontId="35" fillId="0" borderId="0" xfId="207" applyNumberFormat="1" applyFont="1" applyFill="1" applyBorder="1" applyAlignment="1" applyProtection="1">
      <alignment horizontal="right"/>
    </xf>
    <xf numFmtId="167" fontId="35" fillId="0" borderId="0" xfId="207" applyNumberFormat="1" applyFont="1" applyFill="1" applyBorder="1" applyAlignment="1" applyProtection="1">
      <alignment horizontal="right"/>
    </xf>
    <xf numFmtId="168" fontId="35" fillId="0" borderId="0" xfId="207" applyNumberFormat="1" applyFont="1" applyFill="1" applyBorder="1" applyAlignment="1" applyProtection="1">
      <alignment horizontal="right"/>
    </xf>
    <xf numFmtId="179" fontId="35" fillId="0" borderId="0" xfId="207" applyNumberFormat="1" applyFont="1" applyFill="1" applyBorder="1" applyAlignment="1">
      <alignment horizontal="right"/>
    </xf>
    <xf numFmtId="177" fontId="35" fillId="0" borderId="0" xfId="207" applyNumberFormat="1" applyFont="1" applyFill="1" applyBorder="1" applyAlignment="1" applyProtection="1">
      <alignment horizontal="left"/>
    </xf>
    <xf numFmtId="0" fontId="3" fillId="0" borderId="0" xfId="207" applyFont="1" applyFill="1"/>
    <xf numFmtId="165" fontId="3" fillId="0" borderId="0" xfId="207" applyNumberFormat="1" applyFont="1" applyFill="1"/>
    <xf numFmtId="168" fontId="4" fillId="5" borderId="19" xfId="207" applyNumberFormat="1" applyFont="1" applyFill="1" applyBorder="1" applyAlignment="1" applyProtection="1">
      <alignment horizontal="center"/>
    </xf>
    <xf numFmtId="0" fontId="4" fillId="5" borderId="5" xfId="207" applyFont="1" applyFill="1" applyBorder="1" applyAlignment="1" applyProtection="1">
      <alignment horizontal="center"/>
    </xf>
    <xf numFmtId="0" fontId="4" fillId="5" borderId="8" xfId="207" applyFont="1" applyFill="1" applyBorder="1" applyAlignment="1" applyProtection="1">
      <alignment horizontal="center"/>
    </xf>
    <xf numFmtId="168" fontId="4" fillId="5" borderId="94" xfId="207" applyNumberFormat="1" applyFont="1" applyFill="1" applyBorder="1" applyAlignment="1" applyProtection="1">
      <alignment horizontal="right"/>
    </xf>
    <xf numFmtId="168" fontId="4" fillId="5" borderId="6" xfId="207" applyNumberFormat="1" applyFont="1" applyFill="1" applyBorder="1" applyAlignment="1" applyProtection="1">
      <alignment horizontal="center"/>
    </xf>
    <xf numFmtId="0" fontId="4" fillId="5" borderId="0" xfId="207" applyFont="1" applyFill="1" applyBorder="1" applyAlignment="1" applyProtection="1">
      <alignment horizontal="center"/>
    </xf>
    <xf numFmtId="168" fontId="4" fillId="5" borderId="22" xfId="207" applyNumberFormat="1" applyFont="1" applyFill="1" applyBorder="1" applyAlignment="1" applyProtection="1">
      <alignment horizontal="center"/>
    </xf>
    <xf numFmtId="168" fontId="53" fillId="0" borderId="26" xfId="207" applyNumberFormat="1" applyFont="1" applyFill="1" applyBorder="1" applyAlignment="1" applyProtection="1">
      <alignment horizontal="right"/>
    </xf>
    <xf numFmtId="168" fontId="53" fillId="0" borderId="26" xfId="207" quotePrefix="1" applyNumberFormat="1" applyFont="1" applyFill="1" applyBorder="1" applyAlignment="1" applyProtection="1">
      <alignment horizontal="right"/>
    </xf>
    <xf numFmtId="167" fontId="3" fillId="0" borderId="0" xfId="207" applyNumberFormat="1" applyFont="1"/>
    <xf numFmtId="168" fontId="53" fillId="0" borderId="6" xfId="207" applyNumberFormat="1" applyFont="1" applyFill="1" applyBorder="1" applyAlignment="1" applyProtection="1">
      <alignment horizontal="right"/>
    </xf>
    <xf numFmtId="177" fontId="3" fillId="0" borderId="11" xfId="207" quotePrefix="1" applyNumberFormat="1" applyFont="1" applyFill="1" applyBorder="1" applyAlignment="1" applyProtection="1">
      <alignment horizontal="left"/>
    </xf>
    <xf numFmtId="177" fontId="4" fillId="0" borderId="2" xfId="207" applyNumberFormat="1" applyFont="1" applyFill="1" applyBorder="1" applyAlignment="1" applyProtection="1">
      <alignment horizontal="left"/>
    </xf>
    <xf numFmtId="167" fontId="4" fillId="0" borderId="5" xfId="207" applyNumberFormat="1" applyFont="1" applyFill="1" applyBorder="1" applyAlignment="1" applyProtection="1">
      <alignment horizontal="right"/>
    </xf>
    <xf numFmtId="167" fontId="4" fillId="0" borderId="8" xfId="207" applyNumberFormat="1" applyFont="1" applyFill="1" applyBorder="1" applyAlignment="1" applyProtection="1">
      <alignment horizontal="right"/>
    </xf>
    <xf numFmtId="167" fontId="4" fillId="0" borderId="6" xfId="207" applyNumberFormat="1" applyFont="1" applyFill="1" applyBorder="1" applyAlignment="1" applyProtection="1">
      <alignment horizontal="right"/>
    </xf>
    <xf numFmtId="167" fontId="4" fillId="0" borderId="0" xfId="207" applyNumberFormat="1" applyFont="1" applyFill="1" applyBorder="1" applyAlignment="1" applyProtection="1">
      <alignment horizontal="right"/>
    </xf>
    <xf numFmtId="167" fontId="4" fillId="0" borderId="22" xfId="207" applyNumberFormat="1" applyFont="1" applyFill="1" applyBorder="1" applyAlignment="1" applyProtection="1">
      <alignment horizontal="right"/>
    </xf>
    <xf numFmtId="0" fontId="3" fillId="0" borderId="26" xfId="207" applyFont="1" applyFill="1" applyBorder="1" applyAlignment="1">
      <alignment horizontal="right"/>
    </xf>
    <xf numFmtId="168" fontId="53" fillId="0" borderId="96" xfId="207" applyNumberFormat="1" applyFont="1" applyFill="1" applyBorder="1" applyAlignment="1" applyProtection="1">
      <alignment horizontal="right"/>
    </xf>
    <xf numFmtId="0" fontId="3" fillId="0" borderId="96" xfId="207" applyFont="1" applyFill="1" applyBorder="1" applyAlignment="1">
      <alignment horizontal="right"/>
    </xf>
    <xf numFmtId="177" fontId="36" fillId="0" borderId="0" xfId="207" applyNumberFormat="1" applyFont="1" applyFill="1" applyBorder="1" applyAlignment="1" applyProtection="1">
      <alignment horizontal="left"/>
    </xf>
    <xf numFmtId="167" fontId="56" fillId="0" borderId="0" xfId="207" applyNumberFormat="1" applyFont="1" applyFill="1" applyBorder="1" applyAlignment="1" applyProtection="1">
      <alignment horizontal="right"/>
    </xf>
    <xf numFmtId="167" fontId="35" fillId="0" borderId="0" xfId="207" applyNumberFormat="1" applyFont="1" applyFill="1" applyBorder="1" applyAlignment="1">
      <alignment horizontal="right"/>
    </xf>
    <xf numFmtId="0" fontId="35" fillId="0" borderId="0" xfId="207" quotePrefix="1" applyFont="1" applyFill="1" applyBorder="1" applyAlignment="1">
      <alignment horizontal="left"/>
    </xf>
    <xf numFmtId="0" fontId="4" fillId="5" borderId="7" xfId="207" applyFont="1" applyFill="1" applyBorder="1" applyAlignment="1" applyProtection="1">
      <alignment horizontal="center"/>
    </xf>
    <xf numFmtId="167" fontId="3" fillId="0" borderId="11" xfId="207" quotePrefix="1" applyNumberFormat="1" applyFont="1" applyFill="1" applyBorder="1" applyAlignment="1" applyProtection="1">
      <alignment horizontal="left"/>
    </xf>
    <xf numFmtId="167" fontId="3" fillId="0" borderId="2" xfId="207" applyNumberFormat="1" applyFont="1" applyFill="1" applyBorder="1" applyAlignment="1" applyProtection="1">
      <alignment horizontal="left"/>
    </xf>
    <xf numFmtId="167" fontId="4" fillId="0" borderId="11" xfId="207" quotePrefix="1" applyNumberFormat="1" applyFont="1" applyFill="1" applyBorder="1" applyAlignment="1" applyProtection="1">
      <alignment horizontal="left"/>
    </xf>
    <xf numFmtId="167" fontId="4" fillId="0" borderId="1" xfId="207" applyNumberFormat="1" applyFont="1" applyFill="1" applyBorder="1" applyAlignment="1" applyProtection="1">
      <alignment horizontal="right"/>
    </xf>
    <xf numFmtId="167" fontId="4" fillId="0" borderId="26" xfId="207" applyNumberFormat="1" applyFont="1" applyFill="1" applyBorder="1" applyAlignment="1" applyProtection="1">
      <alignment horizontal="right"/>
    </xf>
    <xf numFmtId="167" fontId="4" fillId="0" borderId="34" xfId="207" applyNumberFormat="1" applyFont="1" applyFill="1" applyBorder="1" applyAlignment="1" applyProtection="1">
      <alignment horizontal="right"/>
    </xf>
    <xf numFmtId="177" fontId="3" fillId="0" borderId="2" xfId="207" applyNumberFormat="1" applyFont="1" applyFill="1" applyBorder="1" applyAlignment="1" applyProtection="1">
      <alignment horizontal="left" indent="3"/>
    </xf>
    <xf numFmtId="167" fontId="3" fillId="0" borderId="11" xfId="207" applyNumberFormat="1" applyFont="1" applyFill="1" applyBorder="1" applyAlignment="1" applyProtection="1">
      <alignment horizontal="left"/>
    </xf>
    <xf numFmtId="167" fontId="3" fillId="0" borderId="17" xfId="207" applyNumberFormat="1" applyFont="1" applyFill="1" applyBorder="1" applyAlignment="1" applyProtection="1">
      <alignment horizontal="left"/>
    </xf>
    <xf numFmtId="167" fontId="3" fillId="0" borderId="0" xfId="207" applyNumberFormat="1" applyFont="1" applyFill="1" applyBorder="1" applyAlignment="1">
      <alignment horizontal="center"/>
    </xf>
    <xf numFmtId="167" fontId="54" fillId="0" borderId="0" xfId="207" applyNumberFormat="1" applyFont="1" applyFill="1" applyBorder="1" applyProtection="1"/>
    <xf numFmtId="167" fontId="3" fillId="0" borderId="0" xfId="207" applyNumberFormat="1" applyFont="1" applyFill="1" applyBorder="1" applyProtection="1"/>
    <xf numFmtId="168" fontId="4" fillId="5" borderId="5" xfId="207" applyNumberFormat="1" applyFont="1" applyFill="1" applyBorder="1" applyAlignment="1" applyProtection="1">
      <alignment horizontal="center"/>
    </xf>
    <xf numFmtId="168" fontId="4" fillId="5" borderId="21" xfId="207" applyNumberFormat="1" applyFont="1" applyFill="1" applyBorder="1" applyAlignment="1" applyProtection="1">
      <alignment horizontal="center"/>
    </xf>
    <xf numFmtId="167" fontId="3" fillId="0" borderId="21" xfId="207" applyNumberFormat="1" applyFont="1" applyFill="1" applyBorder="1" applyAlignment="1" applyProtection="1">
      <alignment horizontal="right"/>
    </xf>
    <xf numFmtId="167" fontId="4" fillId="0" borderId="10" xfId="207" applyNumberFormat="1" applyFont="1" applyFill="1" applyBorder="1" applyAlignment="1" applyProtection="1">
      <alignment horizontal="right"/>
    </xf>
    <xf numFmtId="167" fontId="3" fillId="0" borderId="31" xfId="207" applyNumberFormat="1" applyFont="1" applyFill="1" applyBorder="1" applyAlignment="1" applyProtection="1">
      <alignment horizontal="right"/>
    </xf>
    <xf numFmtId="167" fontId="3" fillId="0" borderId="25" xfId="207" applyNumberFormat="1" applyFont="1" applyFill="1" applyBorder="1" applyAlignment="1" applyProtection="1">
      <alignment horizontal="right"/>
    </xf>
    <xf numFmtId="168" fontId="4" fillId="5" borderId="19" xfId="207" applyNumberFormat="1" applyFont="1" applyFill="1" applyBorder="1" applyAlignment="1">
      <alignment horizontal="centerContinuous"/>
    </xf>
    <xf numFmtId="2" fontId="3" fillId="0" borderId="0" xfId="207" applyNumberFormat="1" applyFont="1" applyFill="1"/>
    <xf numFmtId="168" fontId="4" fillId="5" borderId="56" xfId="207" applyNumberFormat="1" applyFont="1" applyFill="1" applyBorder="1" applyAlignment="1">
      <alignment horizontal="center"/>
    </xf>
    <xf numFmtId="165" fontId="4" fillId="5" borderId="9" xfId="2" applyNumberFormat="1" applyFont="1" applyFill="1" applyBorder="1" applyAlignment="1">
      <alignment horizontal="center"/>
    </xf>
    <xf numFmtId="2" fontId="4" fillId="5" borderId="9" xfId="2" applyNumberFormat="1" applyFont="1" applyFill="1" applyBorder="1" applyAlignment="1">
      <alignment horizontal="center"/>
    </xf>
    <xf numFmtId="2" fontId="4" fillId="5" borderId="31" xfId="2" applyNumberFormat="1" applyFont="1" applyFill="1" applyBorder="1" applyAlignment="1">
      <alignment horizontal="center"/>
    </xf>
    <xf numFmtId="165" fontId="4" fillId="0" borderId="0" xfId="207" applyNumberFormat="1" applyFont="1" applyFill="1" applyAlignment="1">
      <alignment horizontal="center"/>
    </xf>
    <xf numFmtId="165" fontId="4" fillId="0" borderId="0" xfId="207" applyNumberFormat="1" applyFont="1" applyFill="1" applyBorder="1" applyAlignment="1">
      <alignment horizontal="center"/>
    </xf>
    <xf numFmtId="165" fontId="3" fillId="0" borderId="11" xfId="207" applyNumberFormat="1" applyFont="1" applyFill="1" applyBorder="1" applyAlignment="1" applyProtection="1">
      <alignment horizontal="left"/>
    </xf>
    <xf numFmtId="165" fontId="3" fillId="0" borderId="9" xfId="2" applyNumberFormat="1" applyFont="1" applyFill="1" applyBorder="1" applyAlignment="1">
      <alignment horizontal="right"/>
    </xf>
    <xf numFmtId="165" fontId="3" fillId="0" borderId="31" xfId="2" applyNumberFormat="1" applyFont="1" applyFill="1" applyBorder="1" applyAlignment="1">
      <alignment horizontal="right"/>
    </xf>
    <xf numFmtId="165" fontId="3" fillId="0" borderId="0" xfId="207" applyNumberFormat="1" applyFont="1" applyFill="1" applyBorder="1" applyAlignment="1" applyProtection="1">
      <alignment horizontal="left" vertical="center"/>
    </xf>
    <xf numFmtId="165" fontId="3" fillId="0" borderId="0" xfId="207" applyNumberFormat="1" applyFont="1" applyFill="1" applyBorder="1"/>
    <xf numFmtId="165" fontId="3" fillId="0" borderId="36" xfId="207" applyNumberFormat="1" applyFont="1" applyFill="1" applyBorder="1" applyAlignment="1" applyProtection="1">
      <alignment horizontal="left"/>
    </xf>
    <xf numFmtId="165" fontId="3" fillId="0" borderId="1" xfId="2" applyNumberFormat="1" applyFont="1" applyFill="1" applyBorder="1" applyAlignment="1">
      <alignment horizontal="right"/>
    </xf>
    <xf numFmtId="165" fontId="3" fillId="0" borderId="10" xfId="2" applyNumberFormat="1" applyFont="1" applyFill="1" applyBorder="1" applyAlignment="1">
      <alignment horizontal="right"/>
    </xf>
    <xf numFmtId="165" fontId="3" fillId="0" borderId="2" xfId="207" applyNumberFormat="1" applyFont="1" applyFill="1" applyBorder="1" applyAlignment="1" applyProtection="1">
      <alignment horizontal="left"/>
    </xf>
    <xf numFmtId="165" fontId="3" fillId="0" borderId="5" xfId="2" applyNumberFormat="1" applyFont="1" applyFill="1" applyBorder="1" applyAlignment="1">
      <alignment horizontal="right"/>
    </xf>
    <xf numFmtId="165" fontId="3" fillId="0" borderId="21" xfId="2" applyNumberFormat="1" applyFont="1" applyFill="1" applyBorder="1" applyAlignment="1">
      <alignment horizontal="right"/>
    </xf>
    <xf numFmtId="165" fontId="4" fillId="0" borderId="3" xfId="207" applyNumberFormat="1" applyFont="1" applyFill="1" applyBorder="1" applyAlignment="1" applyProtection="1">
      <alignment horizontal="left"/>
    </xf>
    <xf numFmtId="165" fontId="4" fillId="0" borderId="12" xfId="2" applyNumberFormat="1" applyFont="1" applyFill="1" applyBorder="1" applyAlignment="1">
      <alignment horizontal="right"/>
    </xf>
    <xf numFmtId="165" fontId="4" fillId="0" borderId="13" xfId="2" applyNumberFormat="1" applyFont="1" applyFill="1" applyBorder="1" applyAlignment="1">
      <alignment horizontal="right"/>
    </xf>
    <xf numFmtId="165" fontId="3" fillId="0" borderId="0" xfId="207" applyNumberFormat="1" applyFont="1" applyFill="1" applyBorder="1" applyAlignment="1" applyProtection="1">
      <alignment horizontal="left"/>
    </xf>
    <xf numFmtId="165" fontId="4" fillId="0" borderId="0" xfId="2" applyNumberFormat="1" applyFont="1" applyFill="1" applyBorder="1"/>
    <xf numFmtId="2" fontId="4" fillId="0" borderId="0" xfId="2" applyNumberFormat="1" applyFont="1" applyFill="1" applyBorder="1" applyAlignment="1">
      <alignment horizontal="center"/>
    </xf>
    <xf numFmtId="2" fontId="3" fillId="0" borderId="0" xfId="2" applyNumberFormat="1" applyFont="1" applyFill="1" applyBorder="1"/>
    <xf numFmtId="165" fontId="4" fillId="0" borderId="0" xfId="207" applyNumberFormat="1" applyFont="1" applyFill="1" applyBorder="1" applyAlignment="1" applyProtection="1">
      <alignment horizontal="left"/>
    </xf>
    <xf numFmtId="165" fontId="4" fillId="0" borderId="0" xfId="207" applyNumberFormat="1" applyFont="1" applyFill="1"/>
    <xf numFmtId="2" fontId="3" fillId="0" borderId="0" xfId="207" applyNumberFormat="1" applyFont="1" applyFill="1" applyAlignment="1">
      <alignment horizontal="center"/>
    </xf>
    <xf numFmtId="165" fontId="35" fillId="0" borderId="0" xfId="207" applyNumberFormat="1" applyFont="1" applyFill="1"/>
    <xf numFmtId="165" fontId="35" fillId="0" borderId="0" xfId="207" applyNumberFormat="1" applyFont="1" applyFill="1" applyBorder="1"/>
    <xf numFmtId="2" fontId="3" fillId="0" borderId="0" xfId="207" applyNumberFormat="1" applyFont="1" applyFill="1" applyBorder="1"/>
    <xf numFmtId="0" fontId="4" fillId="0" borderId="0" xfId="207" applyFont="1" applyFill="1"/>
    <xf numFmtId="0" fontId="4" fillId="5" borderId="5" xfId="207" applyFont="1" applyFill="1" applyBorder="1" applyAlignment="1">
      <alignment horizontal="center"/>
    </xf>
    <xf numFmtId="0" fontId="4" fillId="5" borderId="21" xfId="207" applyFont="1" applyFill="1" applyBorder="1" applyAlignment="1">
      <alignment horizontal="center"/>
    </xf>
    <xf numFmtId="0" fontId="4" fillId="0" borderId="11" xfId="207" applyFont="1" applyFill="1" applyBorder="1"/>
    <xf numFmtId="165" fontId="4" fillId="0" borderId="1" xfId="113" applyNumberFormat="1" applyFont="1" applyFill="1" applyBorder="1" applyAlignment="1">
      <alignment horizontal="right"/>
    </xf>
    <xf numFmtId="165" fontId="4" fillId="0" borderId="10" xfId="113" applyNumberFormat="1" applyFont="1" applyFill="1" applyBorder="1" applyAlignment="1">
      <alignment horizontal="right"/>
    </xf>
    <xf numFmtId="0" fontId="3" fillId="0" borderId="2" xfId="207" applyFont="1" applyFill="1" applyBorder="1"/>
    <xf numFmtId="165" fontId="3" fillId="0" borderId="5" xfId="113" applyNumberFormat="1" applyFont="1" applyFill="1" applyBorder="1" applyAlignment="1">
      <alignment horizontal="right"/>
    </xf>
    <xf numFmtId="165" fontId="3" fillId="0" borderId="21" xfId="113" applyNumberFormat="1" applyFont="1" applyFill="1" applyBorder="1" applyAlignment="1">
      <alignment horizontal="right"/>
    </xf>
    <xf numFmtId="165" fontId="4" fillId="0" borderId="1" xfId="113" applyNumberFormat="1" applyFont="1" applyFill="1" applyBorder="1" applyAlignment="1">
      <alignment horizontal="right" vertical="center"/>
    </xf>
    <xf numFmtId="165" fontId="4" fillId="0" borderId="10" xfId="113" applyNumberFormat="1" applyFont="1" applyFill="1" applyBorder="1" applyAlignment="1">
      <alignment horizontal="right" vertical="center"/>
    </xf>
    <xf numFmtId="165" fontId="4" fillId="0" borderId="1" xfId="113" quotePrefix="1" applyNumberFormat="1" applyFont="1" applyFill="1" applyBorder="1" applyAlignment="1">
      <alignment horizontal="right"/>
    </xf>
    <xf numFmtId="165" fontId="4" fillId="0" borderId="10" xfId="113" quotePrefix="1" applyNumberFormat="1" applyFont="1" applyFill="1" applyBorder="1" applyAlignment="1">
      <alignment horizontal="right"/>
    </xf>
    <xf numFmtId="0" fontId="4" fillId="0" borderId="17" xfId="207" applyFont="1" applyFill="1" applyBorder="1" applyAlignment="1">
      <alignment horizontal="left"/>
    </xf>
    <xf numFmtId="165" fontId="4" fillId="0" borderId="15" xfId="113" applyNumberFormat="1" applyFont="1" applyFill="1" applyBorder="1" applyAlignment="1">
      <alignment horizontal="right"/>
    </xf>
    <xf numFmtId="165" fontId="4" fillId="0" borderId="25" xfId="113" applyNumberFormat="1" applyFont="1" applyFill="1" applyBorder="1" applyAlignment="1">
      <alignment horizontal="right"/>
    </xf>
    <xf numFmtId="0" fontId="35" fillId="0" borderId="18" xfId="207" applyFont="1" applyFill="1" applyBorder="1" applyAlignment="1"/>
    <xf numFmtId="0" fontId="35" fillId="0" borderId="0" xfId="207" applyFont="1" applyFill="1" applyBorder="1" applyAlignment="1">
      <alignment horizontal="right"/>
    </xf>
    <xf numFmtId="0" fontId="35" fillId="0" borderId="0" xfId="207" applyFont="1" applyFill="1" applyBorder="1" applyAlignment="1"/>
    <xf numFmtId="1" fontId="4" fillId="5" borderId="19" xfId="207" applyNumberFormat="1" applyFont="1" applyFill="1" applyBorder="1" applyAlignment="1">
      <alignment horizontal="center"/>
    </xf>
    <xf numFmtId="1" fontId="4" fillId="5" borderId="4" xfId="207" applyNumberFormat="1" applyFont="1" applyFill="1" applyBorder="1" applyAlignment="1">
      <alignment horizontal="center"/>
    </xf>
    <xf numFmtId="0" fontId="4" fillId="5" borderId="7" xfId="207" applyFont="1" applyFill="1" applyBorder="1" applyAlignment="1">
      <alignment horizontal="center"/>
    </xf>
    <xf numFmtId="0" fontId="4" fillId="5" borderId="94" xfId="207" applyFont="1" applyFill="1" applyBorder="1" applyAlignment="1">
      <alignment horizontal="center"/>
    </xf>
    <xf numFmtId="0" fontId="4" fillId="5" borderId="64" xfId="207" applyFont="1" applyFill="1" applyBorder="1" applyAlignment="1">
      <alignment horizontal="center"/>
    </xf>
    <xf numFmtId="0" fontId="34" fillId="0" borderId="63" xfId="128" applyNumberFormat="1" applyFont="1" applyFill="1" applyBorder="1" applyAlignment="1" applyProtection="1">
      <alignment vertical="center"/>
      <protection hidden="1"/>
    </xf>
    <xf numFmtId="165" fontId="4" fillId="0" borderId="1" xfId="207" applyNumberFormat="1" applyFont="1" applyFill="1" applyBorder="1" applyAlignment="1">
      <alignment horizontal="right"/>
    </xf>
    <xf numFmtId="165" fontId="4" fillId="0" borderId="1" xfId="207" applyNumberFormat="1" applyFont="1" applyFill="1" applyBorder="1" applyAlignment="1">
      <alignment horizontal="right" vertical="center"/>
    </xf>
    <xf numFmtId="165" fontId="4" fillId="0" borderId="10" xfId="207" applyNumberFormat="1" applyFont="1" applyFill="1" applyBorder="1" applyAlignment="1">
      <alignment horizontal="right" vertical="center"/>
    </xf>
    <xf numFmtId="0" fontId="3" fillId="0" borderId="14" xfId="128" applyNumberFormat="1" applyFont="1" applyFill="1" applyBorder="1" applyAlignment="1" applyProtection="1">
      <alignment horizontal="left" vertical="center" indent="2"/>
      <protection hidden="1"/>
    </xf>
    <xf numFmtId="165" fontId="3" fillId="0" borderId="5" xfId="207" applyNumberFormat="1" applyFont="1" applyFill="1" applyBorder="1" applyAlignment="1">
      <alignment horizontal="right"/>
    </xf>
    <xf numFmtId="165" fontId="3" fillId="0" borderId="5" xfId="207" applyNumberFormat="1" applyFont="1" applyFill="1" applyBorder="1" applyAlignment="1">
      <alignment horizontal="right" vertical="center"/>
    </xf>
    <xf numFmtId="165" fontId="3" fillId="0" borderId="21" xfId="207" applyNumberFormat="1" applyFont="1" applyFill="1" applyBorder="1" applyAlignment="1">
      <alignment horizontal="right" vertical="center"/>
    </xf>
    <xf numFmtId="0" fontId="34" fillId="0" borderId="97" xfId="128" applyNumberFormat="1" applyFont="1" applyFill="1" applyBorder="1" applyAlignment="1" applyProtection="1">
      <alignment vertical="center"/>
      <protection hidden="1"/>
    </xf>
    <xf numFmtId="0" fontId="4" fillId="0" borderId="0" xfId="207" applyFont="1" applyFill="1" applyBorder="1"/>
    <xf numFmtId="0" fontId="4" fillId="0" borderId="0" xfId="207" applyFont="1"/>
    <xf numFmtId="0" fontId="3" fillId="0" borderId="97" xfId="128" applyNumberFormat="1" applyFont="1" applyFill="1" applyBorder="1" applyAlignment="1" applyProtection="1">
      <alignment horizontal="left" vertical="center" indent="2"/>
      <protection hidden="1"/>
    </xf>
    <xf numFmtId="0" fontId="4" fillId="0" borderId="97" xfId="128" applyFont="1" applyFill="1" applyBorder="1" applyAlignment="1" applyProtection="1">
      <alignment vertical="center"/>
      <protection hidden="1"/>
    </xf>
    <xf numFmtId="0" fontId="3" fillId="0" borderId="97" xfId="128" applyFont="1" applyFill="1" applyBorder="1" applyAlignment="1" applyProtection="1">
      <alignment horizontal="left" vertical="center" indent="2"/>
      <protection hidden="1"/>
    </xf>
    <xf numFmtId="0" fontId="3" fillId="0" borderId="14" xfId="128" applyFont="1" applyFill="1" applyBorder="1" applyAlignment="1" applyProtection="1">
      <alignment horizontal="left" vertical="center" indent="2"/>
      <protection hidden="1"/>
    </xf>
    <xf numFmtId="0" fontId="3" fillId="0" borderId="97" xfId="128" applyNumberFormat="1" applyFont="1" applyFill="1" applyBorder="1" applyAlignment="1" applyProtection="1">
      <alignment horizontal="left" vertical="center" wrapText="1" indent="2"/>
      <protection hidden="1"/>
    </xf>
    <xf numFmtId="165" fontId="3" fillId="0" borderId="21" xfId="207" applyNumberFormat="1" applyFont="1" applyFill="1" applyBorder="1" applyAlignment="1">
      <alignment horizontal="right"/>
    </xf>
    <xf numFmtId="0" fontId="3" fillId="0" borderId="14" xfId="128" applyNumberFormat="1" applyFont="1" applyFill="1" applyBorder="1" applyAlignment="1" applyProtection="1">
      <alignment horizontal="left" vertical="center" wrapText="1" indent="2"/>
      <protection hidden="1"/>
    </xf>
    <xf numFmtId="0" fontId="3" fillId="0" borderId="14" xfId="128" applyNumberFormat="1" applyFont="1" applyFill="1" applyBorder="1" applyAlignment="1" applyProtection="1">
      <alignment horizontal="left" vertical="center" indent="3"/>
      <protection hidden="1"/>
    </xf>
    <xf numFmtId="0" fontId="3" fillId="0" borderId="14" xfId="128" applyNumberFormat="1" applyFont="1" applyFill="1" applyBorder="1" applyAlignment="1" applyProtection="1">
      <alignment horizontal="left" vertical="center" wrapText="1" indent="3"/>
      <protection hidden="1"/>
    </xf>
    <xf numFmtId="0" fontId="4" fillId="0" borderId="97" xfId="128" applyNumberFormat="1" applyFont="1" applyFill="1" applyBorder="1" applyAlignment="1" applyProtection="1">
      <alignment vertical="center"/>
      <protection hidden="1"/>
    </xf>
    <xf numFmtId="0" fontId="52" fillId="0" borderId="97" xfId="128" applyNumberFormat="1" applyFont="1" applyFill="1" applyBorder="1" applyAlignment="1" applyProtection="1">
      <alignment horizontal="left" vertical="center" indent="2"/>
      <protection hidden="1"/>
    </xf>
    <xf numFmtId="0" fontId="3" fillId="0" borderId="14" xfId="128" applyFont="1" applyFill="1" applyBorder="1" applyAlignment="1" applyProtection="1">
      <alignment horizontal="left" vertical="center" indent="2"/>
      <protection locked="0"/>
    </xf>
    <xf numFmtId="0" fontId="4" fillId="0" borderId="98" xfId="207" applyFont="1" applyFill="1" applyBorder="1"/>
    <xf numFmtId="165" fontId="4" fillId="0" borderId="12" xfId="207" applyNumberFormat="1" applyFont="1" applyFill="1" applyBorder="1" applyAlignment="1">
      <alignment horizontal="right"/>
    </xf>
    <xf numFmtId="165" fontId="4" fillId="0" borderId="12" xfId="207" applyNumberFormat="1" applyFont="1" applyFill="1" applyBorder="1" applyAlignment="1">
      <alignment horizontal="right" vertical="center"/>
    </xf>
    <xf numFmtId="165" fontId="4" fillId="0" borderId="13" xfId="207" applyNumberFormat="1" applyFont="1" applyFill="1" applyBorder="1" applyAlignment="1">
      <alignment horizontal="right" vertical="center"/>
    </xf>
    <xf numFmtId="177" fontId="3" fillId="0" borderId="0" xfId="207" quotePrefix="1" applyNumberFormat="1" applyFont="1" applyFill="1" applyAlignment="1" applyProtection="1">
      <alignment horizontal="left" vertical="center"/>
    </xf>
    <xf numFmtId="165" fontId="54" fillId="0" borderId="0" xfId="207" applyNumberFormat="1" applyFont="1" applyFill="1"/>
    <xf numFmtId="165" fontId="4" fillId="0" borderId="0" xfId="207" applyNumberFormat="1" applyFont="1" applyFill="1" applyBorder="1"/>
    <xf numFmtId="165" fontId="4" fillId="5" borderId="5" xfId="207" applyNumberFormat="1" applyFont="1" applyFill="1" applyBorder="1" applyAlignment="1">
      <alignment horizontal="center"/>
    </xf>
    <xf numFmtId="165" fontId="4" fillId="5" borderId="21" xfId="207" applyNumberFormat="1" applyFont="1" applyFill="1" applyBorder="1" applyAlignment="1">
      <alignment horizontal="center"/>
    </xf>
    <xf numFmtId="165" fontId="4" fillId="0" borderId="11" xfId="207" applyNumberFormat="1" applyFont="1" applyFill="1" applyBorder="1"/>
    <xf numFmtId="165" fontId="4" fillId="0" borderId="1" xfId="115" applyNumberFormat="1" applyFont="1" applyFill="1" applyBorder="1" applyAlignment="1">
      <alignment horizontal="right"/>
    </xf>
    <xf numFmtId="165" fontId="4" fillId="0" borderId="10" xfId="115" applyNumberFormat="1" applyFont="1" applyFill="1" applyBorder="1" applyAlignment="1">
      <alignment horizontal="right"/>
    </xf>
    <xf numFmtId="165" fontId="3" fillId="0" borderId="2" xfId="207" applyNumberFormat="1" applyFont="1" applyFill="1" applyBorder="1"/>
    <xf numFmtId="165" fontId="3" fillId="0" borderId="5" xfId="115" applyNumberFormat="1" applyFont="1" applyFill="1" applyBorder="1" applyAlignment="1">
      <alignment horizontal="right"/>
    </xf>
    <xf numFmtId="165" fontId="3" fillId="0" borderId="21" xfId="115" applyNumberFormat="1" applyFont="1" applyFill="1" applyBorder="1" applyAlignment="1">
      <alignment horizontal="right"/>
    </xf>
    <xf numFmtId="165" fontId="3" fillId="0" borderId="17" xfId="207" applyNumberFormat="1" applyFont="1" applyFill="1" applyBorder="1"/>
    <xf numFmtId="165" fontId="3" fillId="0" borderId="15" xfId="115" applyNumberFormat="1" applyFont="1" applyFill="1" applyBorder="1" applyAlignment="1">
      <alignment horizontal="right"/>
    </xf>
    <xf numFmtId="165" fontId="3" fillId="0" borderId="25" xfId="115" applyNumberFormat="1" applyFont="1" applyFill="1" applyBorder="1" applyAlignment="1">
      <alignment horizontal="right"/>
    </xf>
    <xf numFmtId="165" fontId="3" fillId="0" borderId="0" xfId="2" applyNumberFormat="1" applyFont="1" applyFill="1" applyBorder="1"/>
    <xf numFmtId="0" fontId="3" fillId="0" borderId="0" xfId="0" applyFont="1" applyFill="1"/>
    <xf numFmtId="0" fontId="35" fillId="0" borderId="0" xfId="0" applyFont="1" applyFill="1" applyBorder="1" applyAlignment="1">
      <alignment horizontal="right"/>
    </xf>
    <xf numFmtId="0" fontId="3" fillId="5" borderId="35" xfId="174" applyFont="1" applyFill="1" applyBorder="1"/>
    <xf numFmtId="0" fontId="4" fillId="5" borderId="1" xfId="174" applyFont="1" applyFill="1" applyBorder="1" applyAlignment="1">
      <alignment horizontal="center" vertical="center" wrapText="1"/>
    </xf>
    <xf numFmtId="0" fontId="4" fillId="5" borderId="7" xfId="174" applyFont="1" applyFill="1" applyBorder="1" applyAlignment="1">
      <alignment horizontal="center" vertical="center" wrapText="1"/>
    </xf>
    <xf numFmtId="0" fontId="4" fillId="5" borderId="26" xfId="174" applyFont="1" applyFill="1" applyBorder="1" applyAlignment="1">
      <alignment horizontal="center" vertical="center"/>
    </xf>
    <xf numFmtId="0" fontId="4" fillId="5" borderId="26" xfId="174" applyFont="1" applyFill="1" applyBorder="1" applyAlignment="1">
      <alignment horizontal="center" vertical="center" wrapText="1"/>
    </xf>
    <xf numFmtId="0" fontId="4" fillId="5" borderId="10" xfId="174" applyFont="1" applyFill="1" applyBorder="1" applyAlignment="1">
      <alignment horizontal="center" vertical="center" wrapText="1"/>
    </xf>
    <xf numFmtId="0" fontId="3" fillId="0" borderId="2" xfId="0" applyFont="1" applyFill="1" applyBorder="1"/>
    <xf numFmtId="180" fontId="3" fillId="0" borderId="7" xfId="116" applyNumberFormat="1" applyFont="1" applyFill="1" applyBorder="1" applyAlignment="1">
      <alignment horizontal="right"/>
    </xf>
    <xf numFmtId="164" fontId="3" fillId="0" borderId="29" xfId="116" applyNumberFormat="1" applyFont="1" applyFill="1" applyBorder="1" applyAlignment="1">
      <alignment horizontal="right"/>
    </xf>
    <xf numFmtId="164" fontId="3" fillId="0" borderId="7" xfId="116" applyNumberFormat="1" applyFont="1" applyFill="1" applyBorder="1" applyAlignment="1">
      <alignment horizontal="right"/>
    </xf>
    <xf numFmtId="164" fontId="3" fillId="0" borderId="94" xfId="116" quotePrefix="1" applyNumberFormat="1" applyFont="1" applyFill="1" applyBorder="1" applyAlignment="1">
      <alignment horizontal="right"/>
    </xf>
    <xf numFmtId="180" fontId="3" fillId="0" borderId="6" xfId="120" applyNumberFormat="1" applyFont="1" applyFill="1" applyBorder="1" applyAlignment="1">
      <alignment horizontal="right"/>
    </xf>
    <xf numFmtId="164" fontId="3" fillId="0" borderId="6" xfId="120" applyNumberFormat="1" applyFont="1" applyFill="1" applyBorder="1" applyAlignment="1">
      <alignment horizontal="right"/>
    </xf>
    <xf numFmtId="164" fontId="3" fillId="0" borderId="22" xfId="116" quotePrefix="1" applyNumberFormat="1" applyFont="1" applyFill="1" applyBorder="1" applyAlignment="1">
      <alignment horizontal="right"/>
    </xf>
    <xf numFmtId="180" fontId="3" fillId="0" borderId="5" xfId="116" applyNumberFormat="1" applyFont="1" applyFill="1" applyBorder="1" applyAlignment="1">
      <alignment horizontal="right"/>
    </xf>
    <xf numFmtId="164" fontId="3" fillId="0" borderId="5" xfId="116" applyNumberFormat="1" applyFont="1" applyFill="1" applyBorder="1" applyAlignment="1">
      <alignment horizontal="right"/>
    </xf>
    <xf numFmtId="164" fontId="3" fillId="0" borderId="0" xfId="120" applyNumberFormat="1" applyFont="1" applyFill="1" applyBorder="1" applyAlignment="1">
      <alignment horizontal="right"/>
    </xf>
    <xf numFmtId="164" fontId="3" fillId="0" borderId="8" xfId="116" applyNumberFormat="1" applyFont="1" applyFill="1" applyBorder="1" applyAlignment="1">
      <alignment horizontal="right"/>
    </xf>
    <xf numFmtId="164" fontId="3" fillId="0" borderId="5" xfId="116" quotePrefix="1" applyNumberFormat="1" applyFont="1" applyFill="1" applyBorder="1" applyAlignment="1">
      <alignment horizontal="right"/>
    </xf>
    <xf numFmtId="180" fontId="3" fillId="0" borderId="5" xfId="116" quotePrefix="1" applyNumberFormat="1" applyFont="1" applyFill="1" applyBorder="1" applyAlignment="1">
      <alignment horizontal="right"/>
    </xf>
    <xf numFmtId="164" fontId="3" fillId="0" borderId="6" xfId="116" quotePrefix="1" applyNumberFormat="1" applyFont="1" applyFill="1" applyBorder="1" applyAlignment="1">
      <alignment horizontal="right"/>
    </xf>
    <xf numFmtId="43" fontId="0" fillId="0" borderId="0" xfId="0" applyNumberFormat="1"/>
    <xf numFmtId="169" fontId="3" fillId="0" borderId="8" xfId="7" applyNumberFormat="1" applyFont="1" applyFill="1" applyBorder="1" applyAlignment="1">
      <alignment horizontal="right"/>
    </xf>
    <xf numFmtId="164" fontId="0" fillId="0" borderId="0" xfId="0" applyNumberFormat="1"/>
    <xf numFmtId="0" fontId="3" fillId="0" borderId="36" xfId="0" applyFont="1" applyFill="1" applyBorder="1"/>
    <xf numFmtId="180" fontId="3" fillId="0" borderId="9" xfId="116" quotePrefix="1" applyNumberFormat="1" applyFont="1" applyFill="1" applyBorder="1" applyAlignment="1">
      <alignment horizontal="right"/>
    </xf>
    <xf numFmtId="169" fontId="0" fillId="0" borderId="0" xfId="0" applyNumberFormat="1"/>
    <xf numFmtId="0" fontId="4" fillId="0" borderId="11" xfId="0" applyFont="1" applyFill="1" applyBorder="1" applyAlignment="1">
      <alignment horizontal="center" vertical="center"/>
    </xf>
    <xf numFmtId="169" fontId="4" fillId="0" borderId="1" xfId="7" applyNumberFormat="1" applyFont="1" applyFill="1" applyBorder="1" applyAlignment="1">
      <alignment horizontal="right" vertical="center"/>
    </xf>
    <xf numFmtId="164" fontId="3" fillId="0" borderId="1" xfId="116" quotePrefix="1" applyNumberFormat="1" applyFont="1" applyFill="1" applyBorder="1" applyAlignment="1">
      <alignment horizontal="right"/>
    </xf>
    <xf numFmtId="180" fontId="4" fillId="0" borderId="1" xfId="116" applyNumberFormat="1" applyFont="1" applyFill="1" applyBorder="1" applyAlignment="1">
      <alignment horizontal="right" vertical="center"/>
    </xf>
    <xf numFmtId="164" fontId="4" fillId="0" borderId="1" xfId="116" applyNumberFormat="1" applyFont="1" applyFill="1" applyBorder="1" applyAlignment="1">
      <alignment horizontal="right" vertical="center"/>
    </xf>
    <xf numFmtId="180" fontId="4" fillId="0" borderId="26" xfId="120" applyNumberFormat="1" applyFont="1" applyFill="1" applyBorder="1" applyAlignment="1">
      <alignment horizontal="right" vertical="center"/>
    </xf>
    <xf numFmtId="164" fontId="4" fillId="0" borderId="26" xfId="120" applyNumberFormat="1" applyFont="1" applyFill="1" applyBorder="1" applyAlignment="1">
      <alignment horizontal="right" vertical="center"/>
    </xf>
    <xf numFmtId="164" fontId="4" fillId="0" borderId="10" xfId="116" applyNumberFormat="1" applyFont="1" applyFill="1" applyBorder="1" applyAlignment="1">
      <alignment horizontal="right" vertical="center"/>
    </xf>
    <xf numFmtId="176" fontId="0" fillId="0" borderId="0" xfId="0" applyNumberFormat="1"/>
    <xf numFmtId="0" fontId="4" fillId="5" borderId="2" xfId="0" applyFont="1" applyFill="1" applyBorder="1" applyAlignment="1">
      <alignment horizontal="center" vertical="center"/>
    </xf>
    <xf numFmtId="0" fontId="4" fillId="5" borderId="34" xfId="174" applyFont="1" applyFill="1" applyBorder="1" applyAlignment="1">
      <alignment horizontal="center" vertical="center" wrapText="1"/>
    </xf>
    <xf numFmtId="180" fontId="3" fillId="0" borderId="5" xfId="0" applyNumberFormat="1" applyFont="1" applyFill="1" applyBorder="1" applyAlignment="1">
      <alignment horizontal="right"/>
    </xf>
    <xf numFmtId="164" fontId="3" fillId="0" borderId="7" xfId="118" applyNumberFormat="1" applyFont="1" applyFill="1" applyBorder="1" applyAlignment="1">
      <alignment horizontal="right"/>
    </xf>
    <xf numFmtId="180" fontId="3" fillId="0" borderId="7" xfId="118" applyNumberFormat="1" applyFont="1" applyFill="1" applyBorder="1" applyAlignment="1">
      <alignment horizontal="right"/>
    </xf>
    <xf numFmtId="164" fontId="3" fillId="0" borderId="94" xfId="118" applyNumberFormat="1" applyFont="1" applyFill="1" applyBorder="1" applyAlignment="1">
      <alignment horizontal="right"/>
    </xf>
    <xf numFmtId="180" fontId="3" fillId="0" borderId="0" xfId="120" applyNumberFormat="1" applyFont="1" applyFill="1" applyBorder="1" applyAlignment="1">
      <alignment horizontal="right"/>
    </xf>
    <xf numFmtId="180" fontId="3" fillId="0" borderId="5" xfId="120" applyNumberFormat="1" applyFont="1" applyFill="1" applyBorder="1" applyAlignment="1">
      <alignment horizontal="right"/>
    </xf>
    <xf numFmtId="180" fontId="3" fillId="0" borderId="22" xfId="120" applyNumberFormat="1" applyFont="1" applyFill="1" applyBorder="1" applyAlignment="1">
      <alignment horizontal="right"/>
    </xf>
    <xf numFmtId="164" fontId="3" fillId="0" borderId="5" xfId="118" applyNumberFormat="1" applyFont="1" applyFill="1" applyBorder="1" applyAlignment="1">
      <alignment horizontal="right"/>
    </xf>
    <xf numFmtId="180" fontId="3" fillId="0" borderId="5" xfId="118" applyNumberFormat="1" applyFont="1" applyFill="1" applyBorder="1" applyAlignment="1">
      <alignment horizontal="right"/>
    </xf>
    <xf numFmtId="164" fontId="3" fillId="0" borderId="6" xfId="118" applyNumberFormat="1" applyFont="1" applyFill="1" applyBorder="1" applyAlignment="1">
      <alignment horizontal="right"/>
    </xf>
    <xf numFmtId="180" fontId="3" fillId="0" borderId="6" xfId="118" applyNumberFormat="1" applyFont="1" applyFill="1" applyBorder="1" applyAlignment="1">
      <alignment horizontal="right"/>
    </xf>
    <xf numFmtId="164" fontId="3" fillId="0" borderId="22" xfId="118" applyNumberFormat="1" applyFont="1" applyFill="1" applyBorder="1" applyAlignment="1">
      <alignment horizontal="right"/>
    </xf>
    <xf numFmtId="180" fontId="4" fillId="0" borderId="1" xfId="0" applyNumberFormat="1" applyFont="1" applyFill="1" applyBorder="1" applyAlignment="1">
      <alignment horizontal="right" vertical="center"/>
    </xf>
    <xf numFmtId="164" fontId="4" fillId="0" borderId="1" xfId="118" applyNumberFormat="1" applyFont="1" applyFill="1" applyBorder="1" applyAlignment="1">
      <alignment horizontal="right"/>
    </xf>
    <xf numFmtId="164" fontId="4" fillId="0" borderId="26" xfId="118" applyNumberFormat="1" applyFont="1" applyFill="1" applyBorder="1" applyAlignment="1">
      <alignment horizontal="right"/>
    </xf>
    <xf numFmtId="164" fontId="3" fillId="0" borderId="1" xfId="118" applyNumberFormat="1" applyFont="1" applyFill="1" applyBorder="1" applyAlignment="1">
      <alignment horizontal="right"/>
    </xf>
    <xf numFmtId="43" fontId="3" fillId="0" borderId="0" xfId="0" applyNumberFormat="1" applyFont="1" applyFill="1"/>
    <xf numFmtId="0" fontId="4" fillId="5" borderId="1" xfId="175" applyFont="1" applyFill="1" applyBorder="1" applyAlignment="1">
      <alignment horizontal="center" vertical="center" wrapText="1"/>
    </xf>
    <xf numFmtId="0" fontId="4" fillId="5" borderId="26" xfId="175" applyFont="1" applyFill="1" applyBorder="1" applyAlignment="1">
      <alignment horizontal="center" vertical="center" wrapText="1"/>
    </xf>
    <xf numFmtId="0" fontId="4" fillId="5" borderId="34" xfId="175" applyFont="1" applyFill="1" applyBorder="1" applyAlignment="1">
      <alignment horizontal="center" vertical="center" wrapText="1"/>
    </xf>
    <xf numFmtId="0" fontId="3" fillId="0" borderId="86" xfId="0" applyFont="1" applyFill="1" applyBorder="1"/>
    <xf numFmtId="180" fontId="3" fillId="0" borderId="5" xfId="136" quotePrefix="1" applyNumberFormat="1" applyFont="1" applyFill="1" applyBorder="1" applyAlignment="1"/>
    <xf numFmtId="2" fontId="3" fillId="0" borderId="8" xfId="136" applyNumberFormat="1" applyFont="1" applyFill="1" applyBorder="1" applyAlignment="1"/>
    <xf numFmtId="164" fontId="3" fillId="0" borderId="7" xfId="136" quotePrefix="1" applyNumberFormat="1" applyFont="1" applyFill="1" applyBorder="1" applyAlignment="1"/>
    <xf numFmtId="164" fontId="3" fillId="0" borderId="6" xfId="136" quotePrefix="1" applyNumberFormat="1" applyFont="1" applyFill="1" applyBorder="1" applyAlignment="1"/>
    <xf numFmtId="164" fontId="3" fillId="0" borderId="5" xfId="136" quotePrefix="1" applyNumberFormat="1" applyFont="1" applyFill="1" applyBorder="1" applyAlignment="1"/>
    <xf numFmtId="169" fontId="3" fillId="0" borderId="7" xfId="7" quotePrefix="1" applyNumberFormat="1" applyFont="1" applyFill="1" applyBorder="1" applyAlignment="1"/>
    <xf numFmtId="164" fontId="3" fillId="0" borderId="24" xfId="136" quotePrefix="1" applyNumberFormat="1" applyFont="1" applyFill="1" applyBorder="1" applyAlignment="1"/>
    <xf numFmtId="164" fontId="3" fillId="0" borderId="21" xfId="136" quotePrefix="1" applyNumberFormat="1" applyFont="1" applyFill="1" applyBorder="1" applyAlignment="1"/>
    <xf numFmtId="180" fontId="3" fillId="0" borderId="5" xfId="136" applyNumberFormat="1" applyFont="1" applyFill="1" applyBorder="1" applyAlignment="1"/>
    <xf numFmtId="180" fontId="3" fillId="0" borderId="0" xfId="0" applyNumberFormat="1" applyFont="1" applyFill="1"/>
    <xf numFmtId="164" fontId="3" fillId="0" borderId="9" xfId="136" quotePrefix="1" applyNumberFormat="1" applyFont="1" applyFill="1" applyBorder="1" applyAlignment="1"/>
    <xf numFmtId="180" fontId="3" fillId="0" borderId="9" xfId="136" quotePrefix="1" applyNumberFormat="1" applyFont="1" applyFill="1" applyBorder="1" applyAlignment="1"/>
    <xf numFmtId="164" fontId="3" fillId="0" borderId="31" xfId="136" quotePrefix="1" applyNumberFormat="1" applyFont="1" applyFill="1" applyBorder="1" applyAlignment="1"/>
    <xf numFmtId="180" fontId="4" fillId="0" borderId="11" xfId="136" applyNumberFormat="1" applyFont="1" applyFill="1" applyBorder="1" applyAlignment="1">
      <alignment vertical="center"/>
    </xf>
    <xf numFmtId="176" fontId="4" fillId="0" borderId="1" xfId="136" applyNumberFormat="1" applyFont="1" applyFill="1" applyBorder="1" applyAlignment="1"/>
    <xf numFmtId="2" fontId="4" fillId="0" borderId="1" xfId="136" applyNumberFormat="1" applyFont="1" applyFill="1" applyBorder="1" applyAlignment="1"/>
    <xf numFmtId="180" fontId="4" fillId="0" borderId="9" xfId="136" quotePrefix="1" applyNumberFormat="1" applyFont="1" applyFill="1" applyBorder="1" applyAlignment="1"/>
    <xf numFmtId="2" fontId="4" fillId="0" borderId="10" xfId="136" applyNumberFormat="1" applyFont="1" applyFill="1" applyBorder="1" applyAlignment="1"/>
    <xf numFmtId="176" fontId="3" fillId="0" borderId="0" xfId="0" applyNumberFormat="1" applyFont="1" applyFill="1"/>
    <xf numFmtId="176" fontId="3" fillId="0" borderId="5" xfId="136" applyNumberFormat="1" applyFont="1" applyFill="1" applyBorder="1" applyAlignment="1"/>
    <xf numFmtId="180" fontId="3" fillId="0" borderId="24" xfId="136" quotePrefix="1" applyNumberFormat="1" applyFont="1" applyFill="1" applyBorder="1" applyAlignment="1"/>
    <xf numFmtId="164" fontId="3" fillId="0" borderId="22" xfId="136" quotePrefix="1" applyNumberFormat="1" applyFont="1" applyFill="1" applyBorder="1" applyAlignment="1"/>
    <xf numFmtId="164" fontId="3" fillId="0" borderId="6" xfId="136" applyNumberFormat="1" applyFont="1" applyFill="1" applyBorder="1" applyAlignment="1"/>
    <xf numFmtId="164" fontId="3" fillId="0" borderId="5" xfId="136" applyNumberFormat="1" applyFont="1" applyFill="1" applyBorder="1" applyAlignment="1"/>
    <xf numFmtId="164" fontId="3" fillId="0" borderId="22" xfId="136" applyNumberFormat="1" applyFont="1" applyFill="1" applyBorder="1" applyAlignment="1"/>
    <xf numFmtId="180" fontId="4" fillId="0" borderId="1" xfId="136" quotePrefix="1" applyNumberFormat="1" applyFont="1" applyFill="1" applyBorder="1" applyAlignment="1"/>
    <xf numFmtId="180" fontId="4" fillId="0" borderId="10" xfId="136" quotePrefix="1" applyNumberFormat="1" applyFont="1" applyFill="1" applyBorder="1" applyAlignment="1"/>
    <xf numFmtId="0" fontId="4" fillId="5" borderId="7" xfId="175" applyFont="1" applyFill="1" applyBorder="1" applyAlignment="1">
      <alignment horizontal="center" vertical="center" wrapText="1"/>
    </xf>
    <xf numFmtId="0" fontId="4" fillId="5" borderId="1" xfId="175" applyFont="1" applyFill="1" applyBorder="1" applyAlignment="1">
      <alignment horizontal="center" vertical="center"/>
    </xf>
    <xf numFmtId="0" fontId="4" fillId="5" borderId="26" xfId="175" applyFont="1" applyFill="1" applyBorder="1" applyAlignment="1">
      <alignment horizontal="center" vertical="center"/>
    </xf>
    <xf numFmtId="180" fontId="3" fillId="0" borderId="7" xfId="136" quotePrefix="1" applyNumberFormat="1" applyFont="1" applyFill="1" applyBorder="1" applyAlignment="1">
      <alignment vertical="center"/>
    </xf>
    <xf numFmtId="164" fontId="3" fillId="0" borderId="6" xfId="136" quotePrefix="1" applyNumberFormat="1" applyFont="1" applyFill="1" applyBorder="1" applyAlignment="1">
      <alignment vertical="center"/>
    </xf>
    <xf numFmtId="180" fontId="3" fillId="0" borderId="8" xfId="136" applyNumberFormat="1" applyFont="1" applyFill="1" applyBorder="1" applyAlignment="1">
      <alignment vertical="center"/>
    </xf>
    <xf numFmtId="180" fontId="3" fillId="0" borderId="5" xfId="136" quotePrefix="1" applyNumberFormat="1" applyFont="1" applyFill="1" applyBorder="1" applyAlignment="1">
      <alignment vertical="center"/>
    </xf>
    <xf numFmtId="180" fontId="3" fillId="0" borderId="6" xfId="136" quotePrefix="1" applyNumberFormat="1" applyFont="1" applyFill="1" applyBorder="1" applyAlignment="1">
      <alignment vertical="center"/>
    </xf>
    <xf numFmtId="164" fontId="3" fillId="0" borderId="5" xfId="136" quotePrefix="1" applyNumberFormat="1" applyFont="1" applyFill="1" applyBorder="1" applyAlignment="1">
      <alignment vertical="center"/>
    </xf>
    <xf numFmtId="180" fontId="3" fillId="0" borderId="6" xfId="136" applyNumberFormat="1" applyFont="1" applyFill="1" applyBorder="1" applyAlignment="1">
      <alignment vertical="center"/>
    </xf>
    <xf numFmtId="180" fontId="3" fillId="0" borderId="5" xfId="136" applyNumberFormat="1" applyFont="1" applyFill="1" applyBorder="1" applyAlignment="1">
      <alignment vertical="center"/>
    </xf>
    <xf numFmtId="180" fontId="3" fillId="0" borderId="9" xfId="136" applyNumberFormat="1" applyFont="1" applyFill="1" applyBorder="1" applyAlignment="1">
      <alignment vertical="center"/>
    </xf>
    <xf numFmtId="180" fontId="4" fillId="0" borderId="1" xfId="136" applyNumberFormat="1" applyFont="1" applyFill="1" applyBorder="1" applyAlignment="1">
      <alignment vertical="center"/>
    </xf>
    <xf numFmtId="164" fontId="4" fillId="0" borderId="1" xfId="136" quotePrefix="1" applyNumberFormat="1" applyFont="1" applyFill="1" applyBorder="1" applyAlignment="1">
      <alignment vertical="center"/>
    </xf>
    <xf numFmtId="176" fontId="4" fillId="0" borderId="12" xfId="136" applyNumberFormat="1" applyFont="1" applyFill="1" applyBorder="1" applyAlignment="1">
      <alignment vertical="center"/>
    </xf>
    <xf numFmtId="164" fontId="4" fillId="0" borderId="12" xfId="136" quotePrefix="1" applyNumberFormat="1" applyFont="1" applyFill="1" applyBorder="1" applyAlignment="1">
      <alignment vertical="center"/>
    </xf>
    <xf numFmtId="180" fontId="4" fillId="0" borderId="12" xfId="136" quotePrefix="1" applyNumberFormat="1" applyFont="1" applyFill="1" applyBorder="1" applyAlignment="1">
      <alignment vertical="center"/>
    </xf>
    <xf numFmtId="164" fontId="4" fillId="0" borderId="13" xfId="136" quotePrefix="1" applyNumberFormat="1" applyFont="1" applyFill="1" applyBorder="1" applyAlignment="1">
      <alignment vertical="center"/>
    </xf>
    <xf numFmtId="176" fontId="4" fillId="0" borderId="0" xfId="136" applyNumberFormat="1" applyFont="1" applyFill="1" applyBorder="1" applyAlignment="1">
      <alignment horizontal="right" vertical="center"/>
    </xf>
    <xf numFmtId="2" fontId="4" fillId="0" borderId="0" xfId="136" applyNumberFormat="1" applyFont="1" applyFill="1" applyBorder="1" applyAlignment="1">
      <alignment horizontal="right" vertical="center"/>
    </xf>
    <xf numFmtId="0" fontId="4" fillId="5" borderId="26" xfId="174" applyNumberFormat="1" applyFont="1" applyFill="1" applyBorder="1" applyAlignment="1">
      <alignment horizontal="center"/>
    </xf>
    <xf numFmtId="0" fontId="4" fillId="5" borderId="10" xfId="174" quotePrefix="1" applyNumberFormat="1" applyFont="1" applyFill="1" applyBorder="1" applyAlignment="1">
      <alignment horizontal="center"/>
    </xf>
    <xf numFmtId="0" fontId="4" fillId="5" borderId="94" xfId="174" applyFont="1" applyFill="1" applyBorder="1" applyAlignment="1">
      <alignment horizontal="center" vertical="center"/>
    </xf>
    <xf numFmtId="0" fontId="4" fillId="5" borderId="24" xfId="174" applyFont="1" applyFill="1" applyBorder="1" applyAlignment="1">
      <alignment horizontal="center" vertical="center"/>
    </xf>
    <xf numFmtId="180" fontId="3" fillId="0" borderId="94" xfId="120" applyNumberFormat="1" applyFont="1" applyFill="1" applyBorder="1" applyAlignment="1">
      <alignment vertical="center"/>
    </xf>
    <xf numFmtId="180" fontId="3" fillId="0" borderId="6" xfId="120" applyNumberFormat="1" applyFont="1" applyFill="1" applyBorder="1" applyAlignment="1">
      <alignment vertical="center"/>
    </xf>
    <xf numFmtId="180" fontId="3" fillId="0" borderId="22" xfId="136" quotePrefix="1" applyNumberFormat="1" applyFont="1" applyFill="1" applyBorder="1" applyAlignment="1"/>
    <xf numFmtId="180" fontId="3" fillId="0" borderId="22" xfId="136" applyNumberFormat="1" applyFont="1" applyFill="1" applyBorder="1" applyAlignment="1"/>
    <xf numFmtId="2" fontId="3" fillId="0" borderId="0" xfId="136" applyNumberFormat="1" applyFont="1" applyFill="1" applyBorder="1" applyAlignment="1">
      <alignment horizontal="right" vertical="center"/>
    </xf>
    <xf numFmtId="176" fontId="3" fillId="0" borderId="0" xfId="136" applyNumberFormat="1" applyFont="1" applyFill="1" applyBorder="1" applyAlignment="1">
      <alignment horizontal="right" vertical="center"/>
    </xf>
    <xf numFmtId="180" fontId="4" fillId="0" borderId="3" xfId="136" applyNumberFormat="1" applyFont="1" applyFill="1" applyBorder="1" applyAlignment="1">
      <alignment vertical="center"/>
    </xf>
    <xf numFmtId="180" fontId="4" fillId="0" borderId="12" xfId="120" applyNumberFormat="1" applyFont="1" applyFill="1" applyBorder="1" applyAlignment="1">
      <alignment vertical="center"/>
    </xf>
    <xf numFmtId="180" fontId="4" fillId="0" borderId="13" xfId="136" quotePrefix="1" applyNumberFormat="1" applyFont="1" applyFill="1" applyBorder="1" applyAlignment="1"/>
    <xf numFmtId="0" fontId="3" fillId="0" borderId="0" xfId="0" applyFont="1" applyFill="1" applyBorder="1"/>
    <xf numFmtId="0" fontId="3" fillId="0" borderId="0" xfId="0" applyFont="1" applyFill="1" applyAlignment="1"/>
    <xf numFmtId="2" fontId="3" fillId="0" borderId="0" xfId="0" applyNumberFormat="1" applyFont="1" applyFill="1"/>
    <xf numFmtId="164" fontId="3" fillId="0" borderId="0" xfId="0" applyNumberFormat="1" applyFont="1" applyFill="1"/>
    <xf numFmtId="39" fontId="4" fillId="0" borderId="0" xfId="0" applyNumberFormat="1" applyFont="1" applyFill="1" applyAlignment="1" applyProtection="1">
      <alignment horizontal="center"/>
    </xf>
    <xf numFmtId="0" fontId="35" fillId="0" borderId="0" xfId="0" applyFont="1" applyFill="1" applyAlignment="1">
      <alignment horizontal="right"/>
    </xf>
    <xf numFmtId="39" fontId="4" fillId="5" borderId="1" xfId="0" applyNumberFormat="1" applyFont="1" applyFill="1" applyBorder="1" applyAlignment="1" applyProtection="1">
      <alignment horizontal="center" vertical="center"/>
    </xf>
    <xf numFmtId="39" fontId="4" fillId="5" borderId="1" xfId="0" applyNumberFormat="1" applyFont="1" applyFill="1" applyBorder="1" applyAlignment="1" applyProtection="1">
      <alignment horizontal="center" vertical="center" wrapText="1"/>
    </xf>
    <xf numFmtId="39" fontId="4" fillId="5" borderId="26" xfId="0" applyNumberFormat="1" applyFont="1" applyFill="1" applyBorder="1" applyAlignment="1" applyProtection="1">
      <alignment horizontal="center" vertical="center"/>
    </xf>
    <xf numFmtId="0" fontId="4" fillId="5" borderId="26" xfId="0" applyFont="1" applyFill="1" applyBorder="1" applyAlignment="1">
      <alignment horizontal="right"/>
    </xf>
    <xf numFmtId="0" fontId="4" fillId="5" borderId="34" xfId="0" applyFont="1" applyFill="1" applyBorder="1" applyAlignment="1">
      <alignment horizontal="right"/>
    </xf>
    <xf numFmtId="180" fontId="3" fillId="0" borderId="8" xfId="134" applyNumberFormat="1" applyFont="1" applyFill="1" applyBorder="1" applyAlignment="1">
      <alignment horizontal="right"/>
    </xf>
    <xf numFmtId="180" fontId="3" fillId="0" borderId="7" xfId="134" applyNumberFormat="1" applyFont="1" applyFill="1" applyBorder="1" applyAlignment="1">
      <alignment horizontal="right"/>
    </xf>
    <xf numFmtId="180" fontId="3" fillId="0" borderId="5" xfId="134" applyNumberFormat="1" applyFont="1" applyFill="1" applyBorder="1" applyAlignment="1">
      <alignment horizontal="right"/>
    </xf>
    <xf numFmtId="180" fontId="3" fillId="0" borderId="6" xfId="134" applyNumberFormat="1" applyFont="1" applyFill="1" applyBorder="1" applyAlignment="1">
      <alignment horizontal="right"/>
    </xf>
    <xf numFmtId="180" fontId="3" fillId="0" borderId="0" xfId="134" applyNumberFormat="1" applyFont="1" applyFill="1" applyBorder="1" applyAlignment="1">
      <alignment horizontal="right"/>
    </xf>
    <xf numFmtId="165" fontId="3" fillId="0" borderId="0" xfId="0" applyNumberFormat="1" applyFont="1" applyFill="1" applyBorder="1" applyAlignment="1">
      <alignment horizontal="right"/>
    </xf>
    <xf numFmtId="165" fontId="3" fillId="0" borderId="7" xfId="0" applyNumberFormat="1" applyFont="1" applyFill="1" applyBorder="1" applyAlignment="1">
      <alignment horizontal="right"/>
    </xf>
    <xf numFmtId="169" fontId="3" fillId="0" borderId="6" xfId="56" applyNumberFormat="1" applyFont="1" applyFill="1" applyBorder="1" applyAlignment="1">
      <alignment horizontal="right" vertical="center"/>
    </xf>
    <xf numFmtId="169" fontId="3" fillId="0" borderId="7" xfId="56" applyNumberFormat="1" applyFont="1" applyFill="1" applyBorder="1" applyAlignment="1">
      <alignment horizontal="right" vertical="center"/>
    </xf>
    <xf numFmtId="169" fontId="3" fillId="0" borderId="64" xfId="56" applyNumberFormat="1" applyFont="1" applyFill="1" applyBorder="1" applyAlignment="1">
      <alignment horizontal="right" vertical="center"/>
    </xf>
    <xf numFmtId="169" fontId="3" fillId="0" borderId="5" xfId="56" applyNumberFormat="1" applyFont="1" applyFill="1" applyBorder="1" applyAlignment="1">
      <alignment horizontal="right" vertical="center"/>
    </xf>
    <xf numFmtId="169" fontId="3" fillId="0" borderId="22" xfId="56" applyNumberFormat="1" applyFont="1" applyFill="1" applyBorder="1" applyAlignment="1">
      <alignment horizontal="right" vertical="center"/>
    </xf>
    <xf numFmtId="169" fontId="3" fillId="0" borderId="0" xfId="0" applyNumberFormat="1" applyFont="1" applyFill="1"/>
    <xf numFmtId="180" fontId="3" fillId="0" borderId="5" xfId="2" applyNumberFormat="1" applyFont="1" applyFill="1" applyBorder="1" applyAlignment="1">
      <alignment horizontal="right"/>
    </xf>
    <xf numFmtId="180" fontId="3" fillId="0" borderId="6" xfId="2" applyNumberFormat="1" applyFont="1" applyFill="1" applyBorder="1" applyAlignment="1">
      <alignment horizontal="right"/>
    </xf>
    <xf numFmtId="180" fontId="3" fillId="0" borderId="5" xfId="50" applyNumberFormat="1" applyFont="1" applyFill="1" applyBorder="1" applyAlignment="1">
      <alignment horizontal="right"/>
    </xf>
    <xf numFmtId="180" fontId="3" fillId="0" borderId="9" xfId="134" applyNumberFormat="1" applyFont="1" applyFill="1" applyBorder="1" applyAlignment="1">
      <alignment horizontal="right"/>
    </xf>
    <xf numFmtId="180" fontId="3" fillId="0" borderId="6" xfId="50" applyNumberFormat="1" applyFont="1" applyFill="1" applyBorder="1" applyAlignment="1">
      <alignment horizontal="right"/>
    </xf>
    <xf numFmtId="169" fontId="3" fillId="0" borderId="33" xfId="56" applyNumberFormat="1" applyFont="1" applyFill="1" applyBorder="1" applyAlignment="1">
      <alignment horizontal="right" vertical="center"/>
    </xf>
    <xf numFmtId="169" fontId="3" fillId="0" borderId="9" xfId="56" applyNumberFormat="1" applyFont="1" applyFill="1" applyBorder="1" applyAlignment="1">
      <alignment horizontal="right" vertical="center"/>
    </xf>
    <xf numFmtId="169" fontId="3" fillId="0" borderId="61" xfId="56" applyNumberFormat="1" applyFont="1" applyFill="1" applyBorder="1" applyAlignment="1">
      <alignment horizontal="right" vertical="center"/>
    </xf>
    <xf numFmtId="165" fontId="3" fillId="0" borderId="0" xfId="0" applyNumberFormat="1" applyFont="1" applyFill="1"/>
    <xf numFmtId="0" fontId="4" fillId="0" borderId="17" xfId="0" applyFont="1" applyFill="1" applyBorder="1" applyAlignment="1">
      <alignment horizontal="center" vertical="center"/>
    </xf>
    <xf numFmtId="180" fontId="4" fillId="0" borderId="12" xfId="134" applyNumberFormat="1" applyFont="1" applyFill="1" applyBorder="1" applyAlignment="1">
      <alignment horizontal="right" vertical="center"/>
    </xf>
    <xf numFmtId="180" fontId="4" fillId="0" borderId="99" xfId="134" applyNumberFormat="1" applyFont="1" applyFill="1" applyBorder="1" applyAlignment="1">
      <alignment horizontal="right" vertical="center"/>
    </xf>
    <xf numFmtId="169" fontId="4" fillId="0" borderId="99" xfId="56" applyNumberFormat="1" applyFont="1" applyFill="1" applyBorder="1" applyAlignment="1">
      <alignment horizontal="right" vertical="center"/>
    </xf>
    <xf numFmtId="169" fontId="4" fillId="0" borderId="62" xfId="56" applyNumberFormat="1" applyFont="1" applyFill="1" applyBorder="1" applyAlignment="1">
      <alignment horizontal="right" vertical="center"/>
    </xf>
    <xf numFmtId="180" fontId="3" fillId="0" borderId="0" xfId="0" applyNumberFormat="1" applyFont="1" applyFill="1" applyBorder="1"/>
    <xf numFmtId="43" fontId="3" fillId="0" borderId="0" xfId="0" applyNumberFormat="1" applyFont="1" applyFill="1" applyBorder="1"/>
    <xf numFmtId="169" fontId="3" fillId="0" borderId="0" xfId="56" applyNumberFormat="1" applyFont="1" applyFill="1" applyBorder="1" applyAlignment="1">
      <alignment horizontal="right" vertical="center"/>
    </xf>
    <xf numFmtId="0" fontId="3" fillId="0" borderId="0" xfId="208" applyFont="1" applyFill="1"/>
    <xf numFmtId="0" fontId="3" fillId="0" borderId="0" xfId="208" applyFont="1" applyFill="1" applyBorder="1"/>
    <xf numFmtId="0" fontId="4" fillId="5" borderId="41" xfId="208" applyFont="1" applyFill="1" applyBorder="1" applyAlignment="1">
      <alignment horizontal="center" wrapText="1"/>
    </xf>
    <xf numFmtId="0" fontId="4" fillId="5" borderId="100" xfId="208" applyFont="1" applyFill="1" applyBorder="1" applyAlignment="1">
      <alignment horizontal="left"/>
    </xf>
    <xf numFmtId="0" fontId="4" fillId="5" borderId="92" xfId="208" applyFont="1" applyFill="1" applyBorder="1" applyAlignment="1">
      <alignment horizontal="left"/>
    </xf>
    <xf numFmtId="0" fontId="3" fillId="5" borderId="92" xfId="208" applyFont="1" applyFill="1" applyBorder="1"/>
    <xf numFmtId="0" fontId="3" fillId="0" borderId="103" xfId="208" applyFont="1" applyFill="1" applyBorder="1" applyAlignment="1">
      <alignment horizontal="left" indent="1"/>
    </xf>
    <xf numFmtId="165" fontId="3" fillId="0" borderId="104" xfId="208" applyNumberFormat="1" applyFont="1" applyFill="1" applyBorder="1" applyAlignment="1">
      <alignment horizontal="right"/>
    </xf>
    <xf numFmtId="0" fontId="3" fillId="0" borderId="104" xfId="208" applyFont="1" applyFill="1" applyBorder="1" applyAlignment="1">
      <alignment horizontal="right"/>
    </xf>
    <xf numFmtId="165" fontId="3" fillId="0" borderId="105" xfId="208" applyNumberFormat="1" applyFont="1" applyFill="1" applyBorder="1" applyAlignment="1">
      <alignment horizontal="right"/>
    </xf>
    <xf numFmtId="165" fontId="3" fillId="0" borderId="106" xfId="208" applyNumberFormat="1" applyFont="1" applyFill="1" applyBorder="1" applyAlignment="1">
      <alignment horizontal="right"/>
    </xf>
    <xf numFmtId="0" fontId="3" fillId="0" borderId="11" xfId="208" applyFont="1" applyFill="1" applyBorder="1" applyAlignment="1">
      <alignment horizontal="left" indent="1"/>
    </xf>
    <xf numFmtId="165" fontId="3" fillId="0" borderId="1" xfId="208" applyNumberFormat="1" applyFont="1" applyFill="1" applyBorder="1" applyAlignment="1">
      <alignment horizontal="right"/>
    </xf>
    <xf numFmtId="0" fontId="3" fillId="0" borderId="1" xfId="208" applyFont="1" applyFill="1" applyBorder="1" applyAlignment="1">
      <alignment horizontal="right"/>
    </xf>
    <xf numFmtId="165" fontId="3" fillId="0" borderId="16" xfId="208" applyNumberFormat="1" applyFont="1" applyFill="1" applyBorder="1" applyAlignment="1">
      <alignment horizontal="right"/>
    </xf>
    <xf numFmtId="165" fontId="3" fillId="0" borderId="34" xfId="208" applyNumberFormat="1" applyFont="1" applyFill="1" applyBorder="1" applyAlignment="1">
      <alignment horizontal="right"/>
    </xf>
    <xf numFmtId="165" fontId="3" fillId="0" borderId="1" xfId="74" applyNumberFormat="1" applyFont="1" applyFill="1" applyBorder="1" applyAlignment="1">
      <alignment horizontal="right"/>
    </xf>
    <xf numFmtId="0" fontId="4" fillId="5" borderId="11" xfId="208" applyFont="1" applyFill="1" applyBorder="1" applyAlignment="1">
      <alignment horizontal="left"/>
    </xf>
    <xf numFmtId="0" fontId="4" fillId="5" borderId="1" xfId="208" applyFont="1" applyFill="1" applyBorder="1" applyAlignment="1">
      <alignment horizontal="right"/>
    </xf>
    <xf numFmtId="0" fontId="3" fillId="5" borderId="1" xfId="208" applyFont="1" applyFill="1" applyBorder="1" applyAlignment="1">
      <alignment horizontal="right"/>
    </xf>
    <xf numFmtId="0" fontId="3" fillId="5" borderId="16" xfId="208" applyFont="1" applyFill="1" applyBorder="1" applyAlignment="1">
      <alignment horizontal="right"/>
    </xf>
    <xf numFmtId="0" fontId="3" fillId="5" borderId="34" xfId="208" applyFont="1" applyFill="1" applyBorder="1" applyAlignment="1">
      <alignment horizontal="right"/>
    </xf>
    <xf numFmtId="165" fontId="3" fillId="0" borderId="27" xfId="208" applyNumberFormat="1" applyFont="1" applyFill="1" applyBorder="1" applyAlignment="1">
      <alignment horizontal="right"/>
    </xf>
    <xf numFmtId="0" fontId="5" fillId="0" borderId="1" xfId="74" applyFont="1" applyFill="1" applyBorder="1" applyAlignment="1">
      <alignment horizontal="right"/>
    </xf>
    <xf numFmtId="2" fontId="5" fillId="0" borderId="1" xfId="74" applyNumberFormat="1" applyFont="1" applyFill="1" applyBorder="1" applyAlignment="1">
      <alignment horizontal="right"/>
    </xf>
    <xf numFmtId="165" fontId="5" fillId="0" borderId="1" xfId="208" applyNumberFormat="1" applyFont="1" applyFill="1" applyBorder="1" applyAlignment="1">
      <alignment horizontal="right"/>
    </xf>
    <xf numFmtId="165" fontId="5" fillId="0" borderId="16" xfId="208" applyNumberFormat="1" applyFont="1" applyFill="1" applyBorder="1" applyAlignment="1">
      <alignment horizontal="right"/>
    </xf>
    <xf numFmtId="165" fontId="5" fillId="0" borderId="34" xfId="208" applyNumberFormat="1" applyFont="1" applyFill="1" applyBorder="1" applyAlignment="1">
      <alignment horizontal="right"/>
    </xf>
    <xf numFmtId="165" fontId="3" fillId="5" borderId="1" xfId="208" applyNumberFormat="1" applyFont="1" applyFill="1" applyBorder="1" applyAlignment="1">
      <alignment horizontal="right"/>
    </xf>
    <xf numFmtId="165" fontId="3" fillId="5" borderId="16" xfId="208" applyNumberFormat="1" applyFont="1" applyFill="1" applyBorder="1" applyAlignment="1">
      <alignment horizontal="right"/>
    </xf>
    <xf numFmtId="165" fontId="3" fillId="5" borderId="34" xfId="208" applyNumberFormat="1" applyFont="1" applyFill="1" applyBorder="1" applyAlignment="1">
      <alignment horizontal="right"/>
    </xf>
    <xf numFmtId="0" fontId="3" fillId="0" borderId="11" xfId="208" quotePrefix="1" applyFont="1" applyFill="1" applyBorder="1" applyAlignment="1">
      <alignment horizontal="left" indent="1"/>
    </xf>
    <xf numFmtId="2" fontId="3" fillId="0" borderId="1" xfId="74" applyNumberFormat="1" applyFont="1" applyFill="1" applyBorder="1" applyAlignment="1">
      <alignment horizontal="right"/>
    </xf>
    <xf numFmtId="2" fontId="3" fillId="0" borderId="16" xfId="74" applyNumberFormat="1" applyFont="1" applyFill="1" applyBorder="1" applyAlignment="1">
      <alignment horizontal="right"/>
    </xf>
    <xf numFmtId="2" fontId="3" fillId="0" borderId="34" xfId="74" applyNumberFormat="1" applyFont="1" applyFill="1" applyBorder="1" applyAlignment="1">
      <alignment horizontal="right"/>
    </xf>
    <xf numFmtId="0" fontId="4" fillId="0" borderId="11" xfId="208" applyFont="1" applyFill="1" applyBorder="1" applyAlignment="1">
      <alignment horizontal="left" vertical="center"/>
    </xf>
    <xf numFmtId="0" fontId="3" fillId="0" borderId="0" xfId="208" applyFont="1" applyFill="1" applyAlignment="1">
      <alignment vertical="center"/>
    </xf>
    <xf numFmtId="0" fontId="4" fillId="0" borderId="11" xfId="208" applyFont="1" applyFill="1" applyBorder="1" applyAlignment="1">
      <alignment horizontal="left"/>
    </xf>
    <xf numFmtId="2" fontId="3" fillId="4" borderId="1" xfId="74" applyNumberFormat="1" applyFont="1" applyFill="1" applyBorder="1" applyAlignment="1">
      <alignment horizontal="right"/>
    </xf>
    <xf numFmtId="2" fontId="3" fillId="4" borderId="16" xfId="74" applyNumberFormat="1" applyFont="1" applyFill="1" applyBorder="1" applyAlignment="1">
      <alignment horizontal="right"/>
    </xf>
    <xf numFmtId="0" fontId="4" fillId="0" borderId="3" xfId="208" applyFont="1" applyFill="1" applyBorder="1" applyAlignment="1">
      <alignment horizontal="left"/>
    </xf>
    <xf numFmtId="2" fontId="3" fillId="0" borderId="12" xfId="74" applyNumberFormat="1" applyFont="1" applyFill="1" applyBorder="1" applyAlignment="1">
      <alignment horizontal="right"/>
    </xf>
    <xf numFmtId="2" fontId="3" fillId="4" borderId="12" xfId="74" applyNumberFormat="1" applyFont="1" applyFill="1" applyBorder="1" applyAlignment="1">
      <alignment horizontal="right"/>
    </xf>
    <xf numFmtId="2" fontId="3" fillId="4" borderId="57" xfId="74" applyNumberFormat="1" applyFont="1" applyFill="1" applyBorder="1" applyAlignment="1">
      <alignment horizontal="right"/>
    </xf>
    <xf numFmtId="2" fontId="3" fillId="0" borderId="13" xfId="74" applyNumberFormat="1" applyFont="1" applyFill="1" applyBorder="1" applyAlignment="1">
      <alignment horizontal="right"/>
    </xf>
    <xf numFmtId="0" fontId="3" fillId="0" borderId="0" xfId="208" applyFont="1" applyFill="1" applyBorder="1" applyAlignment="1"/>
    <xf numFmtId="2" fontId="3" fillId="0" borderId="0" xfId="208" applyNumberFormat="1" applyFont="1" applyFill="1" applyBorder="1"/>
    <xf numFmtId="0" fontId="3" fillId="0" borderId="0" xfId="74" applyFont="1" applyFill="1"/>
    <xf numFmtId="0" fontId="35" fillId="0" borderId="18" xfId="74" applyFont="1" applyFill="1" applyBorder="1" applyAlignment="1">
      <alignment horizontal="right"/>
    </xf>
    <xf numFmtId="0" fontId="4" fillId="5" borderId="7" xfId="74" applyFont="1" applyFill="1" applyBorder="1" applyAlignment="1">
      <alignment horizontal="right"/>
    </xf>
    <xf numFmtId="0" fontId="4" fillId="5" borderId="6" xfId="74" applyFont="1" applyFill="1" applyBorder="1" applyAlignment="1">
      <alignment horizontal="right"/>
    </xf>
    <xf numFmtId="0" fontId="4" fillId="5" borderId="5" xfId="74" applyFont="1" applyFill="1" applyBorder="1" applyAlignment="1">
      <alignment horizontal="right"/>
    </xf>
    <xf numFmtId="0" fontId="4" fillId="5" borderId="94" xfId="74" applyFont="1" applyFill="1" applyBorder="1" applyAlignment="1">
      <alignment horizontal="right"/>
    </xf>
    <xf numFmtId="0" fontId="4" fillId="5" borderId="0" xfId="74" applyFont="1" applyFill="1" applyBorder="1" applyAlignment="1">
      <alignment horizontal="right"/>
    </xf>
    <xf numFmtId="0" fontId="4" fillId="5" borderId="22" xfId="74" applyFont="1" applyFill="1" applyBorder="1" applyAlignment="1">
      <alignment horizontal="right"/>
    </xf>
    <xf numFmtId="0" fontId="3" fillId="0" borderId="107" xfId="74" applyFont="1" applyFill="1" applyBorder="1"/>
    <xf numFmtId="180" fontId="3" fillId="0" borderId="108" xfId="124" applyNumberFormat="1" applyFont="1" applyFill="1" applyBorder="1" applyAlignment="1">
      <alignment horizontal="right"/>
    </xf>
    <xf numFmtId="164" fontId="3" fillId="0" borderId="108" xfId="124" applyNumberFormat="1" applyFont="1" applyFill="1" applyBorder="1" applyAlignment="1">
      <alignment horizontal="right"/>
    </xf>
    <xf numFmtId="180" fontId="3" fillId="0" borderId="109" xfId="124" applyNumberFormat="1" applyFont="1" applyFill="1" applyBorder="1" applyAlignment="1">
      <alignment horizontal="right"/>
    </xf>
    <xf numFmtId="164" fontId="3" fillId="0" borderId="110" xfId="124" applyNumberFormat="1" applyFont="1" applyFill="1" applyBorder="1" applyAlignment="1">
      <alignment horizontal="right"/>
    </xf>
    <xf numFmtId="180" fontId="3" fillId="0" borderId="108" xfId="2" applyNumberFormat="1" applyFont="1" applyFill="1" applyBorder="1" applyAlignment="1">
      <alignment horizontal="right"/>
    </xf>
    <xf numFmtId="164" fontId="3" fillId="0" borderId="108" xfId="74" applyNumberFormat="1" applyFont="1" applyFill="1" applyBorder="1" applyAlignment="1">
      <alignment horizontal="right"/>
    </xf>
    <xf numFmtId="180" fontId="3" fillId="0" borderId="109" xfId="2" applyNumberFormat="1" applyFont="1" applyFill="1" applyBorder="1" applyAlignment="1">
      <alignment horizontal="right"/>
    </xf>
    <xf numFmtId="164" fontId="3" fillId="0" borderId="111" xfId="74" applyNumberFormat="1" applyFont="1" applyFill="1" applyBorder="1" applyAlignment="1">
      <alignment horizontal="right"/>
    </xf>
    <xf numFmtId="0" fontId="3" fillId="0" borderId="2" xfId="74" applyFont="1" applyFill="1" applyBorder="1"/>
    <xf numFmtId="180" fontId="3" fillId="0" borderId="5" xfId="124" applyNumberFormat="1" applyFont="1" applyFill="1" applyBorder="1" applyAlignment="1">
      <alignment horizontal="right"/>
    </xf>
    <xf numFmtId="164" fontId="3" fillId="0" borderId="5" xfId="124" applyNumberFormat="1" applyFont="1" applyFill="1" applyBorder="1" applyAlignment="1">
      <alignment horizontal="right"/>
    </xf>
    <xf numFmtId="180" fontId="3" fillId="0" borderId="6" xfId="124" applyNumberFormat="1" applyFont="1" applyFill="1" applyBorder="1" applyAlignment="1">
      <alignment horizontal="right"/>
    </xf>
    <xf numFmtId="164" fontId="3" fillId="0" borderId="8" xfId="124" applyNumberFormat="1" applyFont="1" applyFill="1" applyBorder="1" applyAlignment="1">
      <alignment horizontal="right"/>
    </xf>
    <xf numFmtId="164" fontId="3" fillId="0" borderId="5" xfId="74" applyNumberFormat="1" applyFont="1" applyFill="1" applyBorder="1" applyAlignment="1">
      <alignment horizontal="right"/>
    </xf>
    <xf numFmtId="164" fontId="3" fillId="0" borderId="21" xfId="74" applyNumberFormat="1" applyFont="1" applyFill="1" applyBorder="1" applyAlignment="1">
      <alignment horizontal="right"/>
    </xf>
    <xf numFmtId="180" fontId="3" fillId="0" borderId="5" xfId="48" applyNumberFormat="1" applyFont="1" applyFill="1" applyBorder="1" applyAlignment="1">
      <alignment horizontal="right"/>
    </xf>
    <xf numFmtId="180" fontId="3" fillId="0" borderId="6" xfId="48" applyNumberFormat="1" applyFont="1" applyFill="1" applyBorder="1" applyAlignment="1">
      <alignment horizontal="right"/>
    </xf>
    <xf numFmtId="180" fontId="3" fillId="0" borderId="5" xfId="74" applyNumberFormat="1" applyFont="1" applyFill="1" applyBorder="1" applyAlignment="1">
      <alignment horizontal="right"/>
    </xf>
    <xf numFmtId="180" fontId="3" fillId="0" borderId="6" xfId="74" applyNumberFormat="1" applyFont="1" applyFill="1" applyBorder="1" applyAlignment="1">
      <alignment horizontal="right"/>
    </xf>
    <xf numFmtId="164" fontId="3" fillId="0" borderId="0" xfId="124" applyNumberFormat="1" applyFont="1" applyFill="1" applyBorder="1" applyAlignment="1">
      <alignment horizontal="right"/>
    </xf>
    <xf numFmtId="0" fontId="3" fillId="0" borderId="112" xfId="74" applyFont="1" applyFill="1" applyBorder="1"/>
    <xf numFmtId="180" fontId="3" fillId="0" borderId="113" xfId="124" applyNumberFormat="1" applyFont="1" applyFill="1" applyBorder="1" applyAlignment="1">
      <alignment horizontal="right"/>
    </xf>
    <xf numFmtId="164" fontId="3" fillId="0" borderId="113" xfId="124" applyNumberFormat="1" applyFont="1" applyFill="1" applyBorder="1" applyAlignment="1">
      <alignment horizontal="right"/>
    </xf>
    <xf numFmtId="180" fontId="3" fillId="0" borderId="114" xfId="124" applyNumberFormat="1" applyFont="1" applyFill="1" applyBorder="1" applyAlignment="1">
      <alignment horizontal="right"/>
    </xf>
    <xf numFmtId="164" fontId="3" fillId="0" borderId="115" xfId="124" applyNumberFormat="1" applyFont="1" applyFill="1" applyBorder="1" applyAlignment="1">
      <alignment horizontal="right"/>
    </xf>
    <xf numFmtId="180" fontId="3" fillId="0" borderId="113" xfId="74" applyNumberFormat="1" applyFont="1" applyFill="1" applyBorder="1" applyAlignment="1">
      <alignment horizontal="right"/>
    </xf>
    <xf numFmtId="164" fontId="3" fillId="0" borderId="113" xfId="74" applyNumberFormat="1" applyFont="1" applyFill="1" applyBorder="1" applyAlignment="1">
      <alignment horizontal="right"/>
    </xf>
    <xf numFmtId="180" fontId="3" fillId="0" borderId="114" xfId="74" applyNumberFormat="1" applyFont="1" applyFill="1" applyBorder="1" applyAlignment="1">
      <alignment horizontal="right"/>
    </xf>
    <xf numFmtId="164" fontId="3" fillId="0" borderId="116" xfId="74" applyNumberFormat="1" applyFont="1" applyFill="1" applyBorder="1" applyAlignment="1">
      <alignment horizontal="right"/>
    </xf>
    <xf numFmtId="0" fontId="4" fillId="0" borderId="17" xfId="74" applyFont="1" applyFill="1" applyBorder="1" applyAlignment="1" applyProtection="1">
      <alignment horizontal="left" vertical="center"/>
    </xf>
    <xf numFmtId="180" fontId="4" fillId="0" borderId="15" xfId="124" applyNumberFormat="1" applyFont="1" applyFill="1" applyBorder="1" applyAlignment="1">
      <alignment horizontal="right"/>
    </xf>
    <xf numFmtId="164" fontId="4" fillId="0" borderId="96" xfId="124" applyNumberFormat="1" applyFont="1" applyFill="1" applyBorder="1" applyAlignment="1">
      <alignment horizontal="right"/>
    </xf>
    <xf numFmtId="169" fontId="4" fillId="0" borderId="15" xfId="2" applyNumberFormat="1" applyFont="1" applyFill="1" applyBorder="1" applyAlignment="1">
      <alignment horizontal="right"/>
    </xf>
    <xf numFmtId="43" fontId="4" fillId="0" borderId="15" xfId="2" quotePrefix="1" applyFont="1" applyFill="1" applyBorder="1" applyAlignment="1">
      <alignment horizontal="right"/>
    </xf>
    <xf numFmtId="169" fontId="4" fillId="0" borderId="96" xfId="2" applyNumberFormat="1" applyFont="1" applyFill="1" applyBorder="1" applyAlignment="1">
      <alignment horizontal="right"/>
    </xf>
    <xf numFmtId="180" fontId="4" fillId="0" borderId="96" xfId="124" applyNumberFormat="1" applyFont="1" applyFill="1" applyBorder="1" applyAlignment="1">
      <alignment horizontal="right"/>
    </xf>
    <xf numFmtId="2" fontId="4" fillId="0" borderId="18" xfId="124" applyNumberFormat="1" applyFont="1" applyFill="1" applyBorder="1" applyAlignment="1">
      <alignment horizontal="right"/>
    </xf>
    <xf numFmtId="43" fontId="4" fillId="0" borderId="25" xfId="2" quotePrefix="1" applyFont="1" applyFill="1" applyBorder="1" applyAlignment="1">
      <alignment horizontal="right"/>
    </xf>
    <xf numFmtId="0" fontId="3" fillId="0" borderId="0" xfId="74" applyFont="1" applyFill="1" applyBorder="1"/>
    <xf numFmtId="43" fontId="3" fillId="0" borderId="0" xfId="74" applyNumberFormat="1" applyFont="1" applyFill="1"/>
    <xf numFmtId="180" fontId="3" fillId="0" borderId="0" xfId="74" applyNumberFormat="1" applyFont="1" applyFill="1"/>
    <xf numFmtId="0" fontId="55" fillId="0" borderId="0" xfId="74" applyFont="1" applyAlignment="1">
      <alignment horizontal="center" vertical="center"/>
    </xf>
    <xf numFmtId="0" fontId="3" fillId="0" borderId="0" xfId="74" applyFont="1" applyAlignment="1">
      <alignment horizontal="center" vertical="center"/>
    </xf>
    <xf numFmtId="0" fontId="4" fillId="0" borderId="0" xfId="74" applyFont="1" applyAlignment="1">
      <alignment horizontal="center" vertical="center"/>
    </xf>
    <xf numFmtId="0" fontId="3" fillId="0" borderId="0" xfId="74" applyFont="1" applyAlignment="1" applyProtection="1">
      <alignment horizontal="center" vertical="center"/>
    </xf>
    <xf numFmtId="0" fontId="35" fillId="0" borderId="18" xfId="74" applyFont="1" applyBorder="1" applyAlignment="1">
      <alignment horizontal="right" vertical="center"/>
    </xf>
    <xf numFmtId="0" fontId="4" fillId="3" borderId="1" xfId="174" applyFont="1" applyFill="1" applyBorder="1" applyAlignment="1" applyProtection="1">
      <alignment horizontal="center" vertical="center"/>
    </xf>
    <xf numFmtId="0" fontId="4" fillId="3" borderId="27" xfId="174" applyFont="1" applyFill="1" applyBorder="1" applyAlignment="1" applyProtection="1">
      <alignment horizontal="center" vertical="center"/>
    </xf>
    <xf numFmtId="0" fontId="4" fillId="3" borderId="26" xfId="174" applyFont="1" applyFill="1" applyBorder="1" applyAlignment="1" applyProtection="1">
      <alignment horizontal="center" vertical="center"/>
    </xf>
    <xf numFmtId="0" fontId="4" fillId="3" borderId="34" xfId="174" quotePrefix="1" applyFont="1" applyFill="1" applyBorder="1" applyAlignment="1">
      <alignment horizontal="center" vertical="center"/>
    </xf>
    <xf numFmtId="0" fontId="3" fillId="0" borderId="86" xfId="74" applyFont="1" applyBorder="1" applyAlignment="1" applyProtection="1">
      <alignment horizontal="left" vertical="center"/>
    </xf>
    <xf numFmtId="2" fontId="3" fillId="0" borderId="7" xfId="122" applyNumberFormat="1" applyFont="1" applyFill="1" applyBorder="1" applyAlignment="1" applyProtection="1">
      <alignment vertical="center"/>
    </xf>
    <xf numFmtId="2" fontId="3" fillId="0" borderId="7" xfId="122" quotePrefix="1" applyNumberFormat="1" applyFont="1" applyFill="1" applyBorder="1" applyAlignment="1" applyProtection="1">
      <alignment vertical="center"/>
    </xf>
    <xf numFmtId="2" fontId="3" fillId="0" borderId="65" xfId="122" quotePrefix="1" applyNumberFormat="1" applyFont="1" applyFill="1" applyBorder="1" applyAlignment="1" applyProtection="1">
      <alignment vertical="center"/>
    </xf>
    <xf numFmtId="2" fontId="3" fillId="0" borderId="5" xfId="74" applyNumberFormat="1" applyFont="1" applyFill="1" applyBorder="1" applyAlignment="1">
      <alignment vertical="center"/>
    </xf>
    <xf numFmtId="0" fontId="3" fillId="0" borderId="94" xfId="122" quotePrefix="1" applyFont="1" applyFill="1" applyBorder="1" applyAlignment="1" applyProtection="1">
      <alignment vertical="center"/>
    </xf>
    <xf numFmtId="0" fontId="3" fillId="0" borderId="7" xfId="122" quotePrefix="1" applyFont="1" applyFill="1" applyBorder="1" applyAlignment="1" applyProtection="1">
      <alignment vertical="center"/>
    </xf>
    <xf numFmtId="0" fontId="3" fillId="0" borderId="5" xfId="122" quotePrefix="1" applyFont="1" applyFill="1" applyBorder="1" applyAlignment="1" applyProtection="1">
      <alignment vertical="center"/>
    </xf>
    <xf numFmtId="2" fontId="3" fillId="0" borderId="6" xfId="122" quotePrefix="1" applyNumberFormat="1" applyFont="1" applyFill="1" applyBorder="1" applyAlignment="1" applyProtection="1">
      <alignment vertical="center"/>
    </xf>
    <xf numFmtId="2" fontId="3" fillId="0" borderId="22" xfId="74" applyNumberFormat="1" applyFont="1" applyFill="1" applyBorder="1" applyAlignment="1">
      <alignment vertical="center"/>
    </xf>
    <xf numFmtId="0" fontId="3" fillId="0" borderId="2" xfId="74" applyFont="1" applyBorder="1" applyAlignment="1" applyProtection="1">
      <alignment horizontal="left" vertical="center"/>
    </xf>
    <xf numFmtId="2" fontId="3" fillId="0" borderId="5" xfId="122" applyNumberFormat="1" applyFont="1" applyFill="1" applyBorder="1" applyAlignment="1" applyProtection="1">
      <alignment vertical="center"/>
    </xf>
    <xf numFmtId="2" fontId="3" fillId="0" borderId="0" xfId="122" applyNumberFormat="1" applyFont="1" applyFill="1" applyBorder="1" applyAlignment="1" applyProtection="1">
      <alignment vertical="center"/>
    </xf>
    <xf numFmtId="2" fontId="3" fillId="0" borderId="6" xfId="122" applyNumberFormat="1" applyFont="1" applyFill="1" applyBorder="1" applyAlignment="1" applyProtection="1">
      <alignment vertical="center"/>
    </xf>
    <xf numFmtId="2" fontId="3" fillId="0" borderId="8" xfId="122" applyNumberFormat="1" applyFont="1" applyFill="1" applyBorder="1" applyAlignment="1" applyProtection="1">
      <alignment vertical="center"/>
    </xf>
    <xf numFmtId="0" fontId="3" fillId="0" borderId="6" xfId="122" applyFont="1" applyFill="1" applyBorder="1" applyAlignment="1" applyProtection="1">
      <alignment vertical="center"/>
    </xf>
    <xf numFmtId="0" fontId="4" fillId="0" borderId="0" xfId="74" applyFont="1" applyFill="1" applyAlignment="1">
      <alignment horizontal="center" vertical="center"/>
    </xf>
    <xf numFmtId="0" fontId="3" fillId="0" borderId="2" xfId="74" applyFont="1" applyFill="1" applyBorder="1" applyAlignment="1" applyProtection="1">
      <alignment horizontal="left" vertical="center"/>
    </xf>
    <xf numFmtId="2" fontId="3" fillId="0" borderId="5" xfId="122" quotePrefix="1" applyNumberFormat="1" applyFont="1" applyFill="1" applyBorder="1" applyAlignment="1" applyProtection="1">
      <alignment vertical="center"/>
    </xf>
    <xf numFmtId="2" fontId="3" fillId="0" borderId="0" xfId="122" quotePrefix="1" applyNumberFormat="1" applyFont="1" applyFill="1" applyBorder="1" applyAlignment="1" applyProtection="1">
      <alignment vertical="center"/>
    </xf>
    <xf numFmtId="2" fontId="3" fillId="0" borderId="8" xfId="122" quotePrefix="1" applyNumberFormat="1" applyFont="1" applyFill="1" applyBorder="1" applyAlignment="1" applyProtection="1">
      <alignment vertical="center"/>
    </xf>
    <xf numFmtId="0" fontId="3" fillId="0" borderId="0" xfId="74" applyFont="1" applyFill="1" applyAlignment="1">
      <alignment horizontal="center" vertical="center"/>
    </xf>
    <xf numFmtId="0" fontId="3" fillId="0" borderId="36" xfId="74" applyFont="1" applyBorder="1" applyAlignment="1" applyProtection="1">
      <alignment horizontal="left" vertical="center"/>
    </xf>
    <xf numFmtId="2" fontId="3" fillId="0" borderId="9" xfId="122" applyNumberFormat="1" applyFont="1" applyFill="1" applyBorder="1" applyAlignment="1" applyProtection="1">
      <alignment vertical="center"/>
    </xf>
    <xf numFmtId="2" fontId="3" fillId="0" borderId="30" xfId="122" applyNumberFormat="1" applyFont="1" applyFill="1" applyBorder="1" applyAlignment="1" applyProtection="1">
      <alignment vertical="center"/>
    </xf>
    <xf numFmtId="2" fontId="3" fillId="0" borderId="55" xfId="122" applyNumberFormat="1" applyFont="1" applyFill="1" applyBorder="1" applyAlignment="1" applyProtection="1">
      <alignment vertical="center"/>
    </xf>
    <xf numFmtId="0" fontId="4" fillId="0" borderId="17" xfId="74" applyFont="1" applyFill="1" applyBorder="1" applyAlignment="1">
      <alignment horizontal="center" vertical="center"/>
    </xf>
    <xf numFmtId="2" fontId="4" fillId="0" borderId="12" xfId="122" applyNumberFormat="1" applyFont="1" applyFill="1" applyBorder="1" applyAlignment="1">
      <alignment vertical="center"/>
    </xf>
    <xf numFmtId="2" fontId="4" fillId="0" borderId="23" xfId="122" applyNumberFormat="1" applyFont="1" applyFill="1" applyBorder="1" applyAlignment="1">
      <alignment vertical="center"/>
    </xf>
    <xf numFmtId="2" fontId="4" fillId="0" borderId="57" xfId="174" applyNumberFormat="1" applyFont="1" applyFill="1" applyBorder="1" applyAlignment="1" applyProtection="1">
      <alignment vertical="center"/>
    </xf>
    <xf numFmtId="2" fontId="4" fillId="0" borderId="12" xfId="174" quotePrefix="1" applyNumberFormat="1" applyFont="1" applyFill="1" applyBorder="1" applyAlignment="1">
      <alignment vertical="center"/>
    </xf>
    <xf numFmtId="2" fontId="4" fillId="0" borderId="99" xfId="122" applyNumberFormat="1" applyFont="1" applyFill="1" applyBorder="1" applyAlignment="1">
      <alignment vertical="center"/>
    </xf>
    <xf numFmtId="2" fontId="4" fillId="0" borderId="93" xfId="122" applyNumberFormat="1" applyFont="1" applyFill="1" applyBorder="1" applyAlignment="1">
      <alignment vertical="center"/>
    </xf>
    <xf numFmtId="0" fontId="3" fillId="0" borderId="0" xfId="74" quotePrefix="1" applyFont="1" applyBorder="1" applyAlignment="1" applyProtection="1">
      <alignment horizontal="center" vertical="center"/>
    </xf>
    <xf numFmtId="2" fontId="4" fillId="0" borderId="0" xfId="74" applyNumberFormat="1" applyFont="1" applyFill="1" applyBorder="1"/>
    <xf numFmtId="0" fontId="3" fillId="0" borderId="0" xfId="74" applyFont="1" applyBorder="1" applyAlignment="1" applyProtection="1">
      <alignment horizontal="center" vertical="center"/>
    </xf>
    <xf numFmtId="2" fontId="3" fillId="0" borderId="0" xfId="74" applyNumberFormat="1" applyFont="1" applyFill="1" applyBorder="1"/>
    <xf numFmtId="2" fontId="3" fillId="0" borderId="0" xfId="74" applyNumberFormat="1" applyFont="1" applyBorder="1" applyAlignment="1">
      <alignment horizontal="right" vertical="center"/>
    </xf>
    <xf numFmtId="0" fontId="3" fillId="0" borderId="0" xfId="74" applyFont="1" applyBorder="1"/>
    <xf numFmtId="2" fontId="3" fillId="0" borderId="0" xfId="74" applyNumberFormat="1" applyFont="1" applyBorder="1"/>
    <xf numFmtId="0" fontId="28" fillId="0" borderId="0" xfId="0" applyFont="1" applyAlignment="1">
      <alignment wrapText="1"/>
    </xf>
    <xf numFmtId="2" fontId="4" fillId="0" borderId="0" xfId="74" applyNumberFormat="1" applyFont="1" applyBorder="1" applyAlignment="1">
      <alignment horizontal="center" vertical="center"/>
    </xf>
    <xf numFmtId="2" fontId="3" fillId="0" borderId="0" xfId="74" applyNumberFormat="1" applyFont="1" applyAlignment="1">
      <alignment horizontal="center" vertical="center"/>
    </xf>
    <xf numFmtId="0" fontId="4" fillId="0" borderId="0" xfId="74" applyFont="1" applyAlignment="1">
      <alignment horizontal="center" vertical="center"/>
    </xf>
    <xf numFmtId="165" fontId="3" fillId="0" borderId="0" xfId="74" applyNumberFormat="1" applyFont="1" applyFill="1" applyBorder="1" applyAlignment="1">
      <alignment horizontal="center" vertical="center"/>
    </xf>
    <xf numFmtId="165" fontId="20" fillId="0" borderId="0" xfId="85" applyNumberFormat="1" applyFont="1" applyBorder="1"/>
    <xf numFmtId="165" fontId="3" fillId="0" borderId="0" xfId="74" applyNumberFormat="1" applyFont="1" applyBorder="1" applyAlignment="1">
      <alignment horizontal="right" vertical="center"/>
    </xf>
    <xf numFmtId="165" fontId="3" fillId="0" borderId="0" xfId="74" applyNumberFormat="1" applyFont="1" applyBorder="1" applyAlignment="1">
      <alignment horizontal="center" vertical="center"/>
    </xf>
    <xf numFmtId="165" fontId="3" fillId="0" borderId="0" xfId="74" quotePrefix="1" applyNumberFormat="1" applyFont="1" applyFill="1" applyBorder="1" applyAlignment="1">
      <alignment horizontal="center" vertical="center"/>
    </xf>
    <xf numFmtId="1" fontId="3" fillId="0" borderId="0" xfId="74" quotePrefix="1" applyNumberFormat="1" applyFont="1" applyFill="1" applyBorder="1" applyAlignment="1">
      <alignment horizontal="center" vertical="center"/>
    </xf>
    <xf numFmtId="0" fontId="20" fillId="0" borderId="0" xfId="85" applyFont="1" applyBorder="1"/>
    <xf numFmtId="2" fontId="3" fillId="0" borderId="21" xfId="74" applyNumberFormat="1" applyFont="1" applyFill="1" applyBorder="1" applyAlignment="1">
      <alignment horizontal="center" vertical="center"/>
    </xf>
    <xf numFmtId="169" fontId="3" fillId="0" borderId="5" xfId="23" applyNumberFormat="1" applyFont="1" applyFill="1" applyBorder="1" applyAlignment="1">
      <alignment horizontal="right" vertical="center"/>
    </xf>
    <xf numFmtId="169" fontId="3" fillId="0" borderId="21" xfId="23" applyNumberFormat="1" applyFont="1" applyFill="1" applyBorder="1" applyAlignment="1">
      <alignment horizontal="right" vertical="center"/>
    </xf>
    <xf numFmtId="169" fontId="3" fillId="0" borderId="9" xfId="23" applyNumberFormat="1" applyFont="1" applyFill="1" applyBorder="1" applyAlignment="1">
      <alignment horizontal="right" vertical="center"/>
    </xf>
    <xf numFmtId="0" fontId="3" fillId="5" borderId="1" xfId="74" applyFont="1" applyFill="1" applyBorder="1" applyAlignment="1">
      <alignment horizontal="right" vertical="center"/>
    </xf>
    <xf numFmtId="0" fontId="37" fillId="5" borderId="1" xfId="74" applyFont="1" applyFill="1" applyBorder="1" applyAlignment="1">
      <alignment horizontal="right" vertical="center"/>
    </xf>
    <xf numFmtId="165" fontId="3" fillId="0" borderId="5" xfId="2" applyNumberFormat="1" applyFont="1" applyBorder="1" applyAlignment="1">
      <alignment horizontal="right" vertical="center"/>
    </xf>
    <xf numFmtId="2" fontId="3" fillId="0" borderId="5" xfId="74" applyNumberFormat="1" applyFont="1" applyFill="1" applyBorder="1" applyAlignment="1">
      <alignment horizontal="right" vertical="center"/>
    </xf>
    <xf numFmtId="2" fontId="3" fillId="0" borderId="5" xfId="2" applyNumberFormat="1" applyFont="1" applyBorder="1" applyAlignment="1">
      <alignment horizontal="right" vertical="center"/>
    </xf>
    <xf numFmtId="2" fontId="3" fillId="0" borderId="21" xfId="74" applyNumberFormat="1" applyFont="1" applyFill="1" applyBorder="1" applyAlignment="1">
      <alignment horizontal="right" vertical="center"/>
    </xf>
    <xf numFmtId="0" fontId="3" fillId="0" borderId="0" xfId="74" applyNumberFormat="1" applyFont="1" applyFill="1" applyAlignment="1">
      <alignment vertical="center"/>
    </xf>
    <xf numFmtId="0" fontId="3" fillId="0" borderId="0" xfId="209" applyFont="1" applyFill="1" applyAlignment="1">
      <alignment vertical="center"/>
    </xf>
    <xf numFmtId="165" fontId="3" fillId="0" borderId="0" xfId="209" applyNumberFormat="1" applyFont="1" applyFill="1" applyAlignment="1">
      <alignment vertical="center"/>
    </xf>
    <xf numFmtId="0" fontId="4" fillId="2" borderId="9" xfId="209" quotePrefix="1" applyFont="1" applyFill="1" applyBorder="1" applyAlignment="1" applyProtection="1">
      <alignment horizontal="center" vertical="center"/>
    </xf>
    <xf numFmtId="0" fontId="4" fillId="2" borderId="31" xfId="209" quotePrefix="1" applyFont="1" applyFill="1" applyBorder="1" applyAlignment="1" applyProtection="1">
      <alignment horizontal="center" vertical="center"/>
    </xf>
    <xf numFmtId="167" fontId="3" fillId="0" borderId="0" xfId="74" applyNumberFormat="1" applyFont="1" applyAlignment="1">
      <alignment vertical="center"/>
    </xf>
    <xf numFmtId="0" fontId="4" fillId="0" borderId="2" xfId="209" applyFont="1" applyFill="1" applyBorder="1" applyAlignment="1" applyProtection="1">
      <alignment horizontal="left" vertical="center"/>
    </xf>
    <xf numFmtId="165" fontId="4" fillId="0" borderId="5" xfId="211" applyNumberFormat="1" applyFont="1" applyFill="1" applyBorder="1" applyAlignment="1">
      <alignment vertical="center"/>
    </xf>
    <xf numFmtId="165" fontId="4" fillId="0" borderId="5" xfId="209" applyNumberFormat="1" applyFont="1" applyBorder="1" applyAlignment="1">
      <alignment horizontal="center" vertical="center"/>
    </xf>
    <xf numFmtId="165" fontId="4" fillId="0" borderId="21" xfId="209" applyNumberFormat="1" applyFont="1" applyBorder="1" applyAlignment="1">
      <alignment horizontal="center" vertical="center"/>
    </xf>
    <xf numFmtId="165" fontId="3" fillId="0" borderId="0" xfId="74" applyNumberFormat="1" applyFont="1" applyFill="1" applyAlignment="1">
      <alignment vertical="center"/>
    </xf>
    <xf numFmtId="0" fontId="3" fillId="0" borderId="2" xfId="209" applyFont="1" applyFill="1" applyBorder="1" applyAlignment="1" applyProtection="1">
      <alignment horizontal="left" vertical="center"/>
    </xf>
    <xf numFmtId="165" fontId="3" fillId="0" borderId="5" xfId="211" applyNumberFormat="1" applyFont="1" applyFill="1" applyBorder="1" applyAlignment="1">
      <alignment vertical="center"/>
    </xf>
    <xf numFmtId="165" fontId="3" fillId="0" borderId="5" xfId="209" applyNumberFormat="1" applyFont="1" applyBorder="1" applyAlignment="1">
      <alignment vertical="center"/>
    </xf>
    <xf numFmtId="165" fontId="3" fillId="0" borderId="5" xfId="209" applyNumberFormat="1" applyFont="1" applyFill="1" applyBorder="1" applyAlignment="1">
      <alignment vertical="center"/>
    </xf>
    <xf numFmtId="165" fontId="3" fillId="0" borderId="5" xfId="209" applyNumberFormat="1" applyFont="1" applyBorder="1" applyAlignment="1">
      <alignment horizontal="center" vertical="center"/>
    </xf>
    <xf numFmtId="165" fontId="3" fillId="0" borderId="21" xfId="209" applyNumberFormat="1" applyFont="1" applyBorder="1" applyAlignment="1">
      <alignment horizontal="center" vertical="center"/>
    </xf>
    <xf numFmtId="0" fontId="3" fillId="0" borderId="36" xfId="209" applyFont="1" applyFill="1" applyBorder="1" applyAlignment="1" applyProtection="1">
      <alignment horizontal="left" vertical="center"/>
    </xf>
    <xf numFmtId="165" fontId="3" fillId="0" borderId="9" xfId="209" applyNumberFormat="1" applyFont="1" applyBorder="1" applyAlignment="1">
      <alignment vertical="center"/>
    </xf>
    <xf numFmtId="165" fontId="3" fillId="0" borderId="9" xfId="209" applyNumberFormat="1" applyFont="1" applyFill="1" applyBorder="1" applyAlignment="1">
      <alignment vertical="center"/>
    </xf>
    <xf numFmtId="165" fontId="3" fillId="0" borderId="9" xfId="209" applyNumberFormat="1" applyFont="1" applyBorder="1" applyAlignment="1">
      <alignment horizontal="center" vertical="center"/>
    </xf>
    <xf numFmtId="165" fontId="3" fillId="0" borderId="31" xfId="209" applyNumberFormat="1" applyFont="1" applyBorder="1" applyAlignment="1">
      <alignment horizontal="center" vertical="center"/>
    </xf>
    <xf numFmtId="165" fontId="3" fillId="0" borderId="9" xfId="211" applyNumberFormat="1" applyFont="1" applyFill="1" applyBorder="1" applyAlignment="1">
      <alignment vertical="center"/>
    </xf>
    <xf numFmtId="0" fontId="3" fillId="0" borderId="17" xfId="209" applyFont="1" applyFill="1" applyBorder="1" applyAlignment="1" applyProtection="1">
      <alignment horizontal="left" vertical="center"/>
    </xf>
    <xf numFmtId="165" fontId="3" fillId="0" borderId="15" xfId="211" applyNumberFormat="1" applyFont="1" applyFill="1" applyBorder="1" applyAlignment="1">
      <alignment vertical="center"/>
    </xf>
    <xf numFmtId="165" fontId="3" fillId="0" borderId="15" xfId="209" applyNumberFormat="1" applyFont="1" applyBorder="1" applyAlignment="1">
      <alignment horizontal="center" vertical="center"/>
    </xf>
    <xf numFmtId="165" fontId="3" fillId="0" borderId="25" xfId="209" applyNumberFormat="1" applyFont="1" applyBorder="1" applyAlignment="1">
      <alignment horizontal="center" vertical="center"/>
    </xf>
    <xf numFmtId="0" fontId="3" fillId="0" borderId="0" xfId="209" applyFont="1" applyFill="1" applyAlignment="1">
      <alignment horizontal="right" vertical="center"/>
    </xf>
    <xf numFmtId="167" fontId="4" fillId="0" borderId="87" xfId="209" quotePrefix="1" applyNumberFormat="1" applyFont="1" applyFill="1" applyBorder="1" applyAlignment="1" applyProtection="1">
      <alignment horizontal="left" vertical="center"/>
    </xf>
    <xf numFmtId="165" fontId="3" fillId="0" borderId="19" xfId="209" applyNumberFormat="1" applyFont="1" applyBorder="1" applyAlignment="1">
      <alignment horizontal="center" vertical="center"/>
    </xf>
    <xf numFmtId="165" fontId="3" fillId="0" borderId="85" xfId="209" applyNumberFormat="1" applyFont="1" applyBorder="1" applyAlignment="1">
      <alignment horizontal="center" vertical="center"/>
    </xf>
    <xf numFmtId="167" fontId="3" fillId="0" borderId="97" xfId="209" quotePrefix="1" applyNumberFormat="1" applyFont="1" applyFill="1" applyBorder="1" applyAlignment="1" applyProtection="1">
      <alignment horizontal="left" vertical="center"/>
    </xf>
    <xf numFmtId="165" fontId="3" fillId="0" borderId="7" xfId="209" applyNumberFormat="1" applyFont="1" applyBorder="1" applyAlignment="1">
      <alignment horizontal="center" vertical="center"/>
    </xf>
    <xf numFmtId="165" fontId="3" fillId="0" borderId="24" xfId="209" applyNumberFormat="1" applyFont="1" applyBorder="1" applyAlignment="1">
      <alignment horizontal="center" vertical="center"/>
    </xf>
    <xf numFmtId="167" fontId="3" fillId="0" borderId="14" xfId="209" applyNumberFormat="1" applyFont="1" applyFill="1" applyBorder="1" applyAlignment="1" applyProtection="1">
      <alignment horizontal="left" vertical="center"/>
    </xf>
    <xf numFmtId="167" fontId="3" fillId="0" borderId="117" xfId="209" applyNumberFormat="1" applyFont="1" applyFill="1" applyBorder="1" applyAlignment="1" applyProtection="1">
      <alignment horizontal="left" vertical="center"/>
    </xf>
    <xf numFmtId="167" fontId="4" fillId="0" borderId="63" xfId="209" quotePrefix="1" applyNumberFormat="1" applyFont="1" applyFill="1" applyBorder="1" applyAlignment="1" applyProtection="1">
      <alignment vertical="center"/>
    </xf>
    <xf numFmtId="167" fontId="4" fillId="0" borderId="16" xfId="209" quotePrefix="1" applyNumberFormat="1" applyFont="1" applyFill="1" applyBorder="1" applyAlignment="1" applyProtection="1">
      <alignment vertical="center"/>
    </xf>
    <xf numFmtId="167" fontId="4" fillId="0" borderId="34" xfId="209" quotePrefix="1" applyNumberFormat="1" applyFont="1" applyFill="1" applyBorder="1" applyAlignment="1" applyProtection="1">
      <alignment vertical="center"/>
    </xf>
    <xf numFmtId="167" fontId="3" fillId="0" borderId="86" xfId="209" quotePrefix="1" applyNumberFormat="1" applyFont="1" applyFill="1" applyBorder="1" applyAlignment="1" applyProtection="1">
      <alignment horizontal="left" vertical="center"/>
    </xf>
    <xf numFmtId="167" fontId="3" fillId="0" borderId="36" xfId="209" applyNumberFormat="1" applyFont="1" applyFill="1" applyBorder="1" applyAlignment="1" applyProtection="1">
      <alignment horizontal="left" vertical="center"/>
    </xf>
    <xf numFmtId="167" fontId="3" fillId="0" borderId="94" xfId="209" quotePrefix="1" applyNumberFormat="1" applyFont="1" applyFill="1" applyBorder="1" applyAlignment="1" applyProtection="1">
      <alignment horizontal="center" vertical="center"/>
    </xf>
    <xf numFmtId="167" fontId="3" fillId="0" borderId="64" xfId="209" quotePrefix="1" applyNumberFormat="1" applyFont="1" applyFill="1" applyBorder="1" applyAlignment="1" applyProtection="1">
      <alignment horizontal="center" vertical="center"/>
    </xf>
    <xf numFmtId="167" fontId="3" fillId="0" borderId="2" xfId="209" applyNumberFormat="1" applyFont="1" applyFill="1" applyBorder="1" applyAlignment="1" applyProtection="1">
      <alignment horizontal="left" vertical="center"/>
    </xf>
    <xf numFmtId="167" fontId="3" fillId="0" borderId="6" xfId="209" applyNumberFormat="1" applyFont="1" applyFill="1" applyBorder="1" applyAlignment="1" applyProtection="1">
      <alignment horizontal="center" vertical="center"/>
    </xf>
    <xf numFmtId="167" fontId="3" fillId="0" borderId="22" xfId="209" applyNumberFormat="1" applyFont="1" applyFill="1" applyBorder="1" applyAlignment="1" applyProtection="1">
      <alignment horizontal="center" vertical="center"/>
    </xf>
    <xf numFmtId="167" fontId="3" fillId="0" borderId="33" xfId="209" applyNumberFormat="1" applyFont="1" applyFill="1" applyBorder="1" applyAlignment="1" applyProtection="1">
      <alignment horizontal="center" vertical="center"/>
    </xf>
    <xf numFmtId="167" fontId="3" fillId="0" borderId="61" xfId="209" applyNumberFormat="1" applyFont="1" applyFill="1" applyBorder="1" applyAlignment="1" applyProtection="1">
      <alignment horizontal="center" vertical="center"/>
    </xf>
    <xf numFmtId="167" fontId="4" fillId="0" borderId="63" xfId="209" quotePrefix="1" applyNumberFormat="1" applyFont="1" applyFill="1" applyBorder="1" applyAlignment="1" applyProtection="1">
      <alignment horizontal="left" vertical="center"/>
    </xf>
    <xf numFmtId="167" fontId="4" fillId="0" borderId="16" xfId="209" quotePrefix="1" applyNumberFormat="1" applyFont="1" applyFill="1" applyBorder="1" applyAlignment="1" applyProtection="1">
      <alignment horizontal="left" vertical="center"/>
    </xf>
    <xf numFmtId="167" fontId="4" fillId="0" borderId="34" xfId="209" quotePrefix="1" applyNumberFormat="1" applyFont="1" applyFill="1" applyBorder="1" applyAlignment="1" applyProtection="1">
      <alignment horizontal="left" vertical="center"/>
    </xf>
    <xf numFmtId="167" fontId="3" fillId="0" borderId="8" xfId="209" applyNumberFormat="1" applyFont="1" applyFill="1" applyBorder="1" applyAlignment="1" applyProtection="1">
      <alignment horizontal="center" vertical="center"/>
    </xf>
    <xf numFmtId="167" fontId="3" fillId="0" borderId="24" xfId="209" applyNumberFormat="1" applyFont="1" applyFill="1" applyBorder="1" applyAlignment="1" applyProtection="1">
      <alignment horizontal="center" vertical="center"/>
    </xf>
    <xf numFmtId="167" fontId="3" fillId="0" borderId="95" xfId="209" applyNumberFormat="1" applyFont="1" applyFill="1" applyBorder="1" applyAlignment="1" applyProtection="1">
      <alignment horizontal="left" vertical="center"/>
    </xf>
    <xf numFmtId="167" fontId="3" fillId="0" borderId="28" xfId="209" applyNumberFormat="1" applyFont="1" applyFill="1" applyBorder="1" applyAlignment="1" applyProtection="1">
      <alignment horizontal="center" vertical="center"/>
    </xf>
    <xf numFmtId="167" fontId="3" fillId="0" borderId="25" xfId="209" applyNumberFormat="1" applyFont="1" applyFill="1" applyBorder="1" applyAlignment="1" applyProtection="1">
      <alignment horizontal="center" vertical="center"/>
    </xf>
    <xf numFmtId="49" fontId="4" fillId="2" borderId="1" xfId="212" quotePrefix="1" applyNumberFormat="1" applyFont="1" applyFill="1" applyBorder="1" applyAlignment="1">
      <alignment horizontal="center" vertical="center"/>
    </xf>
    <xf numFmtId="49" fontId="4" fillId="2" borderId="1" xfId="212" applyNumberFormat="1" applyFont="1" applyFill="1" applyBorder="1" applyAlignment="1">
      <alignment horizontal="center" vertical="center"/>
    </xf>
    <xf numFmtId="49" fontId="4" fillId="2" borderId="10" xfId="212" applyNumberFormat="1" applyFont="1" applyFill="1" applyBorder="1" applyAlignment="1">
      <alignment horizontal="center" vertical="center"/>
    </xf>
    <xf numFmtId="167" fontId="3" fillId="0" borderId="2" xfId="139" applyFont="1" applyBorder="1" applyAlignment="1">
      <alignment horizontal="center" vertical="center"/>
    </xf>
    <xf numFmtId="167" fontId="4" fillId="0" borderId="5" xfId="139" applyFont="1" applyBorder="1" applyAlignment="1">
      <alignment vertical="center"/>
    </xf>
    <xf numFmtId="167" fontId="4" fillId="0" borderId="5" xfId="139" applyFont="1" applyBorder="1" applyAlignment="1">
      <alignment horizontal="center" vertical="center"/>
    </xf>
    <xf numFmtId="168" fontId="3" fillId="0" borderId="2" xfId="139" applyNumberFormat="1" applyFont="1" applyBorder="1" applyAlignment="1">
      <alignment horizontal="center" vertical="center"/>
    </xf>
    <xf numFmtId="167" fontId="3" fillId="0" borderId="5" xfId="139" applyFont="1" applyBorder="1" applyAlignment="1">
      <alignment vertical="center"/>
    </xf>
    <xf numFmtId="167" fontId="3" fillId="0" borderId="5" xfId="139" applyFont="1" applyBorder="1" applyAlignment="1">
      <alignment horizontal="right" vertical="center"/>
    </xf>
    <xf numFmtId="167" fontId="3" fillId="0" borderId="5" xfId="139" applyFont="1" applyBorder="1" applyAlignment="1">
      <alignment horizontal="center" vertical="center"/>
    </xf>
    <xf numFmtId="168" fontId="4" fillId="0" borderId="2" xfId="139" applyNumberFormat="1" applyFont="1" applyBorder="1" applyAlignment="1">
      <alignment horizontal="left" vertical="center"/>
    </xf>
    <xf numFmtId="167" fontId="3" fillId="0" borderId="3" xfId="139" applyFont="1" applyBorder="1" applyAlignment="1">
      <alignment vertical="center"/>
    </xf>
    <xf numFmtId="167" fontId="4" fillId="0" borderId="99" xfId="139" applyFont="1" applyBorder="1" applyAlignment="1">
      <alignment vertical="center"/>
    </xf>
    <xf numFmtId="167" fontId="4" fillId="0" borderId="12" xfId="139" applyFont="1" applyBorder="1" applyAlignment="1">
      <alignment horizontal="right" vertical="center"/>
    </xf>
    <xf numFmtId="167" fontId="4" fillId="0" borderId="12" xfId="139" applyFont="1" applyBorder="1" applyAlignment="1">
      <alignment horizontal="center" vertical="center"/>
    </xf>
    <xf numFmtId="165" fontId="3" fillId="0" borderId="0" xfId="74" applyNumberFormat="1" applyFont="1" applyBorder="1" applyAlignment="1">
      <alignment vertical="center"/>
    </xf>
    <xf numFmtId="49" fontId="4" fillId="2" borderId="1" xfId="215" applyNumberFormat="1" applyFont="1" applyFill="1" applyBorder="1" applyAlignment="1">
      <alignment horizontal="center" vertical="center"/>
    </xf>
    <xf numFmtId="49" fontId="4" fillId="2" borderId="10" xfId="215" applyNumberFormat="1" applyFont="1" applyFill="1" applyBorder="1" applyAlignment="1">
      <alignment horizontal="center" vertical="center"/>
    </xf>
    <xf numFmtId="167" fontId="31" fillId="0" borderId="0" xfId="74" applyNumberFormat="1" applyFont="1" applyAlignment="1">
      <alignment vertical="center"/>
    </xf>
    <xf numFmtId="168" fontId="4" fillId="0" borderId="2" xfId="139" applyNumberFormat="1" applyFont="1" applyBorder="1" applyAlignment="1">
      <alignment horizontal="center" vertical="center"/>
    </xf>
    <xf numFmtId="167" fontId="4" fillId="0" borderId="5" xfId="139" applyFont="1" applyBorder="1" applyAlignment="1">
      <alignment horizontal="right" vertical="center"/>
    </xf>
    <xf numFmtId="168" fontId="4" fillId="0" borderId="3" xfId="139" applyNumberFormat="1" applyFont="1" applyBorder="1" applyAlignment="1">
      <alignment horizontal="center" vertical="center"/>
    </xf>
    <xf numFmtId="167" fontId="4" fillId="0" borderId="12" xfId="139" applyFont="1" applyBorder="1" applyAlignment="1">
      <alignment vertical="center"/>
    </xf>
    <xf numFmtId="167" fontId="3" fillId="0" borderId="4" xfId="214" applyNumberFormat="1" applyFont="1" applyBorder="1" applyAlignment="1">
      <alignment vertical="center"/>
    </xf>
    <xf numFmtId="167" fontId="3" fillId="0" borderId="0" xfId="74" applyNumberFormat="1" applyFont="1" applyBorder="1" applyAlignment="1">
      <alignment vertical="center"/>
    </xf>
    <xf numFmtId="181" fontId="3" fillId="0" borderId="0" xfId="74" applyNumberFormat="1" applyFont="1" applyAlignment="1">
      <alignment vertical="center"/>
    </xf>
    <xf numFmtId="49" fontId="4" fillId="2" borderId="1" xfId="218" applyNumberFormat="1" applyFont="1" applyFill="1" applyBorder="1" applyAlignment="1">
      <alignment horizontal="center" vertical="center"/>
    </xf>
    <xf numFmtId="49" fontId="4" fillId="2" borderId="10" xfId="218" applyNumberFormat="1" applyFont="1" applyFill="1" applyBorder="1" applyAlignment="1">
      <alignment horizontal="center" vertical="center"/>
    </xf>
    <xf numFmtId="167" fontId="3" fillId="0" borderId="2" xfId="166" applyFont="1" applyBorder="1" applyAlignment="1">
      <alignment vertical="center"/>
    </xf>
    <xf numFmtId="167" fontId="4" fillId="0" borderId="5" xfId="166" applyFont="1" applyBorder="1" applyAlignment="1">
      <alignment vertical="center"/>
    </xf>
    <xf numFmtId="167" fontId="4" fillId="0" borderId="5" xfId="166" quotePrefix="1" applyFont="1" applyBorder="1" applyAlignment="1">
      <alignment horizontal="right" vertical="center"/>
    </xf>
    <xf numFmtId="167" fontId="4" fillId="0" borderId="5" xfId="166" quotePrefix="1" applyFont="1" applyBorder="1" applyAlignment="1">
      <alignment horizontal="center" vertical="center"/>
    </xf>
    <xf numFmtId="168" fontId="3" fillId="0" borderId="2" xfId="166" applyNumberFormat="1" applyFont="1" applyBorder="1" applyAlignment="1">
      <alignment horizontal="center" vertical="center"/>
    </xf>
    <xf numFmtId="167" fontId="3" fillId="0" borderId="5" xfId="166" applyFont="1" applyBorder="1" applyAlignment="1">
      <alignment vertical="center"/>
    </xf>
    <xf numFmtId="167" fontId="3" fillId="0" borderId="5" xfId="166" applyFont="1" applyBorder="1" applyAlignment="1">
      <alignment horizontal="right" vertical="center"/>
    </xf>
    <xf numFmtId="167" fontId="3" fillId="0" borderId="5" xfId="166" applyFont="1" applyBorder="1" applyAlignment="1">
      <alignment horizontal="center" vertical="center"/>
    </xf>
    <xf numFmtId="167" fontId="4" fillId="0" borderId="5" xfId="166" applyFont="1" applyBorder="1" applyAlignment="1">
      <alignment horizontal="right" vertical="center"/>
    </xf>
    <xf numFmtId="167" fontId="4" fillId="0" borderId="5" xfId="166" applyFont="1" applyBorder="1" applyAlignment="1">
      <alignment horizontal="center" vertical="center"/>
    </xf>
    <xf numFmtId="167" fontId="3" fillId="0" borderId="3" xfId="166" applyFont="1" applyBorder="1" applyAlignment="1">
      <alignment vertical="center"/>
    </xf>
    <xf numFmtId="167" fontId="4" fillId="0" borderId="12" xfId="166" applyFont="1" applyBorder="1" applyAlignment="1">
      <alignment vertical="center"/>
    </xf>
    <xf numFmtId="167" fontId="4" fillId="0" borderId="12" xfId="166" applyFont="1" applyBorder="1" applyAlignment="1">
      <alignment horizontal="center" vertical="center"/>
    </xf>
    <xf numFmtId="182" fontId="3" fillId="0" borderId="0" xfId="74" applyNumberFormat="1" applyFont="1" applyAlignment="1">
      <alignment vertical="center"/>
    </xf>
    <xf numFmtId="167" fontId="4" fillId="0" borderId="0" xfId="220" applyNumberFormat="1" applyFont="1" applyAlignment="1" applyProtection="1">
      <alignment horizontal="center" vertical="center"/>
    </xf>
    <xf numFmtId="167" fontId="35" fillId="0" borderId="0" xfId="220" applyNumberFormat="1" applyFont="1" applyAlignment="1" applyProtection="1">
      <alignment horizontal="right" vertical="center"/>
    </xf>
    <xf numFmtId="167" fontId="4" fillId="0" borderId="0" xfId="220" applyNumberFormat="1" applyFont="1" applyFill="1" applyBorder="1" applyAlignment="1">
      <alignment horizontal="center" vertical="center"/>
    </xf>
    <xf numFmtId="49" fontId="4" fillId="2" borderId="1" xfId="221" applyNumberFormat="1" applyFont="1" applyFill="1" applyBorder="1" applyAlignment="1">
      <alignment horizontal="center" vertical="center"/>
    </xf>
    <xf numFmtId="49" fontId="4" fillId="2" borderId="10" xfId="221" applyNumberFormat="1" applyFont="1" applyFill="1" applyBorder="1" applyAlignment="1">
      <alignment horizontal="center" vertical="center"/>
    </xf>
    <xf numFmtId="167" fontId="4" fillId="0" borderId="0" xfId="89" quotePrefix="1" applyNumberFormat="1" applyFont="1" applyFill="1" applyBorder="1" applyAlignment="1">
      <alignment horizontal="center" vertical="center"/>
    </xf>
    <xf numFmtId="167" fontId="3" fillId="0" borderId="2" xfId="167" applyFont="1" applyBorder="1" applyAlignment="1">
      <alignment horizontal="left" vertical="center"/>
    </xf>
    <xf numFmtId="167" fontId="4" fillId="0" borderId="5" xfId="167" applyFont="1" applyBorder="1" applyAlignment="1">
      <alignment vertical="center"/>
    </xf>
    <xf numFmtId="167" fontId="4" fillId="0" borderId="5" xfId="167" applyNumberFormat="1" applyFont="1" applyBorder="1" applyAlignment="1">
      <alignment horizontal="right" vertical="center"/>
    </xf>
    <xf numFmtId="167" fontId="4" fillId="0" borderId="5" xfId="167" quotePrefix="1" applyFont="1" applyBorder="1" applyAlignment="1">
      <alignment vertical="center"/>
    </xf>
    <xf numFmtId="167" fontId="4" fillId="0" borderId="5" xfId="167" quotePrefix="1" applyFont="1" applyBorder="1" applyAlignment="1">
      <alignment horizontal="center" vertical="center"/>
    </xf>
    <xf numFmtId="167" fontId="4" fillId="0" borderId="0" xfId="167" quotePrefix="1" applyFont="1" applyBorder="1" applyAlignment="1">
      <alignment horizontal="right" vertical="center"/>
    </xf>
    <xf numFmtId="168" fontId="3" fillId="0" borderId="2" xfId="167" applyNumberFormat="1" applyFont="1" applyBorder="1" applyAlignment="1">
      <alignment horizontal="center" vertical="center"/>
    </xf>
    <xf numFmtId="168" fontId="3" fillId="0" borderId="5" xfId="167" applyNumberFormat="1" applyFont="1" applyBorder="1" applyAlignment="1">
      <alignment horizontal="left" vertical="center"/>
    </xf>
    <xf numFmtId="167" fontId="3" fillId="0" borderId="5" xfId="167" applyNumberFormat="1" applyFont="1" applyBorder="1" applyAlignment="1">
      <alignment horizontal="right" vertical="center"/>
    </xf>
    <xf numFmtId="167" fontId="3" fillId="0" borderId="5" xfId="167" applyFont="1" applyBorder="1" applyAlignment="1">
      <alignment vertical="center"/>
    </xf>
    <xf numFmtId="167" fontId="3" fillId="0" borderId="5" xfId="167" applyFont="1" applyBorder="1" applyAlignment="1">
      <alignment horizontal="center" vertical="center"/>
    </xf>
    <xf numFmtId="167" fontId="3" fillId="0" borderId="0" xfId="167" applyFont="1" applyBorder="1" applyAlignment="1">
      <alignment horizontal="right" vertical="center"/>
    </xf>
    <xf numFmtId="168" fontId="3" fillId="0" borderId="2" xfId="167" applyNumberFormat="1" applyFont="1" applyBorder="1" applyAlignment="1">
      <alignment horizontal="left" vertical="center"/>
    </xf>
    <xf numFmtId="168" fontId="4" fillId="0" borderId="5" xfId="167" applyNumberFormat="1" applyFont="1" applyBorder="1" applyAlignment="1">
      <alignment horizontal="left" vertical="center"/>
    </xf>
    <xf numFmtId="167" fontId="4" fillId="0" borderId="5" xfId="167" applyFont="1" applyBorder="1" applyAlignment="1">
      <alignment horizontal="center" vertical="center"/>
    </xf>
    <xf numFmtId="168" fontId="3" fillId="0" borderId="3" xfId="167" applyNumberFormat="1" applyFont="1" applyBorder="1" applyAlignment="1">
      <alignment horizontal="left" vertical="center"/>
    </xf>
    <xf numFmtId="168" fontId="4" fillId="0" borderId="12" xfId="167" applyNumberFormat="1" applyFont="1" applyBorder="1" applyAlignment="1">
      <alignment horizontal="left" vertical="center"/>
    </xf>
    <xf numFmtId="167" fontId="4" fillId="0" borderId="12" xfId="167" applyNumberFormat="1" applyFont="1" applyBorder="1" applyAlignment="1">
      <alignment horizontal="right" vertical="center"/>
    </xf>
    <xf numFmtId="167" fontId="4" fillId="0" borderId="12" xfId="167" applyFont="1" applyBorder="1" applyAlignment="1">
      <alignment vertical="center"/>
    </xf>
    <xf numFmtId="167" fontId="4" fillId="0" borderId="12" xfId="167" applyFont="1" applyBorder="1" applyAlignment="1">
      <alignment horizontal="center" vertical="center"/>
    </xf>
    <xf numFmtId="183" fontId="3" fillId="0" borderId="0" xfId="74" applyNumberFormat="1" applyFont="1" applyAlignment="1">
      <alignment vertical="center"/>
    </xf>
    <xf numFmtId="49" fontId="4" fillId="2" borderId="1" xfId="224" applyNumberFormat="1" applyFont="1" applyFill="1" applyBorder="1" applyAlignment="1">
      <alignment horizontal="center" vertical="center"/>
    </xf>
    <xf numFmtId="49" fontId="4" fillId="2" borderId="10" xfId="224" applyNumberFormat="1" applyFont="1" applyFill="1" applyBorder="1" applyAlignment="1">
      <alignment horizontal="center" vertical="center"/>
    </xf>
    <xf numFmtId="168" fontId="3" fillId="0" borderId="3" xfId="167" applyNumberFormat="1" applyFont="1" applyBorder="1" applyAlignment="1">
      <alignment horizontal="center" vertical="center"/>
    </xf>
    <xf numFmtId="168" fontId="3" fillId="0" borderId="0" xfId="167" applyNumberFormat="1" applyFont="1" applyBorder="1" applyAlignment="1">
      <alignment horizontal="center" vertical="center"/>
    </xf>
    <xf numFmtId="168" fontId="3" fillId="0" borderId="0" xfId="167" applyNumberFormat="1" applyFont="1" applyBorder="1" applyAlignment="1">
      <alignment horizontal="left" vertical="center"/>
    </xf>
    <xf numFmtId="181" fontId="3" fillId="0" borderId="0" xfId="167" applyNumberFormat="1" applyFont="1" applyBorder="1" applyAlignment="1">
      <alignment horizontal="left" vertical="center"/>
    </xf>
    <xf numFmtId="167" fontId="3" fillId="0" borderId="0" xfId="167" applyFont="1" applyBorder="1" applyAlignment="1">
      <alignment vertical="center"/>
    </xf>
    <xf numFmtId="167" fontId="3" fillId="0" borderId="0" xfId="167" applyNumberFormat="1" applyFont="1" applyBorder="1" applyAlignment="1">
      <alignment horizontal="left" vertical="center"/>
    </xf>
    <xf numFmtId="167" fontId="3" fillId="0" borderId="0" xfId="167" applyNumberFormat="1" applyFont="1" applyBorder="1" applyAlignment="1">
      <alignment vertical="center"/>
    </xf>
    <xf numFmtId="167" fontId="3" fillId="0" borderId="0" xfId="167" applyNumberFormat="1" applyFont="1" applyBorder="1" applyAlignment="1">
      <alignment horizontal="right" vertical="center"/>
    </xf>
    <xf numFmtId="168" fontId="4" fillId="0" borderId="0" xfId="167" applyNumberFormat="1" applyFont="1" applyBorder="1" applyAlignment="1">
      <alignment horizontal="left" vertical="center"/>
    </xf>
    <xf numFmtId="167" fontId="4" fillId="0" borderId="0" xfId="167" applyFont="1" applyBorder="1" applyAlignment="1">
      <alignment vertical="center"/>
    </xf>
    <xf numFmtId="49" fontId="4" fillId="2" borderId="1" xfId="226" applyNumberFormat="1" applyFont="1" applyFill="1" applyBorder="1" applyAlignment="1">
      <alignment horizontal="center" vertical="center"/>
    </xf>
    <xf numFmtId="49" fontId="4" fillId="2" borderId="10" xfId="226" applyNumberFormat="1" applyFont="1" applyFill="1" applyBorder="1" applyAlignment="1">
      <alignment horizontal="center" vertical="center"/>
    </xf>
    <xf numFmtId="167" fontId="3" fillId="0" borderId="2" xfId="168" applyFont="1" applyBorder="1" applyAlignment="1">
      <alignment horizontal="left" vertical="center"/>
    </xf>
    <xf numFmtId="167" fontId="4" fillId="0" borderId="5" xfId="168" applyFont="1" applyBorder="1" applyAlignment="1">
      <alignment vertical="center"/>
    </xf>
    <xf numFmtId="167" fontId="4" fillId="0" borderId="5" xfId="168" applyNumberFormat="1" applyFont="1" applyBorder="1" applyAlignment="1">
      <alignment horizontal="right" vertical="center"/>
    </xf>
    <xf numFmtId="167" fontId="4" fillId="0" borderId="7" xfId="168" quotePrefix="1" applyFont="1" applyBorder="1" applyAlignment="1">
      <alignment horizontal="center" vertical="center"/>
    </xf>
    <xf numFmtId="168" fontId="3" fillId="0" borderId="2" xfId="168" applyNumberFormat="1" applyFont="1" applyBorder="1" applyAlignment="1">
      <alignment horizontal="center" vertical="center"/>
    </xf>
    <xf numFmtId="168" fontId="3" fillId="0" borderId="5" xfId="168" applyNumberFormat="1" applyFont="1" applyBorder="1" applyAlignment="1">
      <alignment horizontal="left" vertical="center"/>
    </xf>
    <xf numFmtId="167" fontId="3" fillId="0" borderId="5" xfId="168" applyNumberFormat="1" applyFont="1" applyBorder="1" applyAlignment="1">
      <alignment horizontal="right" vertical="center"/>
    </xf>
    <xf numFmtId="167" fontId="3" fillId="0" borderId="5" xfId="168" applyFont="1" applyBorder="1" applyAlignment="1">
      <alignment horizontal="right" vertical="center"/>
    </xf>
    <xf numFmtId="167" fontId="3" fillId="0" borderId="5" xfId="168" applyFont="1" applyBorder="1" applyAlignment="1">
      <alignment horizontal="center" vertical="center"/>
    </xf>
    <xf numFmtId="168" fontId="3" fillId="0" borderId="2" xfId="168" applyNumberFormat="1" applyFont="1" applyBorder="1" applyAlignment="1">
      <alignment horizontal="left" vertical="center"/>
    </xf>
    <xf numFmtId="168" fontId="4" fillId="0" borderId="5" xfId="168" applyNumberFormat="1" applyFont="1" applyBorder="1" applyAlignment="1">
      <alignment horizontal="left" vertical="center"/>
    </xf>
    <xf numFmtId="167" fontId="4" fillId="0" borderId="5" xfId="168" applyFont="1" applyBorder="1" applyAlignment="1">
      <alignment horizontal="right" vertical="center"/>
    </xf>
    <xf numFmtId="167" fontId="4" fillId="0" borderId="5" xfId="168" applyFont="1" applyBorder="1" applyAlignment="1">
      <alignment horizontal="center" vertical="center"/>
    </xf>
    <xf numFmtId="168" fontId="3" fillId="0" borderId="3" xfId="168" applyNumberFormat="1" applyFont="1" applyBorder="1" applyAlignment="1">
      <alignment horizontal="left" vertical="center"/>
    </xf>
    <xf numFmtId="168" fontId="4" fillId="0" borderId="12" xfId="168" applyNumberFormat="1" applyFont="1" applyBorder="1" applyAlignment="1">
      <alignment horizontal="left" vertical="center"/>
    </xf>
    <xf numFmtId="167" fontId="4" fillId="0" borderId="12" xfId="168" applyNumberFormat="1" applyFont="1" applyBorder="1" applyAlignment="1">
      <alignment horizontal="right" vertical="center"/>
    </xf>
    <xf numFmtId="167" fontId="4" fillId="0" borderId="12" xfId="168" applyFont="1" applyBorder="1" applyAlignment="1">
      <alignment horizontal="right" vertical="center"/>
    </xf>
    <xf numFmtId="167" fontId="4" fillId="0" borderId="12" xfId="168" applyFont="1" applyBorder="1" applyAlignment="1">
      <alignment horizontal="center" vertical="center"/>
    </xf>
    <xf numFmtId="184" fontId="3" fillId="0" borderId="0" xfId="74" applyNumberFormat="1" applyFont="1" applyAlignment="1">
      <alignment vertical="center"/>
    </xf>
    <xf numFmtId="185" fontId="3" fillId="0" borderId="0" xfId="74" applyNumberFormat="1" applyFont="1" applyAlignment="1">
      <alignment vertical="center"/>
    </xf>
    <xf numFmtId="0" fontId="32" fillId="0" borderId="0" xfId="0" applyFont="1" applyAlignment="1">
      <alignment vertical="center"/>
    </xf>
    <xf numFmtId="0" fontId="4" fillId="2" borderId="11" xfId="0" quotePrefix="1" applyFont="1" applyFill="1" applyBorder="1" applyAlignment="1">
      <alignment horizontal="center" vertical="center"/>
    </xf>
    <xf numFmtId="0" fontId="4" fillId="2" borderId="1" xfId="0" quotePrefix="1" applyFont="1" applyFill="1" applyBorder="1" applyAlignment="1">
      <alignment horizontal="center" vertical="center"/>
    </xf>
    <xf numFmtId="0" fontId="4" fillId="2" borderId="10" xfId="0" applyFont="1" applyFill="1" applyBorder="1" applyAlignment="1">
      <alignment horizontal="center" vertical="center"/>
    </xf>
    <xf numFmtId="1" fontId="3" fillId="0" borderId="14" xfId="0" applyNumberFormat="1" applyFont="1" applyFill="1" applyBorder="1" applyAlignment="1">
      <alignment horizontal="center" vertical="center"/>
    </xf>
    <xf numFmtId="165" fontId="3" fillId="0" borderId="29" xfId="0" applyNumberFormat="1" applyFont="1" applyFill="1" applyBorder="1" applyAlignment="1">
      <alignment vertical="center"/>
    </xf>
    <xf numFmtId="165" fontId="32" fillId="0" borderId="86" xfId="0" applyNumberFormat="1" applyFont="1" applyBorder="1" applyAlignment="1">
      <alignment horizontal="center" vertical="center"/>
    </xf>
    <xf numFmtId="165" fontId="32" fillId="0" borderId="29" xfId="0" applyNumberFormat="1" applyFont="1" applyBorder="1" applyAlignment="1">
      <alignment horizontal="center" vertical="center"/>
    </xf>
    <xf numFmtId="165" fontId="3" fillId="0" borderId="21" xfId="0" applyNumberFormat="1" applyFont="1" applyFill="1" applyBorder="1" applyAlignment="1">
      <alignment horizontal="center" vertical="center"/>
    </xf>
    <xf numFmtId="165" fontId="32" fillId="0" borderId="94" xfId="0" applyNumberFormat="1" applyFont="1" applyBorder="1" applyAlignment="1">
      <alignment horizontal="center" vertical="center"/>
    </xf>
    <xf numFmtId="165" fontId="32" fillId="0" borderId="7" xfId="0" applyNumberFormat="1" applyFont="1" applyBorder="1" applyAlignment="1">
      <alignment horizontal="center" vertical="center"/>
    </xf>
    <xf numFmtId="165" fontId="32" fillId="0" borderId="0" xfId="0" applyNumberFormat="1" applyFont="1" applyAlignment="1">
      <alignment vertical="center"/>
    </xf>
    <xf numFmtId="165" fontId="3" fillId="0" borderId="8" xfId="0" applyNumberFormat="1" applyFont="1" applyFill="1" applyBorder="1" applyAlignment="1">
      <alignment vertical="center"/>
    </xf>
    <xf numFmtId="165" fontId="32" fillId="0" borderId="2" xfId="0" applyNumberFormat="1" applyFont="1" applyBorder="1" applyAlignment="1">
      <alignment horizontal="center" vertical="center"/>
    </xf>
    <xf numFmtId="165" fontId="32" fillId="0" borderId="8" xfId="0" applyNumberFormat="1" applyFont="1" applyBorder="1" applyAlignment="1">
      <alignment horizontal="center" vertical="center"/>
    </xf>
    <xf numFmtId="165" fontId="32" fillId="0" borderId="6" xfId="0" applyNumberFormat="1" applyFont="1" applyBorder="1" applyAlignment="1">
      <alignment horizontal="center" vertical="center"/>
    </xf>
    <xf numFmtId="165" fontId="32" fillId="0" borderId="5" xfId="0" applyNumberFormat="1" applyFont="1" applyBorder="1" applyAlignment="1">
      <alignment horizontal="center" vertical="center"/>
    </xf>
    <xf numFmtId="0" fontId="32" fillId="0" borderId="14" xfId="0" applyFont="1" applyFill="1" applyBorder="1" applyAlignment="1">
      <alignment horizontal="center" vertical="center"/>
    </xf>
    <xf numFmtId="165" fontId="32" fillId="0" borderId="33" xfId="0" applyNumberFormat="1" applyFont="1" applyBorder="1" applyAlignment="1">
      <alignment horizontal="center" vertical="center"/>
    </xf>
    <xf numFmtId="165" fontId="32" fillId="0" borderId="9" xfId="0" applyNumberFormat="1" applyFont="1" applyBorder="1" applyAlignment="1">
      <alignment horizontal="center" vertical="center"/>
    </xf>
    <xf numFmtId="0" fontId="4" fillId="0" borderId="3" xfId="0" applyFont="1" applyFill="1" applyBorder="1" applyAlignment="1">
      <alignment horizontal="center" vertical="center"/>
    </xf>
    <xf numFmtId="165" fontId="4" fillId="0" borderId="57" xfId="0" applyNumberFormat="1" applyFont="1" applyFill="1" applyBorder="1" applyAlignment="1">
      <alignment vertical="center"/>
    </xf>
    <xf numFmtId="165" fontId="4" fillId="0" borderId="3" xfId="0" applyNumberFormat="1" applyFont="1" applyFill="1" applyBorder="1" applyAlignment="1">
      <alignment horizontal="center" vertical="center"/>
    </xf>
    <xf numFmtId="165" fontId="4" fillId="0" borderId="99"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0" fontId="3" fillId="0" borderId="0" xfId="171" applyFont="1" applyAlignment="1">
      <alignment vertical="center"/>
    </xf>
    <xf numFmtId="0" fontId="4" fillId="0" borderId="0" xfId="171" applyFont="1" applyAlignment="1">
      <alignment horizontal="center" vertical="center"/>
    </xf>
    <xf numFmtId="167" fontId="4" fillId="2" borderId="54" xfId="101" applyNumberFormat="1" applyFont="1" applyFill="1" applyBorder="1" applyAlignment="1">
      <alignment horizontal="center" vertical="center"/>
    </xf>
    <xf numFmtId="167" fontId="4" fillId="2" borderId="19" xfId="101" applyNumberFormat="1" applyFont="1" applyFill="1" applyBorder="1" applyAlignment="1">
      <alignment horizontal="center" vertical="center"/>
    </xf>
    <xf numFmtId="167" fontId="4" fillId="2" borderId="19" xfId="101" quotePrefix="1" applyNumberFormat="1" applyFont="1" applyFill="1" applyBorder="1" applyAlignment="1">
      <alignment horizontal="center" vertical="center"/>
    </xf>
    <xf numFmtId="167" fontId="4" fillId="2" borderId="20" xfId="101" quotePrefix="1" applyNumberFormat="1" applyFont="1" applyFill="1" applyBorder="1" applyAlignment="1">
      <alignment horizontal="center" vertical="center"/>
    </xf>
    <xf numFmtId="0" fontId="4" fillId="2" borderId="19" xfId="171" quotePrefix="1" applyFont="1" applyFill="1" applyBorder="1" applyAlignment="1">
      <alignment horizontal="center" vertical="center"/>
    </xf>
    <xf numFmtId="0" fontId="4" fillId="2" borderId="40" xfId="171" quotePrefix="1" applyFont="1" applyFill="1" applyBorder="1" applyAlignment="1">
      <alignment horizontal="center" vertical="center"/>
    </xf>
    <xf numFmtId="167" fontId="4" fillId="0" borderId="86" xfId="101" applyNumberFormat="1" applyFont="1" applyBorder="1" applyAlignment="1">
      <alignment horizontal="left" vertical="center"/>
    </xf>
    <xf numFmtId="2" fontId="3" fillId="0" borderId="7" xfId="169" applyNumberFormat="1" applyFont="1" applyBorder="1" applyAlignment="1">
      <alignment vertical="center"/>
    </xf>
    <xf numFmtId="165" fontId="3" fillId="0" borderId="7" xfId="169" applyNumberFormat="1" applyFont="1" applyBorder="1" applyAlignment="1">
      <alignment vertical="center"/>
    </xf>
    <xf numFmtId="165" fontId="3" fillId="0" borderId="24" xfId="169" applyNumberFormat="1" applyFont="1" applyBorder="1" applyAlignment="1">
      <alignment vertical="center"/>
    </xf>
    <xf numFmtId="167" fontId="4" fillId="0" borderId="2" xfId="101" applyNumberFormat="1" applyFont="1" applyBorder="1" applyAlignment="1">
      <alignment vertical="center"/>
    </xf>
    <xf numFmtId="2" fontId="3" fillId="0" borderId="5" xfId="169" applyNumberFormat="1" applyFont="1" applyBorder="1" applyAlignment="1">
      <alignment vertical="center"/>
    </xf>
    <xf numFmtId="165" fontId="3" fillId="0" borderId="5" xfId="169" applyNumberFormat="1" applyFont="1" applyBorder="1" applyAlignment="1">
      <alignment vertical="center"/>
    </xf>
    <xf numFmtId="165" fontId="3" fillId="0" borderId="21" xfId="169" applyNumberFormat="1" applyFont="1" applyBorder="1" applyAlignment="1">
      <alignment vertical="center"/>
    </xf>
    <xf numFmtId="167" fontId="4" fillId="0" borderId="2" xfId="101" applyNumberFormat="1" applyFont="1" applyBorder="1" applyAlignment="1">
      <alignment horizontal="left" vertical="center"/>
    </xf>
    <xf numFmtId="165" fontId="3" fillId="0" borderId="5" xfId="169" quotePrefix="1" applyNumberFormat="1" applyFont="1" applyBorder="1" applyAlignment="1">
      <alignment horizontal="right" vertical="center"/>
    </xf>
    <xf numFmtId="165" fontId="3" fillId="0" borderId="21" xfId="169" quotePrefix="1" applyNumberFormat="1" applyFont="1" applyBorder="1" applyAlignment="1">
      <alignment horizontal="right" vertical="center"/>
    </xf>
    <xf numFmtId="2" fontId="3" fillId="0" borderId="5" xfId="169" applyNumberFormat="1" applyFont="1" applyFill="1" applyBorder="1" applyAlignment="1">
      <alignment vertical="center"/>
    </xf>
    <xf numFmtId="165" fontId="3" fillId="0" borderId="5" xfId="169" applyNumberFormat="1" applyFont="1" applyFill="1" applyBorder="1" applyAlignment="1">
      <alignment vertical="center"/>
    </xf>
    <xf numFmtId="2" fontId="4" fillId="0" borderId="15" xfId="169" applyNumberFormat="1" applyFont="1" applyBorder="1" applyAlignment="1">
      <alignment vertical="center"/>
    </xf>
    <xf numFmtId="165" fontId="4" fillId="0" borderId="15" xfId="169" applyNumberFormat="1" applyFont="1" applyBorder="1" applyAlignment="1">
      <alignment vertical="center"/>
    </xf>
    <xf numFmtId="165" fontId="4" fillId="0" borderId="25" xfId="169" applyNumberFormat="1" applyFont="1" applyBorder="1" applyAlignment="1">
      <alignment vertical="center"/>
    </xf>
    <xf numFmtId="165" fontId="3" fillId="0" borderId="0" xfId="171" applyNumberFormat="1" applyFont="1" applyAlignment="1">
      <alignment vertical="center"/>
    </xf>
    <xf numFmtId="170" fontId="4" fillId="2" borderId="1" xfId="228" applyNumberFormat="1" applyFont="1" applyFill="1" applyBorder="1" applyAlignment="1" applyProtection="1">
      <alignment horizontal="center" vertical="center" wrapText="1"/>
    </xf>
    <xf numFmtId="170" fontId="4" fillId="2" borderId="26" xfId="228" applyNumberFormat="1" applyFont="1" applyFill="1" applyBorder="1" applyAlignment="1" applyProtection="1">
      <alignment horizontal="center" vertical="center" wrapText="1"/>
    </xf>
    <xf numFmtId="170" fontId="4" fillId="2" borderId="10" xfId="228" applyNumberFormat="1" applyFont="1" applyFill="1" applyBorder="1" applyAlignment="1" applyProtection="1">
      <alignment horizontal="center" vertical="center" wrapText="1"/>
    </xf>
    <xf numFmtId="170" fontId="4" fillId="2" borderId="11" xfId="228" applyNumberFormat="1" applyFont="1" applyFill="1" applyBorder="1" applyAlignment="1" applyProtection="1">
      <alignment horizontal="center" vertical="center" wrapText="1"/>
    </xf>
    <xf numFmtId="0" fontId="4" fillId="2" borderId="11" xfId="74" applyFont="1" applyFill="1" applyBorder="1" applyAlignment="1">
      <alignment horizontal="center" vertical="center" wrapText="1"/>
    </xf>
    <xf numFmtId="0" fontId="4" fillId="2" borderId="1" xfId="74" applyFont="1" applyFill="1" applyBorder="1" applyAlignment="1">
      <alignment horizontal="center" vertical="center" wrapText="1"/>
    </xf>
    <xf numFmtId="0" fontId="4" fillId="2" borderId="26" xfId="74" applyFont="1" applyFill="1" applyBorder="1" applyAlignment="1">
      <alignment horizontal="center" vertical="center" wrapText="1"/>
    </xf>
    <xf numFmtId="0" fontId="4" fillId="2" borderId="10" xfId="74" applyFont="1" applyFill="1" applyBorder="1" applyAlignment="1">
      <alignment horizontal="center" vertical="center" wrapText="1"/>
    </xf>
    <xf numFmtId="170" fontId="4" fillId="0" borderId="86" xfId="228" applyNumberFormat="1" applyFont="1" applyFill="1" applyBorder="1" applyAlignment="1" applyProtection="1">
      <alignment horizontal="left" vertical="center"/>
    </xf>
    <xf numFmtId="165" fontId="3" fillId="0" borderId="7" xfId="74" applyNumberFormat="1" applyFont="1" applyFill="1" applyBorder="1" applyAlignment="1">
      <alignment horizontal="center" vertical="center"/>
    </xf>
    <xf numFmtId="165" fontId="3" fillId="0" borderId="24" xfId="74" applyNumberFormat="1" applyFont="1" applyFill="1" applyBorder="1" applyAlignment="1">
      <alignment horizontal="center" vertical="center"/>
    </xf>
    <xf numFmtId="165" fontId="3" fillId="0" borderId="86" xfId="74" applyNumberFormat="1" applyFont="1" applyFill="1" applyBorder="1" applyAlignment="1">
      <alignment horizontal="center" vertical="center"/>
    </xf>
    <xf numFmtId="165" fontId="3" fillId="0" borderId="94" xfId="74" applyNumberFormat="1" applyFont="1" applyFill="1" applyBorder="1" applyAlignment="1">
      <alignment horizontal="center" vertical="center"/>
    </xf>
    <xf numFmtId="170" fontId="4" fillId="0" borderId="2" xfId="228" applyNumberFormat="1" applyFont="1" applyFill="1" applyBorder="1" applyAlignment="1" applyProtection="1">
      <alignment horizontal="left" vertical="center"/>
    </xf>
    <xf numFmtId="165" fontId="3" fillId="0" borderId="2" xfId="74" applyNumberFormat="1" applyFont="1" applyFill="1" applyBorder="1" applyAlignment="1">
      <alignment horizontal="center" vertical="center"/>
    </xf>
    <xf numFmtId="165" fontId="3" fillId="0" borderId="6" xfId="74" applyNumberFormat="1" applyFont="1" applyFill="1" applyBorder="1" applyAlignment="1">
      <alignment horizontal="center" vertical="center"/>
    </xf>
    <xf numFmtId="170" fontId="4" fillId="0" borderId="36" xfId="228" applyNumberFormat="1" applyFont="1" applyFill="1" applyBorder="1" applyAlignment="1" applyProtection="1">
      <alignment horizontal="left" vertical="center"/>
    </xf>
    <xf numFmtId="165" fontId="3" fillId="0" borderId="9" xfId="74" applyNumberFormat="1" applyFont="1" applyFill="1" applyBorder="1" applyAlignment="1">
      <alignment horizontal="center" vertical="center"/>
    </xf>
    <xf numFmtId="165" fontId="3" fillId="0" borderId="31" xfId="74" applyNumberFormat="1" applyFont="1" applyFill="1" applyBorder="1" applyAlignment="1">
      <alignment horizontal="center" vertical="center"/>
    </xf>
    <xf numFmtId="165" fontId="3" fillId="0" borderId="36" xfId="74" applyNumberFormat="1" applyFont="1" applyFill="1" applyBorder="1" applyAlignment="1">
      <alignment horizontal="center" vertical="center"/>
    </xf>
    <xf numFmtId="165" fontId="3" fillId="0" borderId="33" xfId="74" applyNumberFormat="1" applyFont="1" applyFill="1" applyBorder="1" applyAlignment="1">
      <alignment horizontal="center" vertical="center"/>
    </xf>
    <xf numFmtId="170" fontId="4" fillId="0" borderId="3" xfId="101" applyNumberFormat="1" applyFont="1" applyFill="1" applyBorder="1" applyAlignment="1" applyProtection="1">
      <alignment horizontal="left" vertical="center"/>
    </xf>
    <xf numFmtId="165" fontId="4" fillId="0" borderId="12" xfId="74" applyNumberFormat="1" applyFont="1" applyFill="1" applyBorder="1" applyAlignment="1">
      <alignment horizontal="center" vertical="center"/>
    </xf>
    <xf numFmtId="165" fontId="4" fillId="0" borderId="13" xfId="74" applyNumberFormat="1" applyFont="1" applyFill="1" applyBorder="1" applyAlignment="1">
      <alignment horizontal="center" vertical="center"/>
    </xf>
    <xf numFmtId="165" fontId="4" fillId="0" borderId="99" xfId="74" applyNumberFormat="1" applyFont="1" applyFill="1" applyBorder="1" applyAlignment="1">
      <alignment horizontal="center" vertical="center"/>
    </xf>
    <xf numFmtId="170" fontId="4" fillId="0" borderId="0" xfId="101" applyNumberFormat="1" applyFont="1" applyFill="1" applyBorder="1" applyAlignment="1" applyProtection="1">
      <alignment horizontal="center" vertical="center"/>
    </xf>
    <xf numFmtId="0" fontId="4" fillId="0" borderId="0" xfId="0" applyFont="1" applyAlignment="1">
      <alignment vertical="center"/>
    </xf>
    <xf numFmtId="0" fontId="3" fillId="0" borderId="0" xfId="0" applyFont="1" applyAlignment="1">
      <alignment vertical="center"/>
    </xf>
    <xf numFmtId="49" fontId="4" fillId="2" borderId="27" xfId="212" applyNumberFormat="1" applyFont="1" applyFill="1" applyBorder="1" applyAlignment="1">
      <alignment horizontal="center" vertical="center"/>
    </xf>
    <xf numFmtId="1" fontId="3" fillId="0" borderId="63" xfId="0" applyNumberFormat="1" applyFont="1" applyFill="1" applyBorder="1" applyAlignment="1">
      <alignment horizontal="center" vertical="center"/>
    </xf>
    <xf numFmtId="165" fontId="4" fillId="0" borderId="16" xfId="0" applyNumberFormat="1" applyFont="1" applyFill="1" applyBorder="1" applyAlignment="1">
      <alignment vertical="center"/>
    </xf>
    <xf numFmtId="165" fontId="3" fillId="0" borderId="16" xfId="0" applyNumberFormat="1" applyFont="1" applyFill="1" applyBorder="1" applyAlignment="1">
      <alignment horizontal="center" vertical="center"/>
    </xf>
    <xf numFmtId="165" fontId="3" fillId="0" borderId="34" xfId="0" applyNumberFormat="1" applyFont="1" applyFill="1" applyBorder="1" applyAlignment="1">
      <alignment horizontal="center" vertical="center"/>
    </xf>
    <xf numFmtId="165" fontId="3" fillId="0" borderId="5" xfId="0" applyNumberFormat="1" applyFont="1" applyFill="1" applyBorder="1" applyAlignment="1">
      <alignment vertical="center"/>
    </xf>
    <xf numFmtId="1" fontId="3" fillId="0" borderId="5" xfId="0" applyNumberFormat="1" applyFont="1" applyFill="1" applyBorder="1" applyAlignment="1">
      <alignment horizontal="right" vertical="center"/>
    </xf>
    <xf numFmtId="1" fontId="3" fillId="0" borderId="8" xfId="0" applyNumberFormat="1" applyFont="1" applyFill="1" applyBorder="1" applyAlignment="1">
      <alignment horizontal="right" vertical="center"/>
    </xf>
    <xf numFmtId="165" fontId="3" fillId="0" borderId="8" xfId="0" applyNumberFormat="1" applyFont="1" applyFill="1" applyBorder="1" applyAlignment="1">
      <alignment horizontal="center" vertical="center"/>
    </xf>
    <xf numFmtId="1" fontId="32" fillId="0" borderId="5" xfId="0" applyNumberFormat="1" applyFont="1" applyFill="1" applyBorder="1" applyAlignment="1">
      <alignment horizontal="right" vertical="center"/>
    </xf>
    <xf numFmtId="1" fontId="3" fillId="0" borderId="17" xfId="0" applyNumberFormat="1" applyFont="1" applyFill="1" applyBorder="1" applyAlignment="1">
      <alignment horizontal="center" vertical="center"/>
    </xf>
    <xf numFmtId="165" fontId="4" fillId="0" borderId="12" xfId="0" applyNumberFormat="1" applyFont="1" applyFill="1" applyBorder="1" applyAlignment="1">
      <alignment vertical="center"/>
    </xf>
    <xf numFmtId="1" fontId="4" fillId="0" borderId="12" xfId="0" applyNumberFormat="1" applyFont="1" applyFill="1" applyBorder="1" applyAlignment="1">
      <alignment horizontal="right" vertical="center"/>
    </xf>
    <xf numFmtId="1" fontId="4" fillId="0" borderId="23" xfId="0" applyNumberFormat="1" applyFont="1" applyFill="1" applyBorder="1" applyAlignment="1">
      <alignment horizontal="right" vertical="center"/>
    </xf>
    <xf numFmtId="165" fontId="4" fillId="0" borderId="23" xfId="0" applyNumberFormat="1" applyFont="1" applyFill="1" applyBorder="1" applyAlignment="1">
      <alignment horizontal="center" vertical="center"/>
    </xf>
    <xf numFmtId="1" fontId="3" fillId="0" borderId="0" xfId="0" applyNumberFormat="1" applyFont="1" applyFill="1" applyBorder="1" applyAlignment="1">
      <alignment horizontal="center" vertical="center"/>
    </xf>
    <xf numFmtId="165" fontId="4" fillId="0" borderId="0" xfId="0" applyNumberFormat="1" applyFont="1" applyFill="1" applyBorder="1" applyAlignment="1">
      <alignment vertical="center"/>
    </xf>
    <xf numFmtId="165" fontId="3" fillId="0" borderId="0" xfId="0" applyNumberFormat="1" applyFont="1" applyFill="1" applyBorder="1" applyAlignment="1">
      <alignment horizontal="center" vertical="center"/>
    </xf>
    <xf numFmtId="165" fontId="3" fillId="0" borderId="91" xfId="0" applyNumberFormat="1" applyFont="1" applyFill="1" applyBorder="1" applyAlignment="1">
      <alignment horizontal="center" vertical="center"/>
    </xf>
    <xf numFmtId="1" fontId="3" fillId="0" borderId="118" xfId="0" applyNumberFormat="1" applyFont="1" applyFill="1" applyBorder="1" applyAlignment="1">
      <alignment horizontal="center" vertical="center"/>
    </xf>
    <xf numFmtId="165" fontId="4" fillId="0" borderId="38" xfId="0" applyNumberFormat="1" applyFont="1" applyFill="1" applyBorder="1" applyAlignment="1">
      <alignment vertical="center"/>
    </xf>
    <xf numFmtId="165" fontId="3" fillId="0" borderId="38" xfId="0" applyNumberFormat="1" applyFont="1" applyFill="1" applyBorder="1" applyAlignment="1">
      <alignment horizontal="center" vertical="center"/>
    </xf>
    <xf numFmtId="165" fontId="4" fillId="0" borderId="39" xfId="0" applyNumberFormat="1" applyFont="1" applyFill="1" applyBorder="1" applyAlignment="1">
      <alignment horizontal="center" vertical="center"/>
    </xf>
    <xf numFmtId="165" fontId="3" fillId="0" borderId="15" xfId="0" applyNumberFormat="1" applyFont="1" applyFill="1" applyBorder="1" applyAlignment="1">
      <alignment vertical="center"/>
    </xf>
    <xf numFmtId="1" fontId="3" fillId="0" borderId="15" xfId="0" applyNumberFormat="1" applyFont="1" applyFill="1" applyBorder="1" applyAlignment="1">
      <alignment horizontal="right" vertical="center"/>
    </xf>
    <xf numFmtId="165" fontId="3" fillId="0" borderId="15" xfId="0" applyNumberFormat="1" applyFont="1" applyFill="1" applyBorder="1" applyAlignment="1">
      <alignment horizontal="center" vertical="center"/>
    </xf>
    <xf numFmtId="165" fontId="4" fillId="0" borderId="15" xfId="0" applyNumberFormat="1" applyFont="1" applyFill="1" applyBorder="1" applyAlignment="1">
      <alignment horizontal="center" vertical="center"/>
    </xf>
    <xf numFmtId="165" fontId="4" fillId="0" borderId="25" xfId="0" applyNumberFormat="1" applyFont="1" applyFill="1" applyBorder="1" applyAlignment="1">
      <alignment horizontal="center" vertical="center"/>
    </xf>
    <xf numFmtId="0" fontId="35" fillId="0" borderId="0" xfId="209" applyFont="1" applyFill="1" applyAlignment="1">
      <alignment vertical="center"/>
    </xf>
    <xf numFmtId="1" fontId="32" fillId="0" borderId="0" xfId="0" applyNumberFormat="1" applyFont="1" applyAlignment="1">
      <alignment vertical="center"/>
    </xf>
    <xf numFmtId="0" fontId="57" fillId="0" borderId="0" xfId="0" applyFont="1" applyAlignment="1">
      <alignment vertical="center"/>
    </xf>
    <xf numFmtId="0" fontId="4" fillId="0" borderId="0" xfId="174" applyFont="1" applyFill="1" applyAlignment="1">
      <alignment vertical="center"/>
    </xf>
    <xf numFmtId="0" fontId="50" fillId="3" borderId="54" xfId="0" applyFont="1" applyFill="1" applyBorder="1" applyAlignment="1">
      <alignment horizontal="center" vertical="center"/>
    </xf>
    <xf numFmtId="0" fontId="50" fillId="3" borderId="2" xfId="0" applyFont="1" applyFill="1" applyBorder="1" applyAlignment="1">
      <alignment horizontal="center" vertical="center"/>
    </xf>
    <xf numFmtId="0" fontId="50" fillId="0" borderId="86" xfId="0" applyFont="1" applyBorder="1" applyAlignment="1">
      <alignment horizontal="center"/>
    </xf>
    <xf numFmtId="0" fontId="57" fillId="0" borderId="7" xfId="0" applyFont="1" applyBorder="1"/>
    <xf numFmtId="0" fontId="57" fillId="0" borderId="24" xfId="0" applyFont="1" applyBorder="1"/>
    <xf numFmtId="0" fontId="50" fillId="0" borderId="2" xfId="0" applyFont="1" applyBorder="1" applyAlignment="1">
      <alignment horizontal="center"/>
    </xf>
    <xf numFmtId="0" fontId="57" fillId="0" borderId="5" xfId="0" applyFont="1" applyBorder="1"/>
    <xf numFmtId="0" fontId="57" fillId="0" borderId="21" xfId="0" applyFont="1" applyBorder="1"/>
    <xf numFmtId="0" fontId="50" fillId="0" borderId="2" xfId="0" applyFont="1" applyBorder="1" applyAlignment="1">
      <alignment horizontal="center" vertical="center"/>
    </xf>
    <xf numFmtId="0" fontId="50" fillId="0" borderId="36" xfId="0" applyFont="1" applyBorder="1" applyAlignment="1">
      <alignment horizontal="center"/>
    </xf>
    <xf numFmtId="0" fontId="57" fillId="0" borderId="9" xfId="0" applyFont="1" applyBorder="1"/>
    <xf numFmtId="0" fontId="50" fillId="0" borderId="3" xfId="0" applyFont="1" applyBorder="1" applyAlignment="1">
      <alignment horizontal="center"/>
    </xf>
    <xf numFmtId="0" fontId="50" fillId="0" borderId="12" xfId="0" applyFont="1" applyBorder="1"/>
    <xf numFmtId="0" fontId="50" fillId="0" borderId="13" xfId="0" applyFont="1" applyBorder="1"/>
    <xf numFmtId="0" fontId="3" fillId="0" borderId="0" xfId="174" applyFont="1" applyFill="1" applyAlignment="1">
      <alignment vertical="center"/>
    </xf>
    <xf numFmtId="0" fontId="4" fillId="5" borderId="1" xfId="103" applyFont="1" applyFill="1" applyBorder="1" applyAlignment="1">
      <alignment horizontal="center" vertical="center"/>
    </xf>
    <xf numFmtId="0" fontId="4" fillId="5" borderId="10" xfId="103" applyFont="1" applyFill="1" applyBorder="1" applyAlignment="1">
      <alignment horizontal="center" vertical="center"/>
    </xf>
    <xf numFmtId="0" fontId="4" fillId="0" borderId="63" xfId="174" applyFont="1" applyFill="1" applyBorder="1" applyAlignment="1">
      <alignment vertical="center"/>
    </xf>
    <xf numFmtId="0" fontId="4" fillId="0" borderId="16" xfId="174" applyFont="1" applyFill="1" applyBorder="1" applyAlignment="1">
      <alignment vertical="center"/>
    </xf>
    <xf numFmtId="165" fontId="4" fillId="0" borderId="1" xfId="103" applyNumberFormat="1" applyFont="1" applyFill="1" applyBorder="1" applyAlignment="1">
      <alignment vertical="center"/>
    </xf>
    <xf numFmtId="165" fontId="4" fillId="0" borderId="1" xfId="103" applyNumberFormat="1" applyFont="1" applyFill="1" applyBorder="1" applyAlignment="1">
      <alignment horizontal="right" vertical="center"/>
    </xf>
    <xf numFmtId="165" fontId="4" fillId="0" borderId="1" xfId="103" applyNumberFormat="1" applyFont="1" applyFill="1" applyBorder="1" applyAlignment="1">
      <alignment horizontal="center" vertical="center"/>
    </xf>
    <xf numFmtId="165" fontId="4" fillId="0" borderId="10" xfId="103" applyNumberFormat="1" applyFont="1" applyFill="1" applyBorder="1" applyAlignment="1">
      <alignment horizontal="center" vertical="center"/>
    </xf>
    <xf numFmtId="165" fontId="3" fillId="0" borderId="0" xfId="174" applyNumberFormat="1" applyFont="1" applyFill="1" applyAlignment="1">
      <alignment vertical="center"/>
    </xf>
    <xf numFmtId="0" fontId="3" fillId="0" borderId="14" xfId="174" applyFont="1" applyFill="1" applyBorder="1" applyAlignment="1">
      <alignment vertical="center"/>
    </xf>
    <xf numFmtId="0" fontId="3" fillId="0" borderId="0" xfId="174" applyFont="1" applyFill="1" applyBorder="1" applyAlignment="1">
      <alignment vertical="center"/>
    </xf>
    <xf numFmtId="165" fontId="3" fillId="0" borderId="5" xfId="103" applyNumberFormat="1" applyFont="1" applyFill="1" applyBorder="1" applyAlignment="1">
      <alignment vertical="center"/>
    </xf>
    <xf numFmtId="165" fontId="3" fillId="0" borderId="5" xfId="103" applyNumberFormat="1" applyFont="1" applyFill="1" applyBorder="1" applyAlignment="1">
      <alignment horizontal="right" vertical="center"/>
    </xf>
    <xf numFmtId="165" fontId="3" fillId="0" borderId="5" xfId="103" applyNumberFormat="1" applyFont="1" applyFill="1" applyBorder="1" applyAlignment="1">
      <alignment horizontal="center" vertical="center"/>
    </xf>
    <xf numFmtId="165" fontId="3" fillId="0" borderId="21" xfId="103" applyNumberFormat="1" applyFont="1" applyFill="1" applyBorder="1" applyAlignment="1">
      <alignment horizontal="center" vertical="center"/>
    </xf>
    <xf numFmtId="0" fontId="3" fillId="0" borderId="63" xfId="174" applyFont="1" applyFill="1" applyBorder="1" applyAlignment="1">
      <alignment vertical="center"/>
    </xf>
    <xf numFmtId="0" fontId="3" fillId="0" borderId="16" xfId="174" applyFont="1" applyFill="1" applyBorder="1" applyAlignment="1">
      <alignment vertical="center"/>
    </xf>
    <xf numFmtId="165" fontId="3" fillId="0" borderId="1" xfId="103" applyNumberFormat="1" applyFont="1" applyFill="1" applyBorder="1" applyAlignment="1">
      <alignment vertical="center"/>
    </xf>
    <xf numFmtId="165" fontId="3" fillId="0" borderId="1" xfId="103" applyNumberFormat="1" applyFont="1" applyFill="1" applyBorder="1" applyAlignment="1">
      <alignment horizontal="right" vertical="center"/>
    </xf>
    <xf numFmtId="165" fontId="3" fillId="0" borderId="1" xfId="103" applyNumberFormat="1" applyFont="1" applyFill="1" applyBorder="1" applyAlignment="1">
      <alignment horizontal="center" vertical="center"/>
    </xf>
    <xf numFmtId="165" fontId="3" fillId="0" borderId="10" xfId="103" applyNumberFormat="1" applyFont="1" applyFill="1" applyBorder="1" applyAlignment="1">
      <alignment horizontal="center" vertical="center"/>
    </xf>
    <xf numFmtId="0" fontId="3" fillId="0" borderId="6" xfId="174" applyFont="1" applyFill="1" applyBorder="1" applyAlignment="1">
      <alignment vertical="center"/>
    </xf>
    <xf numFmtId="165" fontId="3" fillId="0" borderId="1" xfId="103" quotePrefix="1" applyNumberFormat="1" applyFont="1" applyFill="1" applyBorder="1" applyAlignment="1">
      <alignment horizontal="center" vertical="center"/>
    </xf>
    <xf numFmtId="165" fontId="4" fillId="0" borderId="1" xfId="103" quotePrefix="1" applyNumberFormat="1" applyFont="1" applyFill="1" applyBorder="1" applyAlignment="1">
      <alignment horizontal="center" vertical="center"/>
    </xf>
    <xf numFmtId="165" fontId="3" fillId="0" borderId="5" xfId="103" quotePrefix="1" applyNumberFormat="1" applyFont="1" applyFill="1" applyBorder="1" applyAlignment="1">
      <alignment horizontal="center" vertical="center"/>
    </xf>
    <xf numFmtId="165" fontId="3" fillId="0" borderId="10" xfId="103" quotePrefix="1" applyNumberFormat="1" applyFont="1" applyFill="1" applyBorder="1" applyAlignment="1">
      <alignment horizontal="center" vertical="center"/>
    </xf>
    <xf numFmtId="165" fontId="3" fillId="0" borderId="21" xfId="103" quotePrefix="1" applyNumberFormat="1" applyFont="1" applyFill="1" applyBorder="1" applyAlignment="1">
      <alignment horizontal="center" vertical="center"/>
    </xf>
    <xf numFmtId="0" fontId="4" fillId="0" borderId="98" xfId="174" applyFont="1" applyFill="1" applyBorder="1" applyAlignment="1">
      <alignment vertical="center"/>
    </xf>
    <xf numFmtId="0" fontId="3" fillId="0" borderId="57" xfId="174" applyFont="1" applyFill="1" applyBorder="1" applyAlignment="1">
      <alignment vertical="center"/>
    </xf>
    <xf numFmtId="0" fontId="4" fillId="0" borderId="57" xfId="174" applyFont="1" applyFill="1" applyBorder="1" applyAlignment="1">
      <alignment vertical="center"/>
    </xf>
    <xf numFmtId="165" fontId="4" fillId="0" borderId="12" xfId="103" applyNumberFormat="1" applyFont="1" applyFill="1" applyBorder="1" applyAlignment="1">
      <alignment vertical="center"/>
    </xf>
    <xf numFmtId="165" fontId="4" fillId="0" borderId="12" xfId="103" applyNumberFormat="1" applyFont="1" applyFill="1" applyBorder="1" applyAlignment="1">
      <alignment horizontal="center" vertical="center"/>
    </xf>
    <xf numFmtId="165" fontId="4" fillId="0" borderId="13" xfId="103" applyNumberFormat="1" applyFont="1" applyFill="1" applyBorder="1" applyAlignment="1">
      <alignment horizontal="center" vertical="center"/>
    </xf>
    <xf numFmtId="0" fontId="59" fillId="0" borderId="0" xfId="229" applyFont="1" applyAlignment="1">
      <alignment vertical="center"/>
    </xf>
    <xf numFmtId="0" fontId="59" fillId="0" borderId="0" xfId="229" applyFont="1" applyBorder="1" applyAlignment="1">
      <alignment horizontal="center" vertical="center"/>
    </xf>
    <xf numFmtId="0" fontId="60" fillId="0" borderId="0" xfId="229" applyFont="1" applyBorder="1" applyAlignment="1">
      <alignment horizontal="right" vertical="center"/>
    </xf>
    <xf numFmtId="0" fontId="58" fillId="0" borderId="117" xfId="174" applyFont="1" applyFill="1" applyBorder="1" applyAlignment="1">
      <alignment vertical="center"/>
    </xf>
    <xf numFmtId="0" fontId="58" fillId="0" borderId="55" xfId="174" applyFont="1" applyFill="1" applyBorder="1" applyAlignment="1">
      <alignment vertical="center"/>
    </xf>
    <xf numFmtId="165" fontId="58" fillId="0" borderId="9" xfId="103" applyNumberFormat="1" applyFont="1" applyBorder="1" applyAlignment="1">
      <alignment vertical="center"/>
    </xf>
    <xf numFmtId="165" fontId="58" fillId="0" borderId="9" xfId="103" applyNumberFormat="1" applyFont="1" applyFill="1" applyBorder="1" applyAlignment="1">
      <alignment horizontal="right" vertical="center"/>
    </xf>
    <xf numFmtId="165" fontId="58" fillId="0" borderId="9" xfId="103" quotePrefix="1" applyNumberFormat="1" applyFont="1" applyFill="1" applyBorder="1" applyAlignment="1">
      <alignment horizontal="center" vertical="center"/>
    </xf>
    <xf numFmtId="165" fontId="58" fillId="0" borderId="31" xfId="103" quotePrefix="1" applyNumberFormat="1" applyFont="1" applyFill="1" applyBorder="1" applyAlignment="1">
      <alignment horizontal="center" vertical="center"/>
    </xf>
    <xf numFmtId="165" fontId="59" fillId="0" borderId="0" xfId="229" applyNumberFormat="1" applyFont="1" applyAlignment="1">
      <alignment vertical="center"/>
    </xf>
    <xf numFmtId="0" fontId="59" fillId="0" borderId="14" xfId="174" applyFont="1" applyFill="1" applyBorder="1" applyAlignment="1">
      <alignment vertical="center"/>
    </xf>
    <xf numFmtId="0" fontId="59" fillId="0" borderId="0" xfId="174" applyFont="1" applyFill="1" applyBorder="1" applyAlignment="1">
      <alignment vertical="center"/>
    </xf>
    <xf numFmtId="165" fontId="59" fillId="0" borderId="5" xfId="103" applyNumberFormat="1" applyFont="1" applyFill="1" applyBorder="1" applyAlignment="1">
      <alignment vertical="center"/>
    </xf>
    <xf numFmtId="165" fontId="59" fillId="0" borderId="5" xfId="103" applyNumberFormat="1" applyFont="1" applyFill="1" applyBorder="1" applyAlignment="1">
      <alignment horizontal="right" vertical="center"/>
    </xf>
    <xf numFmtId="165" fontId="59" fillId="0" borderId="5" xfId="103" applyNumberFormat="1" applyFont="1" applyFill="1" applyBorder="1" applyAlignment="1">
      <alignment horizontal="center" vertical="center"/>
    </xf>
    <xf numFmtId="165" fontId="59" fillId="0" borderId="21" xfId="103" applyNumberFormat="1" applyFont="1" applyFill="1" applyBorder="1" applyAlignment="1">
      <alignment horizontal="center" vertical="center"/>
    </xf>
    <xf numFmtId="165" fontId="59" fillId="4" borderId="5" xfId="103" applyNumberFormat="1" applyFont="1" applyFill="1" applyBorder="1" applyAlignment="1">
      <alignment vertical="center"/>
    </xf>
    <xf numFmtId="0" fontId="59" fillId="0" borderId="63" xfId="174" applyFont="1" applyFill="1" applyBorder="1" applyAlignment="1">
      <alignment vertical="center"/>
    </xf>
    <xf numFmtId="0" fontId="59" fillId="0" borderId="16" xfId="174" applyFont="1" applyFill="1" applyBorder="1" applyAlignment="1">
      <alignment vertical="center"/>
    </xf>
    <xf numFmtId="165" fontId="59" fillId="0" borderId="1" xfId="103" applyNumberFormat="1" applyFont="1" applyFill="1" applyBorder="1" applyAlignment="1">
      <alignment vertical="center"/>
    </xf>
    <xf numFmtId="165" fontId="59" fillId="0" borderId="1" xfId="103" applyNumberFormat="1" applyFont="1" applyFill="1" applyBorder="1" applyAlignment="1">
      <alignment horizontal="right" vertical="center"/>
    </xf>
    <xf numFmtId="165" fontId="59" fillId="0" borderId="1" xfId="103" applyNumberFormat="1" applyFont="1" applyFill="1" applyBorder="1" applyAlignment="1">
      <alignment horizontal="center" vertical="center"/>
    </xf>
    <xf numFmtId="165" fontId="59" fillId="0" borderId="10" xfId="103" applyNumberFormat="1" applyFont="1" applyFill="1" applyBorder="1" applyAlignment="1">
      <alignment horizontal="center" vertical="center"/>
    </xf>
    <xf numFmtId="0" fontId="59" fillId="0" borderId="6" xfId="174" applyFont="1" applyFill="1" applyBorder="1" applyAlignment="1">
      <alignment vertical="center"/>
    </xf>
    <xf numFmtId="165" fontId="59" fillId="0" borderId="1" xfId="103" quotePrefix="1" applyNumberFormat="1" applyFont="1" applyFill="1" applyBorder="1" applyAlignment="1">
      <alignment horizontal="center" vertical="center"/>
    </xf>
    <xf numFmtId="165" fontId="59" fillId="0" borderId="5" xfId="103" quotePrefix="1" applyNumberFormat="1" applyFont="1" applyFill="1" applyBorder="1" applyAlignment="1">
      <alignment horizontal="center" vertical="center"/>
    </xf>
    <xf numFmtId="165" fontId="59" fillId="0" borderId="21" xfId="103" quotePrefix="1" applyNumberFormat="1" applyFont="1" applyFill="1" applyBorder="1" applyAlignment="1">
      <alignment horizontal="center" vertical="center"/>
    </xf>
    <xf numFmtId="165" fontId="59" fillId="0" borderId="10" xfId="103" quotePrefix="1" applyNumberFormat="1" applyFont="1" applyFill="1" applyBorder="1" applyAlignment="1">
      <alignment horizontal="center" vertical="center"/>
    </xf>
    <xf numFmtId="0" fontId="58" fillId="0" borderId="98" xfId="174" applyFont="1" applyFill="1" applyBorder="1" applyAlignment="1">
      <alignment vertical="center"/>
    </xf>
    <xf numFmtId="0" fontId="58" fillId="0" borderId="57" xfId="174" applyFont="1" applyFill="1" applyBorder="1" applyAlignment="1">
      <alignment vertical="center"/>
    </xf>
    <xf numFmtId="165" fontId="58" fillId="0" borderId="12" xfId="103" applyNumberFormat="1" applyFont="1" applyFill="1" applyBorder="1" applyAlignment="1">
      <alignment vertical="center"/>
    </xf>
    <xf numFmtId="165" fontId="58" fillId="0" borderId="12" xfId="103" quotePrefix="1" applyNumberFormat="1" applyFont="1" applyFill="1" applyBorder="1" applyAlignment="1">
      <alignment horizontal="center" vertical="center"/>
    </xf>
    <xf numFmtId="165" fontId="58" fillId="0" borderId="13" xfId="103" quotePrefix="1" applyNumberFormat="1" applyFont="1" applyFill="1" applyBorder="1" applyAlignment="1">
      <alignment horizontal="center" vertical="center"/>
    </xf>
    <xf numFmtId="0" fontId="60" fillId="0" borderId="0" xfId="229" applyFont="1" applyAlignment="1">
      <alignment vertical="center"/>
    </xf>
    <xf numFmtId="0" fontId="59" fillId="0" borderId="0" xfId="229" applyFont="1" applyFill="1" applyAlignment="1">
      <alignment vertical="center"/>
    </xf>
    <xf numFmtId="0" fontId="33" fillId="0" borderId="0" xfId="85" applyFont="1" applyAlignment="1">
      <alignment vertical="center"/>
    </xf>
    <xf numFmtId="0" fontId="4" fillId="0" borderId="0" xfId="230" applyFont="1" applyFill="1" applyAlignment="1">
      <alignment horizontal="center" vertical="center"/>
    </xf>
    <xf numFmtId="0" fontId="25" fillId="5" borderId="1" xfId="85" applyFont="1" applyFill="1" applyBorder="1" applyAlignment="1">
      <alignment horizontal="center" vertical="center"/>
    </xf>
    <xf numFmtId="0" fontId="25" fillId="5" borderId="1" xfId="85" quotePrefix="1" applyFont="1" applyFill="1" applyBorder="1" applyAlignment="1">
      <alignment horizontal="center" vertical="center"/>
    </xf>
    <xf numFmtId="0" fontId="25" fillId="5" borderId="10" xfId="85" quotePrefix="1" applyFont="1" applyFill="1" applyBorder="1" applyAlignment="1">
      <alignment horizontal="center" vertical="center"/>
    </xf>
    <xf numFmtId="0" fontId="25" fillId="0" borderId="11" xfId="85" applyFont="1" applyFill="1" applyBorder="1" applyAlignment="1">
      <alignment horizontal="center" vertical="center"/>
    </xf>
    <xf numFmtId="0" fontId="25" fillId="0" borderId="16" xfId="85" applyFont="1" applyFill="1" applyBorder="1" applyAlignment="1">
      <alignment horizontal="left" vertical="center"/>
    </xf>
    <xf numFmtId="165" fontId="25" fillId="0" borderId="1" xfId="85" applyNumberFormat="1" applyFont="1" applyFill="1" applyBorder="1" applyAlignment="1">
      <alignment vertical="center"/>
    </xf>
    <xf numFmtId="165" fontId="25" fillId="0" borderId="1" xfId="85" applyNumberFormat="1" applyFont="1" applyFill="1" applyBorder="1" applyAlignment="1">
      <alignment horizontal="center" vertical="center"/>
    </xf>
    <xf numFmtId="165" fontId="25" fillId="0" borderId="10" xfId="85" applyNumberFormat="1" applyFont="1" applyFill="1" applyBorder="1" applyAlignment="1">
      <alignment horizontal="center" vertical="center"/>
    </xf>
    <xf numFmtId="0" fontId="4" fillId="0" borderId="2" xfId="85" applyFont="1" applyFill="1" applyBorder="1" applyAlignment="1">
      <alignment horizontal="center" vertical="center"/>
    </xf>
    <xf numFmtId="0" fontId="25" fillId="0" borderId="94" xfId="85" applyFont="1" applyFill="1" applyBorder="1" applyAlignment="1">
      <alignment vertical="center"/>
    </xf>
    <xf numFmtId="165" fontId="25" fillId="0" borderId="7" xfId="85" applyNumberFormat="1" applyFont="1" applyFill="1" applyBorder="1" applyAlignment="1">
      <alignment horizontal="center" vertical="center"/>
    </xf>
    <xf numFmtId="165" fontId="25" fillId="0" borderId="5" xfId="85" applyNumberFormat="1" applyFont="1" applyFill="1" applyBorder="1" applyAlignment="1">
      <alignment horizontal="center" vertical="center"/>
    </xf>
    <xf numFmtId="165" fontId="25" fillId="0" borderId="21" xfId="85" applyNumberFormat="1" applyFont="1" applyFill="1" applyBorder="1" applyAlignment="1">
      <alignment horizontal="center" vertical="center"/>
    </xf>
    <xf numFmtId="0" fontId="25" fillId="0" borderId="6" xfId="85" applyFont="1" applyFill="1" applyBorder="1" applyAlignment="1">
      <alignment vertical="center"/>
    </xf>
    <xf numFmtId="165" fontId="25" fillId="0" borderId="6" xfId="85" applyNumberFormat="1" applyFont="1" applyFill="1" applyBorder="1" applyAlignment="1">
      <alignment vertical="center"/>
    </xf>
    <xf numFmtId="165" fontId="25" fillId="0" borderId="6" xfId="85" applyNumberFormat="1" applyFont="1" applyFill="1" applyBorder="1" applyAlignment="1">
      <alignment horizontal="center" vertical="center"/>
    </xf>
    <xf numFmtId="165" fontId="25" fillId="0" borderId="22" xfId="85" applyNumberFormat="1" applyFont="1" applyFill="1" applyBorder="1" applyAlignment="1">
      <alignment horizontal="center" vertical="center"/>
    </xf>
    <xf numFmtId="0" fontId="3" fillId="0" borderId="2" xfId="85" applyFont="1" applyFill="1" applyBorder="1" applyAlignment="1">
      <alignment horizontal="center" vertical="center"/>
    </xf>
    <xf numFmtId="0" fontId="32" fillId="0" borderId="6" xfId="85" applyFont="1" applyFill="1" applyBorder="1" applyAlignment="1">
      <alignment horizontal="left" vertical="center"/>
    </xf>
    <xf numFmtId="165" fontId="32" fillId="0" borderId="5" xfId="85" applyNumberFormat="1" applyFont="1" applyFill="1" applyBorder="1" applyAlignment="1">
      <alignment vertical="center"/>
    </xf>
    <xf numFmtId="165" fontId="32" fillId="0" borderId="5" xfId="85" applyNumberFormat="1" applyFont="1" applyFill="1" applyBorder="1" applyAlignment="1">
      <alignment horizontal="center" vertical="center"/>
    </xf>
    <xf numFmtId="165" fontId="32" fillId="0" borderId="21" xfId="85" applyNumberFormat="1" applyFont="1" applyFill="1" applyBorder="1" applyAlignment="1">
      <alignment horizontal="center" vertical="center"/>
    </xf>
    <xf numFmtId="0" fontId="4" fillId="0" borderId="36" xfId="85" applyFont="1" applyFill="1" applyBorder="1" applyAlignment="1">
      <alignment horizontal="center" vertical="center"/>
    </xf>
    <xf numFmtId="165" fontId="25" fillId="0" borderId="5" xfId="85" applyNumberFormat="1" applyFont="1" applyFill="1" applyBorder="1" applyAlignment="1">
      <alignment vertical="center"/>
    </xf>
    <xf numFmtId="0" fontId="25" fillId="0" borderId="2" xfId="85" applyFont="1" applyFill="1" applyBorder="1" applyAlignment="1">
      <alignment horizontal="center" vertical="center"/>
    </xf>
    <xf numFmtId="165" fontId="25" fillId="0" borderId="7" xfId="85" applyNumberFormat="1" applyFont="1" applyFill="1" applyBorder="1" applyAlignment="1">
      <alignment vertical="center"/>
    </xf>
    <xf numFmtId="165" fontId="25" fillId="0" borderId="24" xfId="85" applyNumberFormat="1" applyFont="1" applyFill="1" applyBorder="1" applyAlignment="1">
      <alignment horizontal="center" vertical="center"/>
    </xf>
    <xf numFmtId="0" fontId="3" fillId="0" borderId="36" xfId="85" applyFont="1" applyFill="1" applyBorder="1" applyAlignment="1">
      <alignment horizontal="center" vertical="center"/>
    </xf>
    <xf numFmtId="0" fontId="32" fillId="0" borderId="6" xfId="85" applyFont="1" applyFill="1" applyBorder="1" applyAlignment="1">
      <alignment horizontal="left" vertical="center" wrapText="1"/>
    </xf>
    <xf numFmtId="165" fontId="25" fillId="0" borderId="12" xfId="85" applyNumberFormat="1" applyFont="1" applyFill="1" applyBorder="1" applyAlignment="1">
      <alignment vertical="center"/>
    </xf>
    <xf numFmtId="165" fontId="25" fillId="0" borderId="12" xfId="85" applyNumberFormat="1" applyFont="1" applyFill="1" applyBorder="1" applyAlignment="1">
      <alignment horizontal="center" vertical="center"/>
    </xf>
    <xf numFmtId="165" fontId="25" fillId="0" borderId="13" xfId="85" applyNumberFormat="1" applyFont="1" applyFill="1" applyBorder="1" applyAlignment="1">
      <alignment horizontal="center" vertical="center"/>
    </xf>
    <xf numFmtId="0" fontId="4" fillId="0" borderId="0" xfId="74" applyFont="1" applyFill="1" applyAlignment="1">
      <alignment vertical="center"/>
    </xf>
    <xf numFmtId="167" fontId="4" fillId="5" borderId="30" xfId="0" quotePrefix="1" applyNumberFormat="1" applyFont="1" applyFill="1" applyBorder="1" applyAlignment="1">
      <alignment horizontal="right" vertical="center"/>
    </xf>
    <xf numFmtId="167" fontId="4" fillId="5" borderId="61" xfId="0" quotePrefix="1" applyNumberFormat="1" applyFont="1" applyFill="1" applyBorder="1" applyAlignment="1">
      <alignment vertical="center"/>
    </xf>
    <xf numFmtId="168" fontId="4" fillId="5" borderId="1" xfId="0" quotePrefix="1" applyNumberFormat="1" applyFont="1" applyFill="1" applyBorder="1" applyAlignment="1">
      <alignment horizontal="center" vertical="center"/>
    </xf>
    <xf numFmtId="168" fontId="4" fillId="5" borderId="7" xfId="0" quotePrefix="1" applyNumberFormat="1" applyFont="1" applyFill="1" applyBorder="1" applyAlignment="1">
      <alignment horizontal="center" vertical="center"/>
    </xf>
    <xf numFmtId="168" fontId="4" fillId="5" borderId="24" xfId="0" quotePrefix="1" applyNumberFormat="1" applyFont="1" applyFill="1" applyBorder="1" applyAlignment="1">
      <alignment horizontal="center" vertical="center"/>
    </xf>
    <xf numFmtId="167" fontId="4" fillId="0" borderId="97" xfId="0" applyNumberFormat="1" applyFont="1" applyFill="1" applyBorder="1" applyAlignment="1">
      <alignment vertical="center"/>
    </xf>
    <xf numFmtId="167" fontId="3" fillId="0" borderId="24" xfId="0" applyNumberFormat="1" applyFont="1" applyFill="1" applyBorder="1" applyAlignment="1">
      <alignment horizontal="center" vertical="center"/>
    </xf>
    <xf numFmtId="167" fontId="4" fillId="0" borderId="5" xfId="0" applyNumberFormat="1" applyFont="1" applyFill="1" applyBorder="1" applyAlignment="1">
      <alignment horizontal="right" vertical="center"/>
    </xf>
    <xf numFmtId="167" fontId="4" fillId="0" borderId="5" xfId="0" applyNumberFormat="1" applyFont="1" applyFill="1" applyBorder="1" applyAlignment="1">
      <alignment horizontal="center" vertical="center"/>
    </xf>
    <xf numFmtId="167" fontId="4" fillId="0" borderId="21" xfId="0" applyNumberFormat="1" applyFont="1" applyFill="1" applyBorder="1" applyAlignment="1">
      <alignment horizontal="center" vertical="center"/>
    </xf>
    <xf numFmtId="167" fontId="4" fillId="0" borderId="2" xfId="0" applyNumberFormat="1" applyFont="1" applyFill="1" applyBorder="1" applyAlignment="1">
      <alignment horizontal="left" vertical="center"/>
    </xf>
    <xf numFmtId="167" fontId="4" fillId="0" borderId="6" xfId="0" applyNumberFormat="1" applyFont="1" applyFill="1" applyBorder="1" applyAlignment="1">
      <alignment vertical="center"/>
    </xf>
    <xf numFmtId="167" fontId="3" fillId="0" borderId="5" xfId="0" applyNumberFormat="1" applyFont="1" applyFill="1" applyBorder="1" applyAlignment="1">
      <alignment horizontal="right" vertical="center"/>
    </xf>
    <xf numFmtId="167" fontId="3" fillId="0" borderId="5" xfId="0" applyNumberFormat="1" applyFont="1" applyFill="1" applyBorder="1" applyAlignment="1">
      <alignment horizontal="center" vertical="center"/>
    </xf>
    <xf numFmtId="167" fontId="3" fillId="0" borderId="21" xfId="0" applyNumberFormat="1" applyFont="1" applyFill="1" applyBorder="1" applyAlignment="1">
      <alignment horizontal="center" vertical="center"/>
    </xf>
    <xf numFmtId="167" fontId="3" fillId="0" borderId="14" xfId="0" applyNumberFormat="1" applyFont="1" applyFill="1" applyBorder="1" applyAlignment="1">
      <alignment vertical="center"/>
    </xf>
    <xf numFmtId="167" fontId="3" fillId="0" borderId="6" xfId="0" applyNumberFormat="1" applyFont="1" applyFill="1" applyBorder="1" applyAlignment="1">
      <alignment vertical="center"/>
    </xf>
    <xf numFmtId="167" fontId="3" fillId="0" borderId="6" xfId="0" quotePrefix="1" applyNumberFormat="1" applyFont="1" applyFill="1" applyBorder="1" applyAlignment="1">
      <alignment horizontal="left" vertical="center"/>
    </xf>
    <xf numFmtId="167" fontId="3" fillId="0" borderId="6" xfId="0" applyNumberFormat="1" applyFont="1" applyFill="1" applyBorder="1" applyAlignment="1">
      <alignment horizontal="right" vertical="center"/>
    </xf>
    <xf numFmtId="167" fontId="3" fillId="0" borderId="7" xfId="0" applyNumberFormat="1" applyFont="1" applyFill="1" applyBorder="1" applyAlignment="1">
      <alignment horizontal="center" vertical="center"/>
    </xf>
    <xf numFmtId="167" fontId="3" fillId="0" borderId="6" xfId="0" applyNumberFormat="1" applyFont="1" applyFill="1" applyBorder="1" applyAlignment="1">
      <alignment horizontal="left" vertical="center"/>
    </xf>
    <xf numFmtId="167" fontId="3" fillId="0" borderId="117" xfId="0" applyNumberFormat="1" applyFont="1" applyFill="1" applyBorder="1" applyAlignment="1">
      <alignment vertical="center"/>
    </xf>
    <xf numFmtId="167" fontId="3" fillId="0" borderId="33" xfId="0" applyNumberFormat="1" applyFont="1" applyFill="1" applyBorder="1" applyAlignment="1">
      <alignment vertical="center"/>
    </xf>
    <xf numFmtId="167" fontId="3" fillId="0" borderId="9" xfId="0" applyNumberFormat="1" applyFont="1" applyFill="1" applyBorder="1" applyAlignment="1">
      <alignment horizontal="center" vertical="center"/>
    </xf>
    <xf numFmtId="167" fontId="3" fillId="0" borderId="31" xfId="0" applyNumberFormat="1" applyFont="1" applyFill="1" applyBorder="1" applyAlignment="1">
      <alignment horizontal="center" vertical="center"/>
    </xf>
    <xf numFmtId="167" fontId="3" fillId="0" borderId="9" xfId="0" applyNumberFormat="1" applyFont="1" applyFill="1" applyBorder="1" applyAlignment="1">
      <alignment horizontal="right" vertical="center"/>
    </xf>
    <xf numFmtId="167" fontId="3" fillId="0" borderId="33" xfId="0" applyNumberFormat="1" applyFont="1" applyFill="1" applyBorder="1" applyAlignment="1">
      <alignment horizontal="left" vertical="center"/>
    </xf>
    <xf numFmtId="167" fontId="4" fillId="0" borderId="94" xfId="0" applyNumberFormat="1" applyFont="1" applyFill="1" applyBorder="1" applyAlignment="1">
      <alignment vertical="center"/>
    </xf>
    <xf numFmtId="167" fontId="4" fillId="0" borderId="14" xfId="0" applyNumberFormat="1" applyFont="1" applyFill="1" applyBorder="1" applyAlignment="1">
      <alignment vertical="center"/>
    </xf>
    <xf numFmtId="167" fontId="4" fillId="0" borderId="14" xfId="0" quotePrefix="1" applyNumberFormat="1" applyFont="1" applyFill="1" applyBorder="1" applyAlignment="1">
      <alignment horizontal="left" vertical="center"/>
    </xf>
    <xf numFmtId="167" fontId="3" fillId="0" borderId="0" xfId="0" applyNumberFormat="1" applyFont="1" applyFill="1" applyBorder="1" applyAlignment="1">
      <alignment vertical="center"/>
    </xf>
    <xf numFmtId="167" fontId="4" fillId="0" borderId="117" xfId="0" quotePrefix="1" applyNumberFormat="1" applyFont="1" applyFill="1" applyBorder="1" applyAlignment="1">
      <alignment horizontal="left" vertical="center"/>
    </xf>
    <xf numFmtId="167" fontId="32" fillId="0" borderId="14" xfId="0" applyNumberFormat="1" applyFont="1" applyFill="1" applyBorder="1" applyAlignment="1">
      <alignment vertical="center"/>
    </xf>
    <xf numFmtId="167" fontId="32" fillId="0" borderId="6" xfId="0" applyNumberFormat="1" applyFont="1" applyFill="1" applyBorder="1" applyAlignment="1">
      <alignment vertical="center"/>
    </xf>
    <xf numFmtId="167" fontId="32" fillId="0" borderId="5" xfId="0" applyNumberFormat="1" applyFont="1" applyFill="1" applyBorder="1" applyAlignment="1">
      <alignment vertical="center"/>
    </xf>
    <xf numFmtId="167" fontId="32" fillId="0" borderId="5" xfId="0" applyNumberFormat="1" applyFont="1" applyFill="1" applyBorder="1" applyAlignment="1">
      <alignment horizontal="center" vertical="center"/>
    </xf>
    <xf numFmtId="167" fontId="32" fillId="0" borderId="21" xfId="0" applyNumberFormat="1" applyFont="1" applyFill="1" applyBorder="1" applyAlignment="1">
      <alignment horizontal="center" vertical="center"/>
    </xf>
    <xf numFmtId="167" fontId="3" fillId="0" borderId="14" xfId="0" quotePrefix="1" applyNumberFormat="1" applyFont="1" applyFill="1" applyBorder="1" applyAlignment="1">
      <alignment horizontal="left" vertical="center"/>
    </xf>
    <xf numFmtId="167" fontId="3" fillId="0" borderId="6" xfId="0" applyNumberFormat="1" applyFont="1" applyFill="1" applyBorder="1" applyAlignment="1">
      <alignment horizontal="center" vertical="center"/>
    </xf>
    <xf numFmtId="167" fontId="4" fillId="0" borderId="91" xfId="0" quotePrefix="1" applyNumberFormat="1" applyFont="1" applyFill="1" applyBorder="1" applyAlignment="1">
      <alignment horizontal="left" vertical="center"/>
    </xf>
    <xf numFmtId="167" fontId="3" fillId="0" borderId="91" xfId="0" applyNumberFormat="1" applyFont="1" applyFill="1" applyBorder="1" applyAlignment="1">
      <alignment vertical="center"/>
    </xf>
    <xf numFmtId="167" fontId="4" fillId="0" borderId="91" xfId="0" applyNumberFormat="1" applyFont="1" applyFill="1" applyBorder="1" applyAlignment="1">
      <alignment horizontal="right" vertical="center"/>
    </xf>
    <xf numFmtId="167" fontId="4" fillId="0" borderId="91" xfId="0" applyNumberFormat="1" applyFont="1" applyFill="1" applyBorder="1" applyAlignment="1">
      <alignment horizontal="center" vertical="center"/>
    </xf>
    <xf numFmtId="167" fontId="3" fillId="0" borderId="2" xfId="0" applyNumberFormat="1" applyFont="1" applyFill="1" applyBorder="1" applyAlignment="1">
      <alignment vertical="center"/>
    </xf>
    <xf numFmtId="167" fontId="4" fillId="0" borderId="22" xfId="0" applyNumberFormat="1" applyFont="1" applyFill="1" applyBorder="1" applyAlignment="1">
      <alignment horizontal="center" vertical="center"/>
    </xf>
    <xf numFmtId="167" fontId="3" fillId="0" borderId="17" xfId="0" applyNumberFormat="1" applyFont="1" applyFill="1" applyBorder="1" applyAlignment="1">
      <alignment vertical="center"/>
    </xf>
    <xf numFmtId="167" fontId="3" fillId="0" borderId="18" xfId="0" applyNumberFormat="1" applyFont="1" applyFill="1" applyBorder="1" applyAlignment="1">
      <alignment vertical="center"/>
    </xf>
    <xf numFmtId="167" fontId="3" fillId="0" borderId="15" xfId="0" applyNumberFormat="1" applyFont="1" applyFill="1" applyBorder="1" applyAlignment="1">
      <alignment horizontal="right" vertical="center"/>
    </xf>
    <xf numFmtId="167" fontId="4" fillId="0" borderId="15" xfId="0" applyNumberFormat="1" applyFont="1" applyFill="1" applyBorder="1" applyAlignment="1">
      <alignment horizontal="center" vertical="center"/>
    </xf>
    <xf numFmtId="167" fontId="4" fillId="0" borderId="62" xfId="0" applyNumberFormat="1" applyFont="1" applyFill="1" applyBorder="1" applyAlignment="1">
      <alignment horizontal="center" vertical="center"/>
    </xf>
    <xf numFmtId="167" fontId="4" fillId="0" borderId="0" xfId="0" quotePrefix="1" applyNumberFormat="1" applyFont="1" applyFill="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vertical="center"/>
    </xf>
    <xf numFmtId="167" fontId="3" fillId="0" borderId="0" xfId="0" quotePrefix="1" applyNumberFormat="1" applyFont="1" applyFill="1" applyAlignment="1">
      <alignment horizontal="left" vertical="center"/>
    </xf>
    <xf numFmtId="167" fontId="3" fillId="0" borderId="0" xfId="0" applyNumberFormat="1" applyFont="1" applyFill="1" applyAlignment="1">
      <alignment vertical="center"/>
    </xf>
    <xf numFmtId="167" fontId="3" fillId="0" borderId="0" xfId="0" applyNumberFormat="1" applyFont="1" applyFill="1" applyBorder="1" applyAlignment="1">
      <alignment horizontal="left" vertical="center"/>
    </xf>
    <xf numFmtId="167" fontId="3" fillId="0" borderId="0" xfId="0" quotePrefix="1" applyNumberFormat="1" applyFont="1" applyFill="1" applyAlignment="1">
      <alignment vertical="center"/>
    </xf>
    <xf numFmtId="167" fontId="3" fillId="0" borderId="0" xfId="0" applyNumberFormat="1" applyFont="1" applyFill="1" applyAlignment="1">
      <alignment horizontal="left" vertical="center"/>
    </xf>
    <xf numFmtId="167" fontId="3" fillId="0" borderId="0" xfId="0" quotePrefix="1" applyNumberFormat="1" applyFont="1" applyFill="1" applyBorder="1" applyAlignment="1">
      <alignment vertical="center"/>
    </xf>
    <xf numFmtId="177" fontId="3" fillId="0" borderId="0" xfId="0" applyNumberFormat="1" applyFont="1" applyFill="1" applyBorder="1" applyAlignment="1">
      <alignment vertical="center"/>
    </xf>
    <xf numFmtId="177" fontId="3" fillId="0" borderId="0" xfId="0" applyNumberFormat="1" applyFont="1" applyFill="1" applyBorder="1" applyAlignment="1">
      <alignment horizontal="right" vertical="center"/>
    </xf>
    <xf numFmtId="167" fontId="3" fillId="0" borderId="0" xfId="74" applyNumberFormat="1" applyFont="1" applyFill="1" applyAlignment="1">
      <alignment vertical="center"/>
    </xf>
    <xf numFmtId="0" fontId="4" fillId="0" borderId="0" xfId="74" applyFont="1" applyAlignment="1">
      <alignment vertical="center"/>
    </xf>
    <xf numFmtId="167" fontId="32" fillId="0" borderId="0" xfId="0" applyNumberFormat="1" applyFont="1" applyFill="1" applyAlignment="1">
      <alignment vertical="center"/>
    </xf>
    <xf numFmtId="167" fontId="4" fillId="5" borderId="61" xfId="0" quotePrefix="1" applyNumberFormat="1" applyFont="1" applyFill="1" applyBorder="1" applyAlignment="1">
      <alignment horizontal="left" vertical="center"/>
    </xf>
    <xf numFmtId="168" fontId="4" fillId="5" borderId="5" xfId="0" quotePrefix="1" applyNumberFormat="1" applyFont="1" applyFill="1" applyBorder="1" applyAlignment="1">
      <alignment horizontal="center" vertical="center"/>
    </xf>
    <xf numFmtId="167" fontId="4" fillId="4" borderId="97" xfId="0" applyNumberFormat="1" applyFont="1" applyFill="1" applyBorder="1" applyAlignment="1">
      <alignment vertical="center"/>
    </xf>
    <xf numFmtId="167" fontId="4" fillId="4" borderId="94" xfId="0" applyNumberFormat="1" applyFont="1" applyFill="1" applyBorder="1" applyAlignment="1">
      <alignment vertical="center"/>
    </xf>
    <xf numFmtId="0" fontId="4" fillId="5" borderId="114" xfId="231" applyFont="1" applyFill="1" applyBorder="1" applyAlignment="1">
      <alignment horizontal="center" vertical="center"/>
    </xf>
    <xf numFmtId="0" fontId="4" fillId="5" borderId="116" xfId="231" applyFont="1" applyFill="1" applyBorder="1" applyAlignment="1">
      <alignment horizontal="center" vertical="center"/>
    </xf>
    <xf numFmtId="167" fontId="3" fillId="8" borderId="5" xfId="195" applyNumberFormat="1" applyFont="1" applyFill="1" applyBorder="1" applyAlignment="1" applyProtection="1">
      <alignment horizontal="left" vertical="center"/>
    </xf>
    <xf numFmtId="2" fontId="3" fillId="8" borderId="5" xfId="195" applyNumberFormat="1" applyFont="1" applyFill="1" applyBorder="1" applyAlignment="1">
      <alignment horizontal="center" vertical="center"/>
    </xf>
    <xf numFmtId="2" fontId="3" fillId="8" borderId="21" xfId="195" applyNumberFormat="1" applyFont="1" applyFill="1" applyBorder="1" applyAlignment="1">
      <alignment horizontal="center" vertical="center"/>
    </xf>
    <xf numFmtId="2" fontId="3" fillId="8" borderId="0" xfId="195" applyNumberFormat="1" applyFont="1" applyFill="1" applyBorder="1" applyAlignment="1">
      <alignment horizontal="center" vertical="center"/>
    </xf>
    <xf numFmtId="167" fontId="3" fillId="8" borderId="9" xfId="195" applyNumberFormat="1" applyFont="1" applyFill="1" applyBorder="1" applyAlignment="1" applyProtection="1">
      <alignment horizontal="left" vertical="center"/>
    </xf>
    <xf numFmtId="2" fontId="3" fillId="8" borderId="9" xfId="195" applyNumberFormat="1" applyFont="1" applyFill="1" applyBorder="1" applyAlignment="1">
      <alignment horizontal="center" vertical="center"/>
    </xf>
    <xf numFmtId="2" fontId="3" fillId="8" borderId="31" xfId="195" applyNumberFormat="1" applyFont="1" applyFill="1" applyBorder="1" applyAlignment="1">
      <alignment horizontal="center" vertical="center"/>
    </xf>
    <xf numFmtId="167" fontId="4" fillId="8" borderId="1" xfId="195" applyNumberFormat="1" applyFont="1" applyFill="1" applyBorder="1" applyAlignment="1">
      <alignment horizontal="left" vertical="center"/>
    </xf>
    <xf numFmtId="2" fontId="4" fillId="8" borderId="1" xfId="195" applyNumberFormat="1" applyFont="1" applyFill="1" applyBorder="1" applyAlignment="1">
      <alignment horizontal="center" vertical="center"/>
    </xf>
    <xf numFmtId="2" fontId="4" fillId="8" borderId="10" xfId="195" applyNumberFormat="1" applyFont="1" applyFill="1" applyBorder="1" applyAlignment="1">
      <alignment horizontal="center" vertical="center"/>
    </xf>
    <xf numFmtId="2" fontId="3" fillId="0" borderId="5" xfId="231" applyNumberFormat="1" applyFont="1" applyBorder="1" applyAlignment="1">
      <alignment horizontal="center" vertical="center"/>
    </xf>
    <xf numFmtId="2" fontId="3" fillId="0" borderId="6" xfId="231" applyNumberFormat="1" applyFont="1" applyBorder="1" applyAlignment="1">
      <alignment horizontal="center" vertical="center"/>
    </xf>
    <xf numFmtId="2" fontId="3" fillId="0" borderId="21" xfId="231" applyNumberFormat="1" applyFont="1" applyBorder="1" applyAlignment="1">
      <alignment horizontal="center" vertical="center"/>
    </xf>
    <xf numFmtId="167" fontId="4" fillId="0" borderId="1" xfId="231" applyNumberFormat="1" applyFont="1" applyBorder="1" applyAlignment="1">
      <alignment horizontal="left" vertical="center"/>
    </xf>
    <xf numFmtId="2" fontId="4" fillId="0" borderId="1" xfId="231" applyNumberFormat="1" applyFont="1" applyBorder="1" applyAlignment="1">
      <alignment horizontal="center" vertical="center"/>
    </xf>
    <xf numFmtId="2" fontId="4" fillId="0" borderId="26" xfId="231" applyNumberFormat="1" applyFont="1" applyBorder="1" applyAlignment="1">
      <alignment horizontal="center" vertical="center"/>
    </xf>
    <xf numFmtId="2" fontId="4" fillId="0" borderId="10" xfId="231" applyNumberFormat="1" applyFont="1" applyBorder="1" applyAlignment="1">
      <alignment horizontal="center" vertical="center"/>
    </xf>
    <xf numFmtId="2" fontId="3" fillId="0" borderId="7" xfId="231" applyNumberFormat="1" applyFont="1" applyBorder="1" applyAlignment="1">
      <alignment horizontal="center" vertical="center"/>
    </xf>
    <xf numFmtId="2" fontId="3" fillId="0" borderId="24" xfId="231" applyNumberFormat="1" applyFont="1" applyBorder="1" applyAlignment="1">
      <alignment horizontal="center" vertical="center"/>
    </xf>
    <xf numFmtId="167" fontId="3" fillId="0" borderId="5" xfId="195" applyNumberFormat="1" applyFont="1" applyFill="1" applyBorder="1" applyAlignment="1" applyProtection="1">
      <alignment horizontal="left" vertical="center"/>
    </xf>
    <xf numFmtId="2" fontId="3" fillId="0" borderId="5" xfId="231" applyNumberFormat="1" applyFont="1" applyFill="1" applyBorder="1" applyAlignment="1">
      <alignment horizontal="center" vertical="center"/>
    </xf>
    <xf numFmtId="2" fontId="3" fillId="0" borderId="9" xfId="231" applyNumberFormat="1" applyFont="1" applyBorder="1" applyAlignment="1">
      <alignment horizontal="center" vertical="center"/>
    </xf>
    <xf numFmtId="2" fontId="3" fillId="0" borderId="31" xfId="231" applyNumberFormat="1" applyFont="1" applyBorder="1" applyAlignment="1">
      <alignment horizontal="center" vertical="center"/>
    </xf>
    <xf numFmtId="0" fontId="4" fillId="0" borderId="1" xfId="231" applyFont="1" applyBorder="1" applyAlignment="1">
      <alignment vertical="center"/>
    </xf>
    <xf numFmtId="2" fontId="4" fillId="0" borderId="7" xfId="231" applyNumberFormat="1" applyFont="1" applyBorder="1" applyAlignment="1">
      <alignment horizontal="center" vertical="center"/>
    </xf>
    <xf numFmtId="2" fontId="4" fillId="0" borderId="24" xfId="231" applyNumberFormat="1" applyFont="1" applyBorder="1" applyAlignment="1">
      <alignment horizontal="center" vertical="center"/>
    </xf>
    <xf numFmtId="2" fontId="3" fillId="0" borderId="94" xfId="231" applyNumberFormat="1" applyFont="1" applyBorder="1" applyAlignment="1">
      <alignment horizontal="center" vertical="center"/>
    </xf>
    <xf numFmtId="2" fontId="3" fillId="0" borderId="64" xfId="231" applyNumberFormat="1" applyFont="1" applyBorder="1" applyAlignment="1">
      <alignment horizontal="center" vertical="center"/>
    </xf>
    <xf numFmtId="2" fontId="3" fillId="0" borderId="22" xfId="231" applyNumberFormat="1" applyFont="1" applyBorder="1" applyAlignment="1">
      <alignment horizontal="center" vertical="center"/>
    </xf>
    <xf numFmtId="167" fontId="3" fillId="8" borderId="7" xfId="195" applyNumberFormat="1" applyFont="1" applyFill="1" applyBorder="1" applyAlignment="1" applyProtection="1">
      <alignment horizontal="left" vertical="center"/>
    </xf>
    <xf numFmtId="0" fontId="4" fillId="0" borderId="15" xfId="231" applyFont="1" applyBorder="1" applyAlignment="1">
      <alignment horizontal="left" vertical="center"/>
    </xf>
    <xf numFmtId="2" fontId="4" fillId="0" borderId="15" xfId="231" applyNumberFormat="1" applyFont="1" applyBorder="1" applyAlignment="1">
      <alignment horizontal="center" vertical="center"/>
    </xf>
    <xf numFmtId="2" fontId="4" fillId="0" borderId="13" xfId="231" applyNumberFormat="1" applyFont="1" applyBorder="1" applyAlignment="1">
      <alignment horizontal="center" vertical="center"/>
    </xf>
    <xf numFmtId="0" fontId="4" fillId="0" borderId="12" xfId="231" applyFont="1" applyBorder="1" applyAlignment="1">
      <alignment horizontal="left" vertical="center"/>
    </xf>
    <xf numFmtId="2" fontId="4" fillId="0" borderId="12" xfId="231" applyNumberFormat="1" applyFont="1" applyBorder="1" applyAlignment="1">
      <alignment horizontal="center" vertical="center"/>
    </xf>
    <xf numFmtId="0" fontId="3" fillId="0" borderId="0" xfId="231" applyFont="1" applyAlignment="1">
      <alignment vertical="center"/>
    </xf>
    <xf numFmtId="0" fontId="32" fillId="0" borderId="22" xfId="0" applyFont="1" applyBorder="1" applyAlignment="1">
      <alignment vertical="center"/>
    </xf>
    <xf numFmtId="1" fontId="4" fillId="5" borderId="1" xfId="89" quotePrefix="1" applyNumberFormat="1" applyFont="1" applyFill="1" applyBorder="1" applyAlignment="1" applyProtection="1">
      <alignment horizontal="center" vertical="center"/>
    </xf>
    <xf numFmtId="1" fontId="4" fillId="5" borderId="1" xfId="89" applyNumberFormat="1" applyFont="1" applyFill="1" applyBorder="1" applyAlignment="1" applyProtection="1">
      <alignment horizontal="center" vertical="center"/>
    </xf>
    <xf numFmtId="1" fontId="4" fillId="5" borderId="10" xfId="89" applyNumberFormat="1" applyFont="1" applyFill="1" applyBorder="1" applyAlignment="1" applyProtection="1">
      <alignment horizontal="center" vertical="center"/>
    </xf>
    <xf numFmtId="0" fontId="4" fillId="0" borderId="26" xfId="74" applyFont="1" applyBorder="1" applyAlignment="1">
      <alignment horizontal="left" vertical="center"/>
    </xf>
    <xf numFmtId="2" fontId="3" fillId="0" borderId="1" xfId="89" applyNumberFormat="1" applyFont="1" applyFill="1" applyBorder="1" applyAlignment="1">
      <alignment vertical="center"/>
    </xf>
    <xf numFmtId="165" fontId="3" fillId="0" borderId="1" xfId="174" applyNumberFormat="1" applyFont="1" applyFill="1" applyBorder="1" applyAlignment="1">
      <alignment horizontal="center" vertical="center"/>
    </xf>
    <xf numFmtId="165" fontId="3" fillId="0" borderId="10" xfId="174" applyNumberFormat="1" applyFont="1" applyFill="1" applyBorder="1" applyAlignment="1">
      <alignment horizontal="center" vertical="center"/>
    </xf>
    <xf numFmtId="0" fontId="4" fillId="0" borderId="99" xfId="74" applyFont="1" applyBorder="1" applyAlignment="1">
      <alignment horizontal="left" vertical="center"/>
    </xf>
    <xf numFmtId="2" fontId="3" fillId="0" borderId="12" xfId="89" applyNumberFormat="1" applyFont="1" applyFill="1" applyBorder="1" applyAlignment="1">
      <alignment vertical="center"/>
    </xf>
    <xf numFmtId="165" fontId="3" fillId="0" borderId="12" xfId="174" applyNumberFormat="1" applyFont="1" applyFill="1" applyBorder="1" applyAlignment="1">
      <alignment horizontal="center" vertical="center"/>
    </xf>
    <xf numFmtId="165" fontId="3" fillId="0" borderId="25" xfId="174" applyNumberFormat="1" applyFont="1" applyFill="1" applyBorder="1" applyAlignment="1">
      <alignment horizontal="center" vertical="center"/>
    </xf>
    <xf numFmtId="2" fontId="3" fillId="0" borderId="0" xfId="74" applyNumberFormat="1" applyFont="1" applyAlignment="1">
      <alignment vertical="center"/>
    </xf>
    <xf numFmtId="167" fontId="4" fillId="0" borderId="21" xfId="139" applyFont="1" applyBorder="1" applyAlignment="1">
      <alignment horizontal="center" vertical="center"/>
    </xf>
    <xf numFmtId="167" fontId="3" fillId="0" borderId="21" xfId="139" applyFont="1" applyBorder="1" applyAlignment="1">
      <alignment horizontal="center" vertical="center"/>
    </xf>
    <xf numFmtId="167" fontId="4" fillId="0" borderId="13" xfId="139" applyFont="1" applyBorder="1" applyAlignment="1">
      <alignment horizontal="center" vertical="center"/>
    </xf>
    <xf numFmtId="167" fontId="4" fillId="0" borderId="21" xfId="166" quotePrefix="1" applyFont="1" applyBorder="1" applyAlignment="1">
      <alignment horizontal="center" vertical="center"/>
    </xf>
    <xf numFmtId="167" fontId="3" fillId="0" borderId="21" xfId="166" applyFont="1" applyBorder="1" applyAlignment="1">
      <alignment horizontal="center" vertical="center"/>
    </xf>
    <xf numFmtId="167" fontId="4" fillId="0" borderId="21" xfId="166" applyFont="1" applyBorder="1" applyAlignment="1">
      <alignment horizontal="center" vertical="center"/>
    </xf>
    <xf numFmtId="167" fontId="4" fillId="0" borderId="13" xfId="166" applyFont="1" applyBorder="1" applyAlignment="1">
      <alignment horizontal="center" vertical="center"/>
    </xf>
    <xf numFmtId="167" fontId="4" fillId="0" borderId="21" xfId="167" quotePrefix="1" applyFont="1" applyBorder="1" applyAlignment="1">
      <alignment horizontal="center" vertical="center"/>
    </xf>
    <xf numFmtId="167" fontId="3" fillId="0" borderId="21" xfId="167" applyFont="1" applyBorder="1" applyAlignment="1">
      <alignment horizontal="center" vertical="center"/>
    </xf>
    <xf numFmtId="167" fontId="4" fillId="0" borderId="21" xfId="167" applyFont="1" applyBorder="1" applyAlignment="1">
      <alignment horizontal="center" vertical="center"/>
    </xf>
    <xf numFmtId="167" fontId="4" fillId="0" borderId="13" xfId="167" applyFont="1" applyBorder="1" applyAlignment="1">
      <alignment horizontal="center" vertical="center"/>
    </xf>
    <xf numFmtId="167" fontId="4" fillId="0" borderId="24" xfId="168" quotePrefix="1" applyFont="1" applyBorder="1" applyAlignment="1">
      <alignment horizontal="center" vertical="center"/>
    </xf>
    <xf numFmtId="167" fontId="3" fillId="0" borderId="21" xfId="168" applyFont="1" applyBorder="1" applyAlignment="1">
      <alignment horizontal="center" vertical="center"/>
    </xf>
    <xf numFmtId="167" fontId="4" fillId="0" borderId="21" xfId="168" applyFont="1" applyBorder="1" applyAlignment="1">
      <alignment horizontal="center" vertical="center"/>
    </xf>
    <xf numFmtId="167" fontId="4" fillId="0" borderId="13" xfId="168" applyFont="1" applyBorder="1" applyAlignment="1">
      <alignment horizontal="center" vertical="center"/>
    </xf>
    <xf numFmtId="0" fontId="57" fillId="0" borderId="21" xfId="0" applyFont="1" applyBorder="1" applyAlignment="1">
      <alignment horizontal="center"/>
    </xf>
    <xf numFmtId="0" fontId="57" fillId="0" borderId="31" xfId="0" applyFont="1" applyBorder="1" applyAlignment="1">
      <alignment horizontal="center"/>
    </xf>
    <xf numFmtId="167" fontId="4" fillId="0" borderId="1" xfId="0" applyNumberFormat="1" applyFont="1" applyFill="1" applyBorder="1" applyAlignment="1">
      <alignment horizontal="right" vertical="center"/>
    </xf>
    <xf numFmtId="167" fontId="4" fillId="0" borderId="1" xfId="0" applyNumberFormat="1" applyFont="1" applyFill="1" applyBorder="1" applyAlignment="1">
      <alignment horizontal="center" vertical="center"/>
    </xf>
    <xf numFmtId="167" fontId="4" fillId="0" borderId="10" xfId="0" applyNumberFormat="1" applyFont="1" applyFill="1" applyBorder="1" applyAlignment="1">
      <alignment horizontal="center" vertical="center"/>
    </xf>
    <xf numFmtId="167" fontId="4" fillId="0" borderId="63" xfId="0" quotePrefix="1" applyNumberFormat="1" applyFont="1" applyFill="1" applyBorder="1" applyAlignment="1">
      <alignment horizontal="left" vertical="center"/>
    </xf>
    <xf numFmtId="167" fontId="4" fillId="0" borderId="1" xfId="0" quotePrefix="1" applyNumberFormat="1" applyFont="1" applyFill="1" applyBorder="1" applyAlignment="1">
      <alignment horizontal="left" vertical="center"/>
    </xf>
    <xf numFmtId="0" fontId="3" fillId="0" borderId="4" xfId="74" applyFont="1" applyBorder="1" applyAlignment="1">
      <alignment vertical="center"/>
    </xf>
    <xf numFmtId="0" fontId="63" fillId="0" borderId="0" xfId="232" applyFont="1" applyAlignment="1" applyProtection="1">
      <alignment vertical="center"/>
    </xf>
    <xf numFmtId="0" fontId="23" fillId="3" borderId="1" xfId="85" applyFont="1" applyFill="1" applyBorder="1" applyAlignment="1">
      <alignment horizontal="center"/>
    </xf>
    <xf numFmtId="0" fontId="23" fillId="3" borderId="41" xfId="85" applyFont="1" applyFill="1" applyBorder="1" applyAlignment="1">
      <alignment horizontal="center"/>
    </xf>
    <xf numFmtId="0" fontId="4" fillId="5" borderId="113" xfId="231" applyFont="1" applyFill="1" applyBorder="1" applyAlignment="1">
      <alignment horizontal="center" vertical="center"/>
    </xf>
    <xf numFmtId="0" fontId="0" fillId="0" borderId="0" xfId="0"/>
    <xf numFmtId="0" fontId="4" fillId="0" borderId="0" xfId="195" applyFont="1"/>
    <xf numFmtId="0" fontId="3" fillId="0" borderId="0" xfId="195" applyFont="1" applyBorder="1"/>
    <xf numFmtId="0" fontId="3" fillId="0" borderId="0" xfId="195" applyFont="1" applyBorder="1" applyAlignment="1">
      <alignment horizontal="center"/>
    </xf>
    <xf numFmtId="0" fontId="3" fillId="0" borderId="0" xfId="195" applyFont="1"/>
    <xf numFmtId="0" fontId="4" fillId="0" borderId="0" xfId="195" applyFont="1" applyAlignment="1">
      <alignment wrapText="1"/>
    </xf>
    <xf numFmtId="170" fontId="3" fillId="0" borderId="0" xfId="196" applyNumberFormat="1" applyFont="1" applyAlignment="1" applyProtection="1"/>
    <xf numFmtId="0" fontId="4" fillId="0" borderId="0" xfId="195" applyFont="1" applyBorder="1"/>
    <xf numFmtId="0" fontId="4" fillId="0" borderId="0" xfId="195" applyFont="1" applyBorder="1" applyAlignment="1">
      <alignment horizontal="left"/>
    </xf>
    <xf numFmtId="0" fontId="4" fillId="0" borderId="0" xfId="0" applyFont="1"/>
    <xf numFmtId="0" fontId="3" fillId="0" borderId="0" xfId="0" applyFont="1"/>
    <xf numFmtId="0" fontId="65" fillId="0" borderId="0" xfId="195" applyFont="1" applyBorder="1" applyAlignment="1"/>
    <xf numFmtId="0" fontId="64" fillId="0" borderId="0" xfId="195" applyFont="1" applyBorder="1" applyAlignment="1"/>
    <xf numFmtId="0" fontId="0" fillId="0" borderId="0" xfId="0"/>
    <xf numFmtId="0" fontId="3" fillId="0" borderId="0" xfId="195" applyFont="1" applyBorder="1"/>
    <xf numFmtId="0" fontId="3" fillId="0" borderId="0" xfId="195" applyFont="1" applyBorder="1" applyAlignment="1">
      <alignment horizontal="center"/>
    </xf>
    <xf numFmtId="0" fontId="3" fillId="0" borderId="0" xfId="195" applyFont="1"/>
    <xf numFmtId="0" fontId="3" fillId="0" borderId="0" xfId="195" applyFont="1" applyAlignment="1">
      <alignment horizontal="center"/>
    </xf>
    <xf numFmtId="0" fontId="4" fillId="0" borderId="0" xfId="195" applyFont="1" applyAlignment="1">
      <alignment wrapText="1"/>
    </xf>
    <xf numFmtId="0" fontId="3" fillId="0" borderId="0" xfId="195" applyFont="1" applyFill="1" applyBorder="1"/>
    <xf numFmtId="2" fontId="3" fillId="0" borderId="5" xfId="74" applyNumberFormat="1" applyFont="1" applyBorder="1" applyAlignment="1">
      <alignment horizontal="right" vertical="center"/>
    </xf>
    <xf numFmtId="0" fontId="2" fillId="0" borderId="0" xfId="74" quotePrefix="1" applyFont="1"/>
    <xf numFmtId="170" fontId="4" fillId="0" borderId="0" xfId="185" applyNumberFormat="1" applyFont="1" applyAlignment="1" applyProtection="1"/>
    <xf numFmtId="170" fontId="8" fillId="0" borderId="0" xfId="185" applyNumberFormat="1" applyFont="1" applyAlignment="1" applyProtection="1"/>
    <xf numFmtId="170" fontId="8" fillId="0" borderId="0" xfId="185" quotePrefix="1" applyNumberFormat="1" applyFont="1" applyBorder="1" applyAlignment="1"/>
    <xf numFmtId="0" fontId="8" fillId="0" borderId="2" xfId="183" applyFont="1" applyBorder="1" applyAlignment="1">
      <alignment horizontal="right"/>
    </xf>
    <xf numFmtId="0" fontId="5" fillId="0" borderId="2" xfId="183" applyFont="1" applyBorder="1" applyAlignment="1">
      <alignment horizontal="right"/>
    </xf>
    <xf numFmtId="0" fontId="8" fillId="0" borderId="17" xfId="183" applyFont="1" applyBorder="1" applyAlignment="1">
      <alignment horizontal="right"/>
    </xf>
    <xf numFmtId="165" fontId="3" fillId="0" borderId="5" xfId="132" applyNumberFormat="1" applyFont="1" applyBorder="1" applyAlignment="1">
      <alignment horizontal="center" vertical="center"/>
    </xf>
    <xf numFmtId="0" fontId="59" fillId="4" borderId="0" xfId="174" applyFont="1" applyFill="1" applyBorder="1" applyAlignment="1">
      <alignment vertical="center"/>
    </xf>
    <xf numFmtId="0" fontId="5" fillId="0" borderId="0" xfId="411" applyFont="1"/>
    <xf numFmtId="0" fontId="8" fillId="0" borderId="0" xfId="411" applyFont="1" applyFill="1" applyBorder="1" applyAlignment="1">
      <alignment horizontal="center"/>
    </xf>
    <xf numFmtId="0" fontId="5" fillId="0" borderId="0" xfId="411" applyFont="1" applyFill="1"/>
    <xf numFmtId="0" fontId="8" fillId="3" borderId="1" xfId="411" applyFont="1" applyFill="1" applyBorder="1" applyAlignment="1">
      <alignment horizontal="center" vertical="center"/>
    </xf>
    <xf numFmtId="165" fontId="5" fillId="0" borderId="0" xfId="411" applyNumberFormat="1" applyFont="1"/>
    <xf numFmtId="0" fontId="45" fillId="0" borderId="0" xfId="411" applyFont="1" applyBorder="1"/>
    <xf numFmtId="0" fontId="5" fillId="0" borderId="0" xfId="411" applyFont="1" applyBorder="1" applyAlignment="1">
      <alignment horizontal="left"/>
    </xf>
    <xf numFmtId="0" fontId="5" fillId="0" borderId="0" xfId="411" applyFont="1" applyBorder="1"/>
    <xf numFmtId="2" fontId="5" fillId="0" borderId="0" xfId="411" quotePrefix="1" applyNumberFormat="1" applyFont="1" applyBorder="1" applyAlignment="1">
      <alignment horizontal="center"/>
    </xf>
    <xf numFmtId="43" fontId="5" fillId="0" borderId="0" xfId="2" applyFont="1" applyBorder="1"/>
    <xf numFmtId="0" fontId="71" fillId="0" borderId="0" xfId="411"/>
    <xf numFmtId="0" fontId="45" fillId="0" borderId="0" xfId="411" applyFont="1" applyBorder="1" applyAlignment="1">
      <alignment horizontal="center" vertical="center"/>
    </xf>
    <xf numFmtId="0" fontId="72" fillId="0" borderId="0" xfId="411" applyFont="1" applyBorder="1" applyAlignment="1">
      <alignment horizontal="right" vertical="center"/>
    </xf>
    <xf numFmtId="165" fontId="71" fillId="0" borderId="0" xfId="411" applyNumberFormat="1" applyBorder="1"/>
    <xf numFmtId="0" fontId="45" fillId="0" borderId="0" xfId="411" applyFont="1"/>
    <xf numFmtId="0" fontId="5" fillId="3" borderId="7" xfId="411" applyFont="1" applyFill="1" applyBorder="1"/>
    <xf numFmtId="0" fontId="8" fillId="3" borderId="5" xfId="411" applyFont="1" applyFill="1" applyBorder="1" applyAlignment="1">
      <alignment horizontal="center"/>
    </xf>
    <xf numFmtId="0" fontId="8" fillId="3" borderId="1" xfId="411" applyFont="1" applyFill="1" applyBorder="1" applyAlignment="1">
      <alignment horizontal="center"/>
    </xf>
    <xf numFmtId="0" fontId="8" fillId="3" borderId="26" xfId="411" applyFont="1" applyFill="1" applyBorder="1" applyAlignment="1">
      <alignment horizontal="center"/>
    </xf>
    <xf numFmtId="0" fontId="8" fillId="3" borderId="26" xfId="411" applyFont="1" applyFill="1" applyBorder="1" applyAlignment="1">
      <alignment horizontal="center" vertical="center"/>
    </xf>
    <xf numFmtId="0" fontId="8" fillId="3" borderId="7" xfId="411" applyFont="1" applyFill="1" applyBorder="1" applyAlignment="1">
      <alignment horizontal="center" vertical="center"/>
    </xf>
    <xf numFmtId="0" fontId="8" fillId="3" borderId="9" xfId="411" applyFont="1" applyFill="1" applyBorder="1" applyAlignment="1">
      <alignment horizontal="center" vertical="center" wrapText="1"/>
    </xf>
    <xf numFmtId="0" fontId="8" fillId="3" borderId="9" xfId="411" applyFont="1" applyFill="1" applyBorder="1" applyAlignment="1">
      <alignment horizontal="center" vertical="center"/>
    </xf>
    <xf numFmtId="0" fontId="8" fillId="3" borderId="9" xfId="411" applyFont="1" applyFill="1" applyBorder="1" applyAlignment="1">
      <alignment horizontal="center"/>
    </xf>
    <xf numFmtId="2" fontId="5" fillId="0" borderId="0" xfId="411" applyNumberFormat="1" applyFont="1"/>
    <xf numFmtId="0" fontId="5" fillId="0" borderId="0" xfId="411" applyFont="1" applyFill="1" applyBorder="1"/>
    <xf numFmtId="165" fontId="5" fillId="0" borderId="0" xfId="411" applyNumberFormat="1" applyFont="1" applyBorder="1"/>
    <xf numFmtId="2" fontId="5" fillId="0" borderId="0" xfId="411" applyNumberFormat="1" applyFont="1" applyFill="1" applyBorder="1" applyAlignment="1">
      <alignment vertical="center"/>
    </xf>
    <xf numFmtId="0" fontId="8" fillId="0" borderId="0" xfId="411" applyFont="1" applyAlignment="1">
      <alignment horizontal="center" vertical="center"/>
    </xf>
    <xf numFmtId="0" fontId="5" fillId="0" borderId="0" xfId="411" applyFont="1" applyAlignment="1">
      <alignment vertical="center"/>
    </xf>
    <xf numFmtId="0" fontId="8" fillId="0" borderId="0" xfId="411" applyFont="1" applyBorder="1" applyAlignment="1">
      <alignment horizontal="center" vertical="center"/>
    </xf>
    <xf numFmtId="0" fontId="8" fillId="0" borderId="0" xfId="411" applyFont="1" applyFill="1" applyBorder="1" applyAlignment="1">
      <alignment horizontal="center" vertical="center"/>
    </xf>
    <xf numFmtId="0" fontId="8" fillId="3" borderId="1" xfId="411" applyFont="1" applyFill="1" applyBorder="1" applyAlignment="1">
      <alignment horizontal="center" vertical="center" wrapText="1"/>
    </xf>
    <xf numFmtId="0" fontId="5" fillId="0" borderId="0" xfId="411" applyFont="1" applyBorder="1" applyAlignment="1">
      <alignment horizontal="center" vertical="center" wrapText="1"/>
    </xf>
    <xf numFmtId="0" fontId="5" fillId="0" borderId="0" xfId="411" applyFont="1" applyBorder="1" applyAlignment="1">
      <alignment horizontal="center" vertical="center"/>
    </xf>
    <xf numFmtId="16" fontId="5" fillId="0" borderId="0" xfId="411" applyNumberFormat="1" applyFont="1" applyBorder="1" applyAlignment="1">
      <alignment horizontal="center" vertical="center" wrapText="1"/>
    </xf>
    <xf numFmtId="2" fontId="5" fillId="0" borderId="0" xfId="411" applyNumberFormat="1" applyFont="1" applyBorder="1" applyAlignment="1">
      <alignment horizontal="center" vertical="center"/>
    </xf>
    <xf numFmtId="2" fontId="8" fillId="0" borderId="0" xfId="411" applyNumberFormat="1" applyFont="1" applyBorder="1" applyAlignment="1">
      <alignment horizontal="center" vertical="center"/>
    </xf>
    <xf numFmtId="2" fontId="5" fillId="0" borderId="0" xfId="411" applyNumberFormat="1" applyFont="1" applyBorder="1" applyAlignment="1">
      <alignment vertical="center"/>
    </xf>
    <xf numFmtId="165" fontId="5" fillId="0" borderId="0" xfId="411" applyNumberFormat="1" applyFont="1" applyBorder="1" applyAlignment="1">
      <alignment horizontal="center" vertical="center"/>
    </xf>
    <xf numFmtId="0" fontId="5" fillId="0" borderId="0" xfId="411" applyFont="1" applyBorder="1" applyAlignment="1">
      <alignment vertical="center"/>
    </xf>
    <xf numFmtId="0" fontId="5" fillId="8" borderId="0" xfId="411" applyFont="1" applyFill="1" applyBorder="1" applyAlignment="1">
      <alignment horizontal="center" vertical="center"/>
    </xf>
    <xf numFmtId="0" fontId="5" fillId="8" borderId="0" xfId="411" applyFont="1" applyFill="1" applyBorder="1" applyAlignment="1">
      <alignment horizontal="center" vertical="center" wrapText="1"/>
    </xf>
    <xf numFmtId="0" fontId="73" fillId="0" borderId="0" xfId="411" applyNumberFormat="1" applyFont="1" applyFill="1" applyBorder="1" applyAlignment="1" applyProtection="1">
      <alignment vertical="center" wrapText="1" shrinkToFit="1"/>
    </xf>
    <xf numFmtId="165" fontId="5" fillId="0" borderId="0" xfId="411" applyNumberFormat="1" applyFont="1" applyBorder="1" applyAlignment="1">
      <alignment vertical="center"/>
    </xf>
    <xf numFmtId="0" fontId="4" fillId="0" borderId="0" xfId="411" applyFont="1" applyBorder="1" applyAlignment="1">
      <alignment vertical="center"/>
    </xf>
    <xf numFmtId="2" fontId="5" fillId="0" borderId="0" xfId="411" applyNumberFormat="1" applyFont="1" applyFill="1" applyBorder="1"/>
    <xf numFmtId="2" fontId="5" fillId="0" borderId="0" xfId="411" applyNumberFormat="1" applyFont="1" applyFill="1" applyBorder="1" applyAlignment="1">
      <alignment horizontal="center"/>
    </xf>
    <xf numFmtId="165" fontId="5" fillId="8" borderId="0" xfId="411" applyNumberFormat="1" applyFont="1" applyFill="1" applyBorder="1" applyAlignment="1">
      <alignment horizontal="right" vertical="center"/>
    </xf>
    <xf numFmtId="0" fontId="71" fillId="4" borderId="0" xfId="411" applyFill="1"/>
    <xf numFmtId="0" fontId="49" fillId="3" borderId="63" xfId="411" applyFont="1" applyFill="1" applyBorder="1" applyAlignment="1">
      <alignment vertical="top"/>
    </xf>
    <xf numFmtId="0" fontId="8" fillId="3" borderId="10" xfId="411" applyFont="1" applyFill="1" applyBorder="1" applyAlignment="1">
      <alignment horizontal="center" vertical="center" wrapText="1"/>
    </xf>
    <xf numFmtId="0" fontId="8" fillId="3" borderId="41" xfId="411" applyFont="1" applyFill="1" applyBorder="1" applyAlignment="1">
      <alignment horizontal="center" vertical="center"/>
    </xf>
    <xf numFmtId="0" fontId="8" fillId="3" borderId="24" xfId="411" applyFont="1" applyFill="1" applyBorder="1" applyAlignment="1">
      <alignment horizontal="center" vertical="center"/>
    </xf>
    <xf numFmtId="0" fontId="8" fillId="3" borderId="31" xfId="411" applyFont="1" applyFill="1" applyBorder="1" applyAlignment="1">
      <alignment horizontal="center" vertical="center"/>
    </xf>
    <xf numFmtId="0" fontId="8" fillId="0" borderId="98" xfId="411" applyFont="1" applyBorder="1" applyAlignment="1">
      <alignment vertical="center" wrapText="1"/>
    </xf>
    <xf numFmtId="0" fontId="8" fillId="3" borderId="54" xfId="411" applyFont="1" applyFill="1" applyBorder="1" applyAlignment="1">
      <alignment horizontal="center" vertical="center"/>
    </xf>
    <xf numFmtId="0" fontId="8" fillId="3" borderId="41" xfId="318" applyFont="1" applyFill="1" applyBorder="1" applyAlignment="1">
      <alignment horizontal="center" vertical="center" wrapText="1"/>
    </xf>
    <xf numFmtId="0" fontId="8" fillId="3" borderId="42" xfId="411" applyFont="1" applyFill="1" applyBorder="1" applyAlignment="1">
      <alignment vertical="center"/>
    </xf>
    <xf numFmtId="0" fontId="2" fillId="0" borderId="0" xfId="385"/>
    <xf numFmtId="0" fontId="4" fillId="0" borderId="0" xfId="385" applyFont="1" applyBorder="1" applyAlignment="1">
      <alignment horizontal="center" vertical="center"/>
    </xf>
    <xf numFmtId="0" fontId="4" fillId="0" borderId="0" xfId="385" applyFont="1" applyBorder="1" applyAlignment="1">
      <alignment horizontal="left"/>
    </xf>
    <xf numFmtId="0" fontId="2" fillId="0" borderId="0" xfId="385" applyBorder="1"/>
    <xf numFmtId="0" fontId="3" fillId="0" borderId="0" xfId="385" applyFont="1" applyBorder="1" applyAlignment="1">
      <alignment horizontal="center"/>
    </xf>
    <xf numFmtId="0" fontId="3" fillId="0" borderId="0" xfId="385" applyFont="1" applyBorder="1" applyAlignment="1"/>
    <xf numFmtId="0" fontId="31" fillId="0" borderId="0" xfId="385" applyFont="1" applyBorder="1"/>
    <xf numFmtId="0" fontId="31" fillId="0" borderId="0" xfId="385" applyFont="1"/>
    <xf numFmtId="0" fontId="3" fillId="0" borderId="0" xfId="385" applyFont="1" applyBorder="1"/>
    <xf numFmtId="0" fontId="17" fillId="0" borderId="0" xfId="383" applyBorder="1"/>
    <xf numFmtId="0" fontId="17" fillId="0" borderId="0" xfId="383"/>
    <xf numFmtId="0" fontId="19" fillId="0" borderId="0" xfId="383" applyFont="1" applyBorder="1"/>
    <xf numFmtId="0" fontId="19" fillId="0" borderId="0" xfId="383" applyFont="1"/>
    <xf numFmtId="0" fontId="25" fillId="3" borderId="1" xfId="383" applyFont="1" applyFill="1" applyBorder="1" applyAlignment="1">
      <alignment horizontal="center" vertical="center"/>
    </xf>
    <xf numFmtId="0" fontId="25" fillId="3" borderId="10" xfId="383" applyFont="1" applyFill="1" applyBorder="1" applyAlignment="1">
      <alignment horizontal="center" vertical="center"/>
    </xf>
    <xf numFmtId="1" fontId="57" fillId="0" borderId="0" xfId="383" applyNumberFormat="1" applyFont="1" applyBorder="1" applyAlignment="1">
      <alignment horizontal="right"/>
    </xf>
    <xf numFmtId="0" fontId="57" fillId="0" borderId="0" xfId="383" applyFont="1" applyBorder="1" applyAlignment="1">
      <alignment horizontal="right"/>
    </xf>
    <xf numFmtId="1" fontId="57" fillId="0" borderId="0" xfId="383" applyNumberFormat="1" applyFont="1" applyFill="1" applyBorder="1" applyAlignment="1">
      <alignment horizontal="right"/>
    </xf>
    <xf numFmtId="186" fontId="3" fillId="0" borderId="7" xfId="283" applyNumberFormat="1" applyFont="1" applyBorder="1"/>
    <xf numFmtId="0" fontId="74" fillId="0" borderId="0" xfId="383" applyFont="1"/>
    <xf numFmtId="0" fontId="3" fillId="0" borderId="0" xfId="202" applyFont="1" applyFill="1"/>
    <xf numFmtId="0" fontId="3" fillId="0" borderId="0" xfId="202" applyFont="1" applyFill="1" applyBorder="1"/>
    <xf numFmtId="0" fontId="4" fillId="3" borderId="1" xfId="412" applyFont="1" applyFill="1" applyBorder="1" applyAlignment="1" applyProtection="1">
      <alignment horizontal="center" vertical="center" wrapText="1"/>
    </xf>
    <xf numFmtId="0" fontId="4" fillId="3" borderId="10" xfId="412" applyFont="1" applyFill="1" applyBorder="1" applyAlignment="1" applyProtection="1">
      <alignment horizontal="center" vertical="center" wrapText="1"/>
    </xf>
    <xf numFmtId="0" fontId="3" fillId="0" borderId="0" xfId="202" applyFont="1" applyFill="1" applyBorder="1" applyAlignment="1">
      <alignment vertical="center" wrapText="1"/>
    </xf>
    <xf numFmtId="0" fontId="4" fillId="0" borderId="0" xfId="385" applyFont="1" applyFill="1" applyBorder="1" applyAlignment="1">
      <alignment horizontal="center"/>
    </xf>
    <xf numFmtId="0" fontId="17" fillId="0" borderId="0" xfId="382"/>
    <xf numFmtId="0" fontId="19" fillId="0" borderId="0" xfId="382" applyFont="1"/>
    <xf numFmtId="0" fontId="19" fillId="0" borderId="0" xfId="0" applyFont="1"/>
    <xf numFmtId="0" fontId="8" fillId="3" borderId="1" xfId="412" applyFont="1" applyFill="1" applyBorder="1" applyAlignment="1" applyProtection="1">
      <alignment horizontal="center" vertical="center"/>
    </xf>
    <xf numFmtId="0" fontId="8" fillId="3" borderId="1" xfId="412" applyFont="1" applyFill="1" applyBorder="1" applyAlignment="1" applyProtection="1">
      <alignment horizontal="center" vertical="center" wrapText="1"/>
    </xf>
    <xf numFmtId="0" fontId="8" fillId="3" borderId="10" xfId="412" applyFont="1" applyFill="1" applyBorder="1" applyAlignment="1" applyProtection="1">
      <alignment horizontal="center" vertical="center" wrapText="1"/>
    </xf>
    <xf numFmtId="0" fontId="8" fillId="9" borderId="11" xfId="202" applyFont="1" applyFill="1" applyBorder="1"/>
    <xf numFmtId="165" fontId="8" fillId="9" borderId="1" xfId="202" applyNumberFormat="1" applyFont="1" applyFill="1" applyBorder="1"/>
    <xf numFmtId="165" fontId="8" fillId="9" borderId="10" xfId="202" applyNumberFormat="1" applyFont="1" applyFill="1" applyBorder="1"/>
    <xf numFmtId="0" fontId="8" fillId="9" borderId="36" xfId="202" applyFont="1" applyFill="1" applyBorder="1"/>
    <xf numFmtId="165" fontId="8" fillId="9" borderId="9" xfId="202" applyNumberFormat="1" applyFont="1" applyFill="1" applyBorder="1"/>
    <xf numFmtId="0" fontId="5" fillId="0" borderId="3" xfId="202" applyFont="1" applyFill="1" applyBorder="1"/>
    <xf numFmtId="165" fontId="5" fillId="0" borderId="12" xfId="202" applyNumberFormat="1" applyFont="1" applyFill="1" applyBorder="1"/>
    <xf numFmtId="165" fontId="5" fillId="0" borderId="13" xfId="202" applyNumberFormat="1" applyFont="1" applyFill="1" applyBorder="1"/>
    <xf numFmtId="187" fontId="17" fillId="0" borderId="0" xfId="413" applyNumberFormat="1" applyFont="1"/>
    <xf numFmtId="0" fontId="32" fillId="0" borderId="0" xfId="377" applyFont="1" applyAlignment="1">
      <alignment vertical="center"/>
    </xf>
    <xf numFmtId="0" fontId="25" fillId="0" borderId="0" xfId="377" applyFont="1" applyAlignment="1">
      <alignment vertical="center"/>
    </xf>
    <xf numFmtId="0" fontId="25" fillId="3" borderId="1" xfId="377" applyFont="1" applyFill="1" applyBorder="1" applyAlignment="1">
      <alignment horizontal="center" vertical="center" wrapText="1"/>
    </xf>
    <xf numFmtId="0" fontId="25" fillId="3" borderId="10" xfId="377" applyFont="1" applyFill="1" applyBorder="1" applyAlignment="1">
      <alignment horizontal="center" vertical="center" wrapText="1"/>
    </xf>
    <xf numFmtId="0" fontId="25" fillId="0" borderId="86" xfId="377" applyFont="1" applyBorder="1" applyAlignment="1">
      <alignment horizontal="center" vertical="center"/>
    </xf>
    <xf numFmtId="0" fontId="25" fillId="0" borderId="94" xfId="377" applyFont="1" applyBorder="1" applyAlignment="1">
      <alignment horizontal="center" vertical="center"/>
    </xf>
    <xf numFmtId="0" fontId="25" fillId="0" borderId="0" xfId="377" applyFont="1" applyFill="1" applyBorder="1" applyAlignment="1">
      <alignment horizontal="center" vertical="center"/>
    </xf>
    <xf numFmtId="0" fontId="32" fillId="0" borderId="0" xfId="377" applyFont="1" applyBorder="1" applyAlignment="1">
      <alignment vertical="center"/>
    </xf>
    <xf numFmtId="0" fontId="32" fillId="0" borderId="0" xfId="377" applyFont="1" applyAlignment="1">
      <alignment horizontal="center" vertical="center"/>
    </xf>
    <xf numFmtId="165" fontId="32" fillId="0" borderId="0" xfId="377" applyNumberFormat="1" applyFont="1" applyAlignment="1">
      <alignment vertical="center"/>
    </xf>
    <xf numFmtId="0" fontId="25" fillId="3" borderId="1" xfId="377" applyFont="1" applyFill="1" applyBorder="1" applyAlignment="1">
      <alignment horizontal="center" vertical="center"/>
    </xf>
    <xf numFmtId="0" fontId="25" fillId="0" borderId="0" xfId="377" applyFont="1" applyFill="1" applyBorder="1" applyAlignment="1">
      <alignment horizontal="left" vertical="center"/>
    </xf>
    <xf numFmtId="0" fontId="4" fillId="3" borderId="1" xfId="385" applyFont="1" applyFill="1" applyBorder="1" applyAlignment="1">
      <alignment horizontal="center" vertical="center"/>
    </xf>
    <xf numFmtId="0" fontId="4" fillId="3" borderId="1" xfId="385" applyFont="1" applyFill="1" applyBorder="1" applyAlignment="1">
      <alignment horizontal="center" vertical="center" wrapText="1"/>
    </xf>
    <xf numFmtId="176" fontId="3" fillId="0" borderId="0" xfId="385" applyNumberFormat="1" applyFont="1" applyBorder="1"/>
    <xf numFmtId="176" fontId="3" fillId="0" borderId="0" xfId="385" applyNumberFormat="1" applyFont="1" applyFill="1" applyBorder="1"/>
    <xf numFmtId="0" fontId="3" fillId="0" borderId="0" xfId="385" applyFont="1" applyFill="1" applyBorder="1"/>
    <xf numFmtId="0" fontId="3" fillId="4" borderId="0" xfId="385" applyFont="1" applyFill="1" applyBorder="1"/>
    <xf numFmtId="0" fontId="35" fillId="0" borderId="0" xfId="385" applyFont="1" applyBorder="1"/>
    <xf numFmtId="0" fontId="4" fillId="0" borderId="0" xfId="385" applyFont="1" applyBorder="1" applyAlignment="1">
      <alignment horizontal="center"/>
    </xf>
    <xf numFmtId="176" fontId="3" fillId="0" borderId="7" xfId="385" applyNumberFormat="1" applyFont="1" applyFill="1" applyBorder="1"/>
    <xf numFmtId="176" fontId="3" fillId="0" borderId="24" xfId="385" applyNumberFormat="1" applyFont="1" applyFill="1" applyBorder="1"/>
    <xf numFmtId="186" fontId="40" fillId="4" borderId="12" xfId="283" applyNumberFormat="1" applyFont="1" applyFill="1" applyBorder="1"/>
    <xf numFmtId="0" fontId="5" fillId="0" borderId="0" xfId="414" applyFont="1"/>
    <xf numFmtId="0" fontId="76" fillId="0" borderId="65" xfId="414" applyFont="1" applyBorder="1"/>
    <xf numFmtId="0" fontId="76" fillId="0" borderId="0" xfId="414" applyFont="1" applyBorder="1"/>
    <xf numFmtId="0" fontId="76" fillId="0" borderId="0" xfId="414" applyFont="1"/>
    <xf numFmtId="0" fontId="77" fillId="0" borderId="0" xfId="414" applyFont="1" applyAlignment="1">
      <alignment vertical="center"/>
    </xf>
    <xf numFmtId="0" fontId="4" fillId="5" borderId="9" xfId="414" applyFont="1" applyFill="1" applyBorder="1" applyAlignment="1">
      <alignment horizontal="center" vertical="center" wrapText="1"/>
    </xf>
    <xf numFmtId="0" fontId="4" fillId="5" borderId="9" xfId="414" applyFont="1" applyFill="1" applyBorder="1" applyAlignment="1">
      <alignment horizontal="center" vertical="center"/>
    </xf>
    <xf numFmtId="0" fontId="4" fillId="5" borderId="31" xfId="414" applyFont="1" applyFill="1" applyBorder="1" applyAlignment="1">
      <alignment horizontal="center" vertical="center"/>
    </xf>
    <xf numFmtId="2" fontId="3" fillId="0" borderId="7" xfId="414" applyNumberFormat="1" applyFont="1" applyBorder="1" applyAlignment="1">
      <alignment vertical="center"/>
    </xf>
    <xf numFmtId="165" fontId="3" fillId="0" borderId="7" xfId="414" applyNumberFormat="1" applyFont="1" applyBorder="1" applyAlignment="1">
      <alignment vertical="center"/>
    </xf>
    <xf numFmtId="165" fontId="3" fillId="0" borderId="7" xfId="414" applyNumberFormat="1" applyFont="1" applyBorder="1" applyAlignment="1">
      <alignment horizontal="right" vertical="center"/>
    </xf>
    <xf numFmtId="165" fontId="3" fillId="0" borderId="24" xfId="414" applyNumberFormat="1" applyFont="1" applyBorder="1" applyAlignment="1">
      <alignment horizontal="right" vertical="center"/>
    </xf>
    <xf numFmtId="0" fontId="70" fillId="0" borderId="0" xfId="414" applyFont="1" applyAlignment="1">
      <alignment vertical="center"/>
    </xf>
    <xf numFmtId="2" fontId="3" fillId="0" borderId="5" xfId="414" applyNumberFormat="1" applyFont="1" applyBorder="1" applyAlignment="1">
      <alignment vertical="center"/>
    </xf>
    <xf numFmtId="165" fontId="3" fillId="0" borderId="5" xfId="414" applyNumberFormat="1" applyFont="1" applyBorder="1" applyAlignment="1">
      <alignment vertical="center"/>
    </xf>
    <xf numFmtId="165" fontId="3" fillId="0" borderId="21" xfId="414" applyNumberFormat="1" applyFont="1" applyBorder="1" applyAlignment="1">
      <alignment vertical="center"/>
    </xf>
    <xf numFmtId="0" fontId="70" fillId="0" borderId="0" xfId="414" applyFont="1" applyBorder="1" applyAlignment="1">
      <alignment vertical="center"/>
    </xf>
    <xf numFmtId="0" fontId="77" fillId="0" borderId="0" xfId="414" applyFont="1" applyBorder="1" applyAlignment="1">
      <alignment vertical="center"/>
    </xf>
    <xf numFmtId="165" fontId="3" fillId="0" borderId="15" xfId="414" applyNumberFormat="1" applyFont="1" applyBorder="1" applyAlignment="1">
      <alignment vertical="center"/>
    </xf>
    <xf numFmtId="165" fontId="3" fillId="0" borderId="25" xfId="414" applyNumberFormat="1" applyFont="1" applyBorder="1" applyAlignment="1">
      <alignment vertical="center"/>
    </xf>
    <xf numFmtId="165" fontId="3" fillId="0" borderId="4" xfId="414" applyNumberFormat="1" applyFont="1" applyBorder="1" applyAlignment="1">
      <alignment vertical="center"/>
    </xf>
    <xf numFmtId="0" fontId="77" fillId="0" borderId="0" xfId="414" applyFont="1" applyBorder="1"/>
    <xf numFmtId="0" fontId="3" fillId="0" borderId="0" xfId="141" applyFont="1" applyFill="1" applyBorder="1" applyAlignment="1">
      <alignment horizontal="left"/>
    </xf>
    <xf numFmtId="0" fontId="3" fillId="0" borderId="0" xfId="414" applyFont="1" applyBorder="1"/>
    <xf numFmtId="0" fontId="3" fillId="0" borderId="0" xfId="141" applyFont="1" applyBorder="1" applyAlignment="1">
      <alignment horizontal="left"/>
    </xf>
    <xf numFmtId="0" fontId="23" fillId="0" borderId="1" xfId="380" applyFont="1" applyFill="1" applyBorder="1" applyAlignment="1">
      <alignment horizontal="center" vertical="center"/>
    </xf>
    <xf numFmtId="0" fontId="23" fillId="0" borderId="1" xfId="380" applyFont="1" applyFill="1" applyBorder="1" applyAlignment="1">
      <alignment horizontal="center" vertical="center" wrapText="1"/>
    </xf>
    <xf numFmtId="0" fontId="23" fillId="0" borderId="10" xfId="380" applyFont="1" applyFill="1" applyBorder="1" applyAlignment="1">
      <alignment horizontal="center" vertical="center"/>
    </xf>
    <xf numFmtId="0" fontId="8" fillId="3" borderId="54" xfId="415" applyFont="1" applyFill="1" applyBorder="1" applyAlignment="1">
      <alignment horizontal="center" vertical="center" wrapText="1"/>
    </xf>
    <xf numFmtId="0" fontId="23" fillId="3" borderId="41" xfId="380" applyFont="1" applyFill="1" applyBorder="1" applyAlignment="1">
      <alignment horizontal="center" vertical="center" wrapText="1"/>
    </xf>
    <xf numFmtId="0" fontId="23" fillId="3" borderId="41" xfId="380" applyFont="1" applyFill="1" applyBorder="1" applyAlignment="1">
      <alignment horizontal="center" vertical="center"/>
    </xf>
    <xf numFmtId="0" fontId="23" fillId="3" borderId="42" xfId="380" applyFont="1" applyFill="1" applyBorder="1" applyAlignment="1">
      <alignment horizontal="center" vertical="center"/>
    </xf>
    <xf numFmtId="0" fontId="21" fillId="0" borderId="0" xfId="380" applyFont="1"/>
    <xf numFmtId="0" fontId="78" fillId="0" borderId="0" xfId="0" applyFont="1"/>
    <xf numFmtId="165" fontId="78" fillId="0" borderId="0" xfId="0" applyNumberFormat="1" applyFont="1"/>
    <xf numFmtId="0" fontId="46" fillId="0" borderId="0" xfId="0" applyFont="1"/>
    <xf numFmtId="0" fontId="3" fillId="0" borderId="0" xfId="0" applyFont="1" applyAlignment="1"/>
    <xf numFmtId="0" fontId="78" fillId="0" borderId="0" xfId="0" applyFont="1" applyFill="1"/>
    <xf numFmtId="0" fontId="3" fillId="0" borderId="0" xfId="0" applyFont="1" applyBorder="1" applyAlignment="1"/>
    <xf numFmtId="0" fontId="4" fillId="0" borderId="11" xfId="0" applyFont="1" applyBorder="1" applyAlignment="1">
      <alignment horizontal="center"/>
    </xf>
    <xf numFmtId="0" fontId="4" fillId="0" borderId="1" xfId="0" applyFont="1" applyBorder="1"/>
    <xf numFmtId="0" fontId="4" fillId="0" borderId="2" xfId="0" applyFont="1" applyBorder="1" applyAlignment="1">
      <alignment horizontal="center"/>
    </xf>
    <xf numFmtId="0" fontId="4" fillId="0" borderId="6" xfId="0" applyFont="1" applyBorder="1"/>
    <xf numFmtId="0" fontId="3" fillId="0" borderId="2" xfId="0" applyFont="1" applyBorder="1" applyAlignment="1">
      <alignment horizontal="center"/>
    </xf>
    <xf numFmtId="0" fontId="3" fillId="0" borderId="6" xfId="0" applyFont="1" applyBorder="1"/>
    <xf numFmtId="2" fontId="3" fillId="0" borderId="0" xfId="0" applyNumberFormat="1" applyFont="1"/>
    <xf numFmtId="0" fontId="4" fillId="0" borderId="1" xfId="0" applyFont="1" applyBorder="1" applyAlignment="1">
      <alignment wrapText="1"/>
    </xf>
    <xf numFmtId="0" fontId="3" fillId="0" borderId="36" xfId="0" applyFont="1" applyBorder="1" applyAlignment="1">
      <alignment horizontal="center"/>
    </xf>
    <xf numFmtId="0" fontId="3" fillId="0" borderId="33" xfId="0" applyFont="1" applyBorder="1"/>
    <xf numFmtId="0" fontId="4" fillId="0" borderId="3" xfId="0" applyFont="1" applyBorder="1" applyAlignment="1">
      <alignment horizontal="center"/>
    </xf>
    <xf numFmtId="0" fontId="4" fillId="0" borderId="12" xfId="0" applyFont="1" applyBorder="1"/>
    <xf numFmtId="165" fontId="4" fillId="0" borderId="1" xfId="0" applyNumberFormat="1" applyFont="1" applyBorder="1" applyAlignment="1">
      <alignment horizontal="center"/>
    </xf>
    <xf numFmtId="165" fontId="4" fillId="0" borderId="10" xfId="0" applyNumberFormat="1" applyFont="1" applyBorder="1" applyAlignment="1">
      <alignment horizontal="center"/>
    </xf>
    <xf numFmtId="165" fontId="4" fillId="0" borderId="5" xfId="0" applyNumberFormat="1" applyFont="1" applyBorder="1" applyAlignment="1">
      <alignment horizontal="center"/>
    </xf>
    <xf numFmtId="165" fontId="4" fillId="0" borderId="21" xfId="0" applyNumberFormat="1" applyFont="1" applyBorder="1" applyAlignment="1">
      <alignment horizontal="center"/>
    </xf>
    <xf numFmtId="165" fontId="3" fillId="0" borderId="5" xfId="0" applyNumberFormat="1" applyFont="1" applyBorder="1" applyAlignment="1">
      <alignment horizontal="center"/>
    </xf>
    <xf numFmtId="165" fontId="3" fillId="0" borderId="21" xfId="0" applyNumberFormat="1" applyFont="1" applyBorder="1" applyAlignment="1">
      <alignment horizontal="center"/>
    </xf>
    <xf numFmtId="0" fontId="3" fillId="0" borderId="5" xfId="0" applyFont="1" applyBorder="1" applyAlignment="1">
      <alignment horizontal="center"/>
    </xf>
    <xf numFmtId="0" fontId="3" fillId="0" borderId="21" xfId="0" applyFont="1" applyBorder="1" applyAlignment="1">
      <alignment horizontal="center"/>
    </xf>
    <xf numFmtId="165" fontId="3" fillId="0" borderId="6" xfId="198" applyNumberFormat="1" applyFont="1" applyFill="1" applyBorder="1" applyAlignment="1" applyProtection="1">
      <alignment horizontal="center"/>
    </xf>
    <xf numFmtId="165" fontId="3" fillId="0" borderId="22" xfId="198" applyNumberFormat="1" applyFont="1" applyFill="1" applyBorder="1" applyAlignment="1" applyProtection="1">
      <alignment horizontal="center"/>
    </xf>
    <xf numFmtId="0" fontId="3" fillId="0" borderId="9" xfId="0" applyFont="1" applyBorder="1" applyAlignment="1">
      <alignment horizontal="center"/>
    </xf>
    <xf numFmtId="0" fontId="3" fillId="0" borderId="31" xfId="0" applyFont="1" applyBorder="1" applyAlignment="1">
      <alignment horizontal="center"/>
    </xf>
    <xf numFmtId="165" fontId="4" fillId="0" borderId="12" xfId="0" applyNumberFormat="1" applyFont="1" applyBorder="1" applyAlignment="1">
      <alignment horizontal="center"/>
    </xf>
    <xf numFmtId="0" fontId="4" fillId="0" borderId="0" xfId="0" applyFont="1" applyAlignment="1"/>
    <xf numFmtId="0" fontId="3" fillId="0" borderId="6" xfId="0" applyFont="1" applyBorder="1" applyAlignment="1">
      <alignment horizontal="left"/>
    </xf>
    <xf numFmtId="188" fontId="4" fillId="0" borderId="13" xfId="0" applyNumberFormat="1" applyFont="1" applyBorder="1" applyAlignment="1">
      <alignment horizontal="center"/>
    </xf>
    <xf numFmtId="165" fontId="4" fillId="0" borderId="1" xfId="0" applyNumberFormat="1" applyFont="1" applyBorder="1" applyAlignment="1">
      <alignment horizontal="center" vertical="center"/>
    </xf>
    <xf numFmtId="165" fontId="4" fillId="0" borderId="10" xfId="0" applyNumberFormat="1" applyFont="1" applyBorder="1" applyAlignment="1">
      <alignment horizontal="center" vertical="center"/>
    </xf>
    <xf numFmtId="169" fontId="21" fillId="0" borderId="0" xfId="282" applyNumberFormat="1" applyFont="1" applyFill="1" applyBorder="1"/>
    <xf numFmtId="0" fontId="19" fillId="0" borderId="0" xfId="0" applyFont="1" applyBorder="1" applyAlignment="1">
      <alignment horizontal="left" wrapText="1"/>
    </xf>
    <xf numFmtId="0" fontId="4" fillId="2" borderId="41" xfId="74" applyFont="1" applyFill="1" applyBorder="1" applyAlignment="1">
      <alignment horizontal="center"/>
    </xf>
    <xf numFmtId="0" fontId="4" fillId="2" borderId="42" xfId="74" applyFont="1" applyFill="1" applyBorder="1" applyAlignment="1">
      <alignment horizontal="center"/>
    </xf>
    <xf numFmtId="0" fontId="4" fillId="5" borderId="92" xfId="208" applyFont="1" applyFill="1" applyBorder="1" applyAlignment="1">
      <alignment horizontal="center"/>
    </xf>
    <xf numFmtId="0" fontId="4" fillId="5" borderId="101" xfId="208" applyFont="1" applyFill="1" applyBorder="1" applyAlignment="1">
      <alignment horizontal="center"/>
    </xf>
    <xf numFmtId="0" fontId="57" fillId="0" borderId="0" xfId="383" applyFont="1"/>
    <xf numFmtId="0" fontId="57" fillId="0" borderId="0" xfId="383" applyFont="1" applyBorder="1"/>
    <xf numFmtId="0" fontId="5" fillId="0" borderId="97" xfId="411" applyFont="1" applyBorder="1" applyAlignment="1">
      <alignment horizontal="left" vertical="center" wrapText="1"/>
    </xf>
    <xf numFmtId="0" fontId="43" fillId="0" borderId="14" xfId="411" applyFont="1" applyBorder="1" applyAlignment="1">
      <alignment horizontal="left" vertical="center"/>
    </xf>
    <xf numFmtId="0" fontId="5" fillId="0" borderId="14" xfId="411" applyFont="1" applyBorder="1" applyAlignment="1">
      <alignment vertical="center"/>
    </xf>
    <xf numFmtId="0" fontId="5" fillId="0" borderId="14" xfId="411" applyFont="1" applyFill="1" applyBorder="1" applyAlignment="1">
      <alignment vertical="center"/>
    </xf>
    <xf numFmtId="0" fontId="8" fillId="0" borderId="11" xfId="411" applyFont="1" applyBorder="1" applyAlignment="1">
      <alignment vertical="center"/>
    </xf>
    <xf numFmtId="14" fontId="5" fillId="0" borderId="10" xfId="411" applyNumberFormat="1" applyFont="1" applyBorder="1" applyAlignment="1">
      <alignment horizontal="center" vertical="center"/>
    </xf>
    <xf numFmtId="0" fontId="3" fillId="0" borderId="6" xfId="122" applyFont="1" applyFill="1" applyBorder="1" applyAlignment="1" applyProtection="1">
      <alignment horizontal="right" vertical="center"/>
    </xf>
    <xf numFmtId="0" fontId="3" fillId="0" borderId="8" xfId="122" applyFont="1" applyFill="1" applyBorder="1" applyAlignment="1" applyProtection="1">
      <alignment horizontal="right" vertical="center"/>
    </xf>
    <xf numFmtId="0" fontId="3" fillId="0" borderId="5" xfId="122" applyFont="1" applyFill="1" applyBorder="1" applyAlignment="1" applyProtection="1">
      <alignment horizontal="right" vertical="center"/>
    </xf>
    <xf numFmtId="2" fontId="3" fillId="0" borderId="22" xfId="74" applyNumberFormat="1" applyFont="1" applyFill="1" applyBorder="1" applyAlignment="1">
      <alignment horizontal="right" vertical="center"/>
    </xf>
    <xf numFmtId="0" fontId="4" fillId="5" borderId="54" xfId="208" applyFont="1" applyFill="1" applyBorder="1" applyAlignment="1">
      <alignment horizontal="center" vertical="center"/>
    </xf>
    <xf numFmtId="0" fontId="4" fillId="5" borderId="92" xfId="208" applyFont="1" applyFill="1" applyBorder="1" applyAlignment="1">
      <alignment horizontal="center" vertical="center"/>
    </xf>
    <xf numFmtId="0" fontId="4" fillId="5" borderId="102" xfId="208" applyFont="1" applyFill="1" applyBorder="1" applyAlignment="1">
      <alignment horizontal="center" vertical="center"/>
    </xf>
    <xf numFmtId="0" fontId="4" fillId="0" borderId="11" xfId="201" applyFont="1" applyBorder="1" applyAlignment="1">
      <alignment horizontal="left" vertical="center"/>
    </xf>
    <xf numFmtId="3" fontId="4" fillId="0" borderId="1" xfId="202" applyNumberFormat="1" applyFont="1" applyBorder="1" applyAlignment="1">
      <alignment horizontal="right" vertical="center"/>
    </xf>
    <xf numFmtId="3" fontId="4" fillId="0" borderId="1" xfId="0" applyNumberFormat="1" applyFont="1" applyBorder="1" applyAlignment="1">
      <alignment horizontal="right" vertical="center"/>
    </xf>
    <xf numFmtId="3" fontId="4" fillId="0" borderId="10" xfId="0" applyNumberFormat="1" applyFont="1" applyBorder="1" applyAlignment="1">
      <alignment horizontal="right" vertical="center"/>
    </xf>
    <xf numFmtId="3" fontId="4" fillId="0" borderId="1" xfId="202" applyNumberFormat="1" applyFont="1" applyBorder="1" applyAlignment="1">
      <alignment vertical="center"/>
    </xf>
    <xf numFmtId="3" fontId="4" fillId="0" borderId="1" xfId="0" applyNumberFormat="1" applyFont="1" applyBorder="1" applyAlignment="1">
      <alignment vertical="center"/>
    </xf>
    <xf numFmtId="0" fontId="4" fillId="0" borderId="3" xfId="201" applyFont="1" applyFill="1" applyBorder="1" applyAlignment="1">
      <alignment vertical="center"/>
    </xf>
    <xf numFmtId="3" fontId="4" fillId="0" borderId="12" xfId="202" applyNumberFormat="1" applyFont="1" applyFill="1" applyBorder="1" applyAlignment="1">
      <alignment vertical="center"/>
    </xf>
    <xf numFmtId="3" fontId="4" fillId="0" borderId="12" xfId="0" applyNumberFormat="1" applyFont="1" applyFill="1" applyBorder="1" applyAlignment="1">
      <alignment vertical="center"/>
    </xf>
    <xf numFmtId="3" fontId="4" fillId="0" borderId="13" xfId="0" applyNumberFormat="1" applyFont="1" applyFill="1" applyBorder="1" applyAlignment="1">
      <alignment vertical="center"/>
    </xf>
    <xf numFmtId="0" fontId="4" fillId="0" borderId="11" xfId="201" applyFont="1" applyFill="1" applyBorder="1" applyAlignment="1">
      <alignment vertical="center" wrapText="1"/>
    </xf>
    <xf numFmtId="3" fontId="4" fillId="4" borderId="1" xfId="202" applyNumberFormat="1" applyFont="1" applyFill="1" applyBorder="1" applyAlignment="1">
      <alignment vertical="center"/>
    </xf>
    <xf numFmtId="3" fontId="4" fillId="4" borderId="1" xfId="0" applyNumberFormat="1" applyFont="1" applyFill="1" applyBorder="1" applyAlignment="1">
      <alignment vertical="center"/>
    </xf>
    <xf numFmtId="3" fontId="4" fillId="4" borderId="10" xfId="0" applyNumberFormat="1" applyFont="1" applyFill="1" applyBorder="1" applyAlignment="1">
      <alignment vertical="center"/>
    </xf>
    <xf numFmtId="0" fontId="0" fillId="0" borderId="7" xfId="0" applyBorder="1" applyAlignment="1">
      <alignment wrapText="1"/>
    </xf>
    <xf numFmtId="0" fontId="0" fillId="0" borderId="24" xfId="0" applyBorder="1" applyAlignment="1">
      <alignment wrapText="1"/>
    </xf>
    <xf numFmtId="0" fontId="0" fillId="0" borderId="5" xfId="0" applyBorder="1" applyAlignment="1">
      <alignment wrapText="1"/>
    </xf>
    <xf numFmtId="0" fontId="0" fillId="0" borderId="21" xfId="0" applyBorder="1" applyAlignment="1">
      <alignment wrapText="1"/>
    </xf>
    <xf numFmtId="0" fontId="0" fillId="0" borderId="9" xfId="0" applyBorder="1" applyAlignment="1">
      <alignment wrapText="1"/>
    </xf>
    <xf numFmtId="0" fontId="0" fillId="0" borderId="31" xfId="0" applyBorder="1" applyAlignment="1">
      <alignment wrapText="1"/>
    </xf>
    <xf numFmtId="0" fontId="19" fillId="0" borderId="35" xfId="0" applyFont="1" applyBorder="1" applyAlignment="1">
      <alignment vertical="center" wrapText="1"/>
    </xf>
    <xf numFmtId="0" fontId="19" fillId="0" borderId="19" xfId="0" applyFont="1" applyBorder="1" applyAlignment="1">
      <alignment vertical="center" wrapText="1"/>
    </xf>
    <xf numFmtId="0" fontId="19" fillId="0" borderId="85" xfId="0" applyFont="1" applyBorder="1" applyAlignment="1">
      <alignment vertical="center" wrapText="1"/>
    </xf>
    <xf numFmtId="165" fontId="19" fillId="0" borderId="85" xfId="0" applyNumberFormat="1" applyFont="1" applyBorder="1" applyAlignment="1">
      <alignment vertical="center" wrapText="1"/>
    </xf>
    <xf numFmtId="0" fontId="19" fillId="0" borderId="86" xfId="0" applyFont="1" applyBorder="1" applyAlignment="1">
      <alignment vertical="center" wrapText="1"/>
    </xf>
    <xf numFmtId="0" fontId="19" fillId="0" borderId="7" xfId="0" applyFont="1" applyBorder="1" applyAlignment="1">
      <alignment vertical="center" wrapText="1"/>
    </xf>
    <xf numFmtId="0" fontId="19" fillId="0" borderId="24" xfId="0" applyFont="1" applyBorder="1" applyAlignment="1">
      <alignment vertical="center" wrapText="1"/>
    </xf>
    <xf numFmtId="0" fontId="19" fillId="0" borderId="14" xfId="0" applyFont="1" applyBorder="1" applyAlignment="1">
      <alignment horizontal="left" wrapText="1"/>
    </xf>
    <xf numFmtId="0" fontId="0" fillId="0" borderId="2" xfId="0" applyFont="1" applyBorder="1" applyAlignment="1">
      <alignment wrapText="1"/>
    </xf>
    <xf numFmtId="0" fontId="0" fillId="0" borderId="5" xfId="0" applyFont="1" applyBorder="1" applyAlignment="1">
      <alignment wrapText="1"/>
    </xf>
    <xf numFmtId="0" fontId="0" fillId="0" borderId="21" xfId="0" applyFont="1" applyBorder="1" applyAlignment="1">
      <alignment wrapText="1"/>
    </xf>
    <xf numFmtId="0" fontId="0" fillId="0" borderId="36" xfId="0" applyFont="1" applyBorder="1" applyAlignment="1">
      <alignment wrapText="1"/>
    </xf>
    <xf numFmtId="0" fontId="0" fillId="0" borderId="9" xfId="0" applyFont="1" applyBorder="1" applyAlignment="1">
      <alignment wrapText="1"/>
    </xf>
    <xf numFmtId="0" fontId="0" fillId="0" borderId="31" xfId="0" applyFont="1" applyBorder="1" applyAlignment="1">
      <alignment wrapText="1"/>
    </xf>
    <xf numFmtId="0" fontId="0" fillId="0" borderId="17" xfId="0" applyFont="1" applyBorder="1" applyAlignment="1">
      <alignment wrapText="1"/>
    </xf>
    <xf numFmtId="0" fontId="0" fillId="0" borderId="15" xfId="0" applyFont="1" applyBorder="1" applyAlignment="1">
      <alignment wrapText="1"/>
    </xf>
    <xf numFmtId="0" fontId="0" fillId="0" borderId="25" xfId="0" applyFont="1" applyBorder="1" applyAlignment="1">
      <alignment wrapText="1"/>
    </xf>
    <xf numFmtId="0" fontId="4" fillId="0" borderId="86" xfId="201" applyFont="1" applyBorder="1" applyAlignment="1">
      <alignment vertical="center"/>
    </xf>
    <xf numFmtId="1" fontId="4" fillId="0" borderId="7" xfId="202" applyNumberFormat="1" applyFont="1" applyBorder="1" applyAlignment="1">
      <alignment vertical="center"/>
    </xf>
    <xf numFmtId="1" fontId="4" fillId="0" borderId="7" xfId="0" applyNumberFormat="1" applyFont="1" applyBorder="1" applyAlignment="1">
      <alignment vertical="center"/>
    </xf>
    <xf numFmtId="1" fontId="4" fillId="0" borderId="24" xfId="0" applyNumberFormat="1" applyFont="1" applyBorder="1" applyAlignment="1">
      <alignment vertical="center"/>
    </xf>
    <xf numFmtId="0" fontId="3" fillId="0" borderId="2" xfId="201" applyFont="1" applyBorder="1" applyAlignment="1">
      <alignment horizontal="left" vertical="center"/>
    </xf>
    <xf numFmtId="165" fontId="3" fillId="0" borderId="5" xfId="202" applyNumberFormat="1" applyFont="1" applyBorder="1" applyAlignment="1">
      <alignment vertical="center"/>
    </xf>
    <xf numFmtId="2" fontId="3" fillId="0" borderId="5" xfId="0" applyNumberFormat="1" applyFont="1" applyBorder="1" applyAlignment="1">
      <alignment vertical="center"/>
    </xf>
    <xf numFmtId="2" fontId="3" fillId="0" borderId="21" xfId="0" applyNumberFormat="1" applyFont="1" applyBorder="1" applyAlignment="1">
      <alignment vertical="center"/>
    </xf>
    <xf numFmtId="0" fontId="4" fillId="0" borderId="2" xfId="201" applyFont="1" applyBorder="1" applyAlignment="1">
      <alignment vertical="center"/>
    </xf>
    <xf numFmtId="1" fontId="4" fillId="0" borderId="5" xfId="202" applyNumberFormat="1" applyFont="1" applyBorder="1" applyAlignment="1">
      <alignment vertical="center"/>
    </xf>
    <xf numFmtId="1" fontId="4" fillId="0" borderId="5" xfId="0" applyNumberFormat="1" applyFont="1" applyBorder="1" applyAlignment="1">
      <alignment vertical="center"/>
    </xf>
    <xf numFmtId="1" fontId="4" fillId="0" borderId="21" xfId="0" applyNumberFormat="1" applyFont="1" applyBorder="1" applyAlignment="1">
      <alignment vertical="center"/>
    </xf>
    <xf numFmtId="0" fontId="4" fillId="0" borderId="2" xfId="201" applyFont="1" applyBorder="1" applyAlignment="1">
      <alignment horizontal="left" vertical="center"/>
    </xf>
    <xf numFmtId="2" fontId="3" fillId="0" borderId="5" xfId="202" applyNumberFormat="1" applyFont="1" applyBorder="1" applyAlignment="1">
      <alignment vertical="center"/>
    </xf>
    <xf numFmtId="0" fontId="3" fillId="0" borderId="21" xfId="202" applyFont="1" applyBorder="1" applyAlignment="1">
      <alignment vertical="center"/>
    </xf>
    <xf numFmtId="1" fontId="3" fillId="0" borderId="5" xfId="202" applyNumberFormat="1" applyFont="1" applyBorder="1" applyAlignment="1">
      <alignment vertical="center"/>
    </xf>
    <xf numFmtId="1" fontId="3" fillId="0" borderId="5" xfId="0" applyNumberFormat="1" applyFont="1" applyBorder="1" applyAlignment="1">
      <alignment vertical="center"/>
    </xf>
    <xf numFmtId="1" fontId="3" fillId="0" borderId="21" xfId="0" applyNumberFormat="1" applyFont="1" applyBorder="1" applyAlignment="1">
      <alignment vertical="center"/>
    </xf>
    <xf numFmtId="165" fontId="4" fillId="0" borderId="5" xfId="202" applyNumberFormat="1" applyFont="1" applyBorder="1" applyAlignment="1">
      <alignment vertical="center"/>
    </xf>
    <xf numFmtId="2" fontId="4" fillId="0" borderId="5" xfId="0" applyNumberFormat="1" applyFont="1" applyBorder="1" applyAlignment="1">
      <alignment vertical="center"/>
    </xf>
    <xf numFmtId="2" fontId="4" fillId="0" borderId="21" xfId="0" applyNumberFormat="1" applyFont="1" applyBorder="1" applyAlignment="1">
      <alignment vertical="center"/>
    </xf>
    <xf numFmtId="0" fontId="4" fillId="0" borderId="2" xfId="201" applyFont="1" applyFill="1" applyBorder="1" applyAlignment="1">
      <alignment vertical="center"/>
    </xf>
    <xf numFmtId="0" fontId="3" fillId="0" borderId="2" xfId="201" applyFont="1" applyBorder="1" applyAlignment="1">
      <alignment vertical="center"/>
    </xf>
    <xf numFmtId="0" fontId="3" fillId="0" borderId="17" xfId="201" applyFont="1" applyBorder="1" applyAlignment="1">
      <alignment horizontal="left" vertical="center"/>
    </xf>
    <xf numFmtId="2" fontId="3" fillId="0" borderId="15" xfId="202" applyNumberFormat="1" applyFont="1" applyBorder="1" applyAlignment="1" applyProtection="1">
      <alignment vertical="center"/>
    </xf>
    <xf numFmtId="2" fontId="3" fillId="0" borderId="15" xfId="202" applyNumberFormat="1" applyFont="1" applyBorder="1" applyAlignment="1">
      <alignment vertical="center"/>
    </xf>
    <xf numFmtId="2" fontId="3" fillId="0" borderId="15" xfId="0" applyNumberFormat="1" applyFont="1" applyBorder="1" applyAlignment="1">
      <alignment vertical="center"/>
    </xf>
    <xf numFmtId="2" fontId="3" fillId="0" borderId="25" xfId="0" applyNumberFormat="1" applyFont="1" applyBorder="1" applyAlignment="1">
      <alignment vertical="center"/>
    </xf>
    <xf numFmtId="0" fontId="4" fillId="0" borderId="86" xfId="201" applyFont="1" applyFill="1" applyBorder="1" applyAlignment="1">
      <alignment vertical="center"/>
    </xf>
    <xf numFmtId="3" fontId="4" fillId="0" borderId="7" xfId="202" applyNumberFormat="1" applyFont="1" applyBorder="1" applyAlignment="1">
      <alignment vertical="center"/>
    </xf>
    <xf numFmtId="3" fontId="4" fillId="0" borderId="7" xfId="0" applyNumberFormat="1" applyFont="1" applyBorder="1" applyAlignment="1">
      <alignment vertical="center"/>
    </xf>
    <xf numFmtId="3" fontId="4" fillId="0" borderId="24" xfId="0" applyNumberFormat="1" applyFont="1" applyBorder="1" applyAlignment="1">
      <alignment vertical="center"/>
    </xf>
    <xf numFmtId="3" fontId="4" fillId="0" borderId="5" xfId="202" applyNumberFormat="1" applyFont="1" applyFill="1" applyBorder="1" applyAlignment="1">
      <alignment vertical="center"/>
    </xf>
    <xf numFmtId="3" fontId="4" fillId="0" borderId="5" xfId="0" applyNumberFormat="1" applyFont="1" applyFill="1" applyBorder="1" applyAlignment="1">
      <alignment vertical="center"/>
    </xf>
    <xf numFmtId="3" fontId="4" fillId="0" borderId="21" xfId="0" applyNumberFormat="1" applyFont="1" applyFill="1" applyBorder="1" applyAlignment="1">
      <alignment vertical="center"/>
    </xf>
    <xf numFmtId="0" fontId="3" fillId="0" borderId="2" xfId="201" applyFont="1" applyFill="1" applyBorder="1" applyAlignment="1">
      <alignment horizontal="left" vertical="center"/>
    </xf>
    <xf numFmtId="3" fontId="3" fillId="0" borderId="5" xfId="202" applyNumberFormat="1" applyFont="1" applyBorder="1" applyAlignment="1">
      <alignment vertical="center"/>
    </xf>
    <xf numFmtId="3" fontId="3" fillId="0" borderId="5" xfId="0" applyNumberFormat="1" applyFont="1" applyBorder="1" applyAlignment="1">
      <alignment vertical="center"/>
    </xf>
    <xf numFmtId="3" fontId="3" fillId="0" borderId="21" xfId="0" applyNumberFormat="1" applyFont="1" applyBorder="1" applyAlignment="1">
      <alignment vertical="center"/>
    </xf>
    <xf numFmtId="3" fontId="3" fillId="0" borderId="5" xfId="202" applyNumberFormat="1" applyFont="1" applyFill="1" applyBorder="1" applyAlignment="1">
      <alignment vertical="center"/>
    </xf>
    <xf numFmtId="3" fontId="3" fillId="0" borderId="5" xfId="0" applyNumberFormat="1" applyFont="1" applyFill="1" applyBorder="1" applyAlignment="1">
      <alignment vertical="center"/>
    </xf>
    <xf numFmtId="3" fontId="3" fillId="0" borderId="21" xfId="0" applyNumberFormat="1" applyFont="1" applyFill="1" applyBorder="1" applyAlignment="1">
      <alignment vertical="center"/>
    </xf>
    <xf numFmtId="0" fontId="3" fillId="0" borderId="36" xfId="201" applyFont="1" applyFill="1" applyBorder="1" applyAlignment="1">
      <alignment horizontal="left" vertical="center"/>
    </xf>
    <xf numFmtId="3" fontId="3" fillId="0" borderId="9" xfId="202" applyNumberFormat="1" applyFont="1" applyFill="1" applyBorder="1" applyAlignment="1">
      <alignment vertical="center"/>
    </xf>
    <xf numFmtId="3" fontId="3" fillId="0" borderId="9" xfId="0" applyNumberFormat="1" applyFont="1" applyFill="1" applyBorder="1" applyAlignment="1">
      <alignment vertical="center"/>
    </xf>
    <xf numFmtId="3" fontId="3" fillId="0" borderId="31" xfId="0" applyNumberFormat="1" applyFont="1" applyFill="1" applyBorder="1" applyAlignment="1">
      <alignment vertical="center"/>
    </xf>
    <xf numFmtId="0" fontId="4" fillId="0" borderId="86" xfId="201" applyFont="1" applyBorder="1" applyAlignment="1">
      <alignment vertical="center" wrapText="1"/>
    </xf>
    <xf numFmtId="0" fontId="36" fillId="0" borderId="2" xfId="201" applyFont="1" applyBorder="1" applyAlignment="1">
      <alignment vertical="center" wrapText="1"/>
    </xf>
    <xf numFmtId="3" fontId="36" fillId="0" borderId="5" xfId="0" applyNumberFormat="1" applyFont="1" applyBorder="1" applyAlignment="1">
      <alignment vertical="center"/>
    </xf>
    <xf numFmtId="3" fontId="36" fillId="0" borderId="5" xfId="202" applyNumberFormat="1" applyFont="1" applyBorder="1" applyAlignment="1">
      <alignment vertical="center"/>
    </xf>
    <xf numFmtId="3" fontId="36" fillId="0" borderId="21" xfId="0" applyNumberFormat="1" applyFont="1" applyBorder="1" applyAlignment="1">
      <alignment vertical="center"/>
    </xf>
    <xf numFmtId="0" fontId="3" fillId="0" borderId="2" xfId="201" applyFont="1" applyBorder="1" applyAlignment="1">
      <alignment vertical="center" wrapText="1"/>
    </xf>
    <xf numFmtId="0" fontId="36" fillId="0" borderId="2" xfId="201" applyFont="1" applyFill="1" applyBorder="1" applyAlignment="1">
      <alignment vertical="center" wrapText="1"/>
    </xf>
    <xf numFmtId="3" fontId="36" fillId="0" borderId="5" xfId="0" applyNumberFormat="1" applyFont="1" applyFill="1" applyBorder="1" applyAlignment="1">
      <alignment vertical="center"/>
    </xf>
    <xf numFmtId="3" fontId="36" fillId="0" borderId="5" xfId="202" applyNumberFormat="1" applyFont="1" applyFill="1" applyBorder="1" applyAlignment="1">
      <alignment vertical="center"/>
    </xf>
    <xf numFmtId="3" fontId="36" fillId="0" borderId="21" xfId="0" applyNumberFormat="1" applyFont="1" applyFill="1" applyBorder="1" applyAlignment="1">
      <alignment vertical="center"/>
    </xf>
    <xf numFmtId="0" fontId="4" fillId="0" borderId="2" xfId="201" applyFont="1" applyFill="1" applyBorder="1" applyAlignment="1">
      <alignment vertical="center" wrapText="1"/>
    </xf>
    <xf numFmtId="0" fontId="3" fillId="0" borderId="2" xfId="201" applyFont="1" applyFill="1" applyBorder="1" applyAlignment="1">
      <alignment vertical="center" wrapText="1"/>
    </xf>
    <xf numFmtId="0" fontId="3" fillId="0" borderId="5" xfId="202" applyFont="1" applyBorder="1" applyAlignment="1">
      <alignment vertical="center"/>
    </xf>
    <xf numFmtId="0" fontId="3" fillId="0" borderId="17" xfId="201" applyFont="1" applyBorder="1" applyAlignment="1">
      <alignment vertical="center" wrapText="1"/>
    </xf>
    <xf numFmtId="3" fontId="3" fillId="0" borderId="15" xfId="0" applyNumberFormat="1" applyFont="1" applyBorder="1" applyAlignment="1">
      <alignment vertical="center"/>
    </xf>
    <xf numFmtId="1" fontId="3" fillId="0" borderId="15" xfId="202" applyNumberFormat="1" applyFont="1" applyBorder="1" applyAlignment="1">
      <alignment vertical="center"/>
    </xf>
    <xf numFmtId="3" fontId="3" fillId="0" borderId="15" xfId="202" applyNumberFormat="1" applyFont="1" applyBorder="1" applyAlignment="1">
      <alignment vertical="center"/>
    </xf>
    <xf numFmtId="3" fontId="3" fillId="0" borderId="15" xfId="0" applyNumberFormat="1" applyFont="1" applyFill="1" applyBorder="1" applyAlignment="1">
      <alignment vertical="center"/>
    </xf>
    <xf numFmtId="3" fontId="3" fillId="0" borderId="25" xfId="0" applyNumberFormat="1" applyFont="1" applyFill="1" applyBorder="1" applyAlignment="1">
      <alignment vertical="center"/>
    </xf>
    <xf numFmtId="0" fontId="4" fillId="0" borderId="89" xfId="205" applyFont="1" applyBorder="1" applyAlignment="1">
      <alignment horizontal="center" vertical="center"/>
    </xf>
    <xf numFmtId="2" fontId="3" fillId="0" borderId="0" xfId="205" applyNumberFormat="1" applyFont="1" applyAlignment="1">
      <alignment vertical="center"/>
    </xf>
    <xf numFmtId="2" fontId="3" fillId="0" borderId="0" xfId="202" applyNumberFormat="1" applyFont="1" applyAlignment="1">
      <alignment vertical="center"/>
    </xf>
    <xf numFmtId="0" fontId="32" fillId="0" borderId="0" xfId="206" applyFont="1" applyAlignment="1">
      <alignment vertical="center"/>
    </xf>
    <xf numFmtId="0" fontId="3" fillId="0" borderId="0" xfId="202" applyFont="1" applyAlignment="1">
      <alignment vertical="center"/>
    </xf>
    <xf numFmtId="2" fontId="3" fillId="0" borderId="0" xfId="205" applyNumberFormat="1" applyFont="1" applyBorder="1" applyAlignment="1">
      <alignment vertical="center"/>
    </xf>
    <xf numFmtId="2" fontId="3" fillId="0" borderId="0" xfId="202" applyNumberFormat="1" applyFont="1" applyBorder="1" applyAlignment="1">
      <alignment vertical="center"/>
    </xf>
    <xf numFmtId="2" fontId="32" fillId="0" borderId="0" xfId="206" applyNumberFormat="1" applyFont="1" applyAlignment="1">
      <alignment vertical="center"/>
    </xf>
    <xf numFmtId="2" fontId="32" fillId="0" borderId="0" xfId="206" applyNumberFormat="1" applyFont="1" applyBorder="1" applyAlignment="1">
      <alignment vertical="center"/>
    </xf>
    <xf numFmtId="1" fontId="3" fillId="0" borderId="86" xfId="205" applyNumberFormat="1" applyFont="1" applyBorder="1" applyAlignment="1">
      <alignment vertical="center"/>
    </xf>
    <xf numFmtId="1" fontId="3" fillId="0" borderId="2" xfId="205" applyNumberFormat="1" applyFont="1" applyBorder="1" applyAlignment="1">
      <alignment vertical="center"/>
    </xf>
    <xf numFmtId="1" fontId="3" fillId="0" borderId="2" xfId="205" applyNumberFormat="1" applyFont="1" applyBorder="1" applyAlignment="1">
      <alignment horizontal="left" vertical="center"/>
    </xf>
    <xf numFmtId="0" fontId="36" fillId="0" borderId="2" xfId="205" applyFont="1" applyBorder="1" applyAlignment="1">
      <alignment vertical="center"/>
    </xf>
    <xf numFmtId="0" fontId="3" fillId="0" borderId="2" xfId="205" applyFont="1" applyFill="1" applyBorder="1" applyAlignment="1">
      <alignment vertical="center"/>
    </xf>
    <xf numFmtId="0" fontId="36" fillId="0" borderId="2" xfId="205" applyFont="1" applyFill="1" applyBorder="1" applyAlignment="1">
      <alignment vertical="center"/>
    </xf>
    <xf numFmtId="0" fontId="36" fillId="0" borderId="17" xfId="205" applyFont="1" applyFill="1" applyBorder="1" applyAlignment="1">
      <alignment vertical="center"/>
    </xf>
    <xf numFmtId="1" fontId="3" fillId="0" borderId="86" xfId="205" applyNumberFormat="1" applyFont="1" applyBorder="1"/>
    <xf numFmtId="1" fontId="3" fillId="0" borderId="2" xfId="205" applyNumberFormat="1" applyFont="1" applyBorder="1"/>
    <xf numFmtId="1" fontId="3" fillId="0" borderId="2" xfId="205" applyNumberFormat="1" applyFont="1" applyBorder="1" applyAlignment="1">
      <alignment horizontal="left" indent="1"/>
    </xf>
    <xf numFmtId="0" fontId="36" fillId="0" borderId="2" xfId="205" applyFont="1" applyBorder="1"/>
    <xf numFmtId="0" fontId="3" fillId="0" borderId="2" xfId="205" applyFont="1" applyFill="1" applyBorder="1"/>
    <xf numFmtId="0" fontId="36" fillId="0" borderId="2" xfId="205" applyFont="1" applyFill="1" applyBorder="1"/>
    <xf numFmtId="0" fontId="36" fillId="0" borderId="17" xfId="205" applyFont="1" applyFill="1" applyBorder="1"/>
    <xf numFmtId="1" fontId="3" fillId="0" borderId="7" xfId="205" applyNumberFormat="1" applyFont="1" applyBorder="1" applyAlignment="1">
      <alignment horizontal="center" vertical="center"/>
    </xf>
    <xf numFmtId="1" fontId="3" fillId="0" borderId="7" xfId="205" applyNumberFormat="1" applyFont="1" applyFill="1" applyBorder="1" applyAlignment="1">
      <alignment horizontal="center" vertical="center"/>
    </xf>
    <xf numFmtId="1" fontId="3" fillId="0" borderId="7" xfId="0" applyNumberFormat="1" applyFont="1" applyFill="1" applyBorder="1" applyAlignment="1">
      <alignment horizontal="center" vertical="center"/>
    </xf>
    <xf numFmtId="1" fontId="3" fillId="0" borderId="64" xfId="0" applyNumberFormat="1" applyFont="1" applyFill="1" applyBorder="1" applyAlignment="1">
      <alignment horizontal="center" vertical="center"/>
    </xf>
    <xf numFmtId="1" fontId="3" fillId="0" borderId="5" xfId="205" applyNumberFormat="1" applyFont="1" applyBorder="1" applyAlignment="1">
      <alignment horizontal="center" vertical="center"/>
    </xf>
    <xf numFmtId="1" fontId="3" fillId="0" borderId="5" xfId="205" applyNumberFormat="1" applyFont="1" applyFill="1" applyBorder="1" applyAlignment="1">
      <alignment horizontal="center" vertical="center"/>
    </xf>
    <xf numFmtId="1" fontId="3" fillId="0" borderId="5" xfId="0" applyNumberFormat="1" applyFont="1" applyFill="1" applyBorder="1" applyAlignment="1">
      <alignment horizontal="center" vertical="center"/>
    </xf>
    <xf numFmtId="1" fontId="3" fillId="0" borderId="22" xfId="0" applyNumberFormat="1" applyFont="1" applyFill="1" applyBorder="1" applyAlignment="1">
      <alignment horizontal="center" vertical="center"/>
    </xf>
    <xf numFmtId="1" fontId="3" fillId="0" borderId="5" xfId="0" applyNumberFormat="1" applyFont="1" applyBorder="1" applyAlignment="1">
      <alignment horizontal="center" vertical="center"/>
    </xf>
    <xf numFmtId="1" fontId="3" fillId="0" borderId="22" xfId="0" applyNumberFormat="1" applyFont="1" applyBorder="1" applyAlignment="1">
      <alignment horizontal="center" vertical="center"/>
    </xf>
    <xf numFmtId="1" fontId="3" fillId="0" borderId="21" xfId="0" applyNumberFormat="1" applyFont="1" applyBorder="1" applyAlignment="1">
      <alignment horizontal="center" vertical="center"/>
    </xf>
    <xf numFmtId="3" fontId="36" fillId="0" borderId="5" xfId="205" applyNumberFormat="1" applyFont="1" applyBorder="1" applyAlignment="1">
      <alignment horizontal="center" vertical="center"/>
    </xf>
    <xf numFmtId="1" fontId="4" fillId="0" borderId="5" xfId="0" applyNumberFormat="1" applyFont="1" applyBorder="1" applyAlignment="1">
      <alignment horizontal="center" vertical="center"/>
    </xf>
    <xf numFmtId="1" fontId="4" fillId="0" borderId="21" xfId="0" applyNumberFormat="1" applyFont="1" applyBorder="1" applyAlignment="1">
      <alignment horizontal="center" vertical="center"/>
    </xf>
    <xf numFmtId="1" fontId="3" fillId="0" borderId="21" xfId="0" applyNumberFormat="1" applyFont="1" applyFill="1" applyBorder="1" applyAlignment="1">
      <alignment horizontal="center" vertical="center"/>
    </xf>
    <xf numFmtId="3" fontId="36" fillId="0" borderId="15" xfId="205"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25" xfId="0" applyNumberFormat="1" applyFont="1" applyBorder="1" applyAlignment="1">
      <alignment horizontal="center" vertical="center"/>
    </xf>
    <xf numFmtId="165" fontId="3" fillId="0" borderId="7" xfId="205" applyNumberFormat="1" applyFont="1" applyBorder="1" applyAlignment="1">
      <alignment horizontal="center"/>
    </xf>
    <xf numFmtId="2" fontId="3" fillId="0" borderId="7" xfId="205" applyNumberFormat="1" applyFont="1" applyBorder="1" applyAlignment="1">
      <alignment horizontal="center"/>
    </xf>
    <xf numFmtId="2" fontId="3" fillId="0" borderId="7" xfId="0" applyNumberFormat="1" applyFont="1" applyBorder="1" applyAlignment="1">
      <alignment horizontal="center" vertical="center"/>
    </xf>
    <xf numFmtId="2" fontId="3" fillId="0" borderId="64" xfId="0" applyNumberFormat="1" applyFont="1" applyBorder="1" applyAlignment="1">
      <alignment horizontal="center" vertical="center"/>
    </xf>
    <xf numFmtId="165" fontId="3" fillId="0" borderId="5" xfId="205" applyNumberFormat="1" applyFont="1" applyBorder="1" applyAlignment="1">
      <alignment horizontal="center"/>
    </xf>
    <xf numFmtId="2" fontId="3" fillId="0" borderId="5" xfId="0" applyNumberFormat="1" applyFont="1" applyBorder="1" applyAlignment="1">
      <alignment horizontal="center" vertical="center"/>
    </xf>
    <xf numFmtId="2" fontId="3" fillId="0" borderId="22" xfId="0" applyNumberFormat="1" applyFont="1" applyBorder="1" applyAlignment="1">
      <alignment horizontal="center" vertical="center"/>
    </xf>
    <xf numFmtId="165" fontId="3" fillId="0" borderId="15" xfId="205" applyNumberFormat="1" applyFont="1" applyBorder="1" applyAlignment="1">
      <alignment horizontal="center"/>
    </xf>
    <xf numFmtId="2" fontId="3" fillId="0" borderId="15" xfId="0" applyNumberFormat="1" applyFont="1" applyBorder="1" applyAlignment="1">
      <alignment horizontal="center" vertical="center"/>
    </xf>
    <xf numFmtId="2" fontId="3" fillId="0" borderId="62" xfId="0" applyNumberFormat="1" applyFont="1" applyBorder="1" applyAlignment="1">
      <alignment horizontal="center" vertical="center"/>
    </xf>
    <xf numFmtId="0" fontId="3" fillId="0" borderId="86" xfId="203" applyFont="1" applyBorder="1"/>
    <xf numFmtId="0" fontId="17" fillId="0" borderId="0" xfId="204" applyBorder="1"/>
    <xf numFmtId="1" fontId="17" fillId="0" borderId="0" xfId="204" applyNumberFormat="1" applyBorder="1"/>
    <xf numFmtId="0" fontId="2" fillId="0" borderId="0" xfId="202" applyBorder="1"/>
    <xf numFmtId="0" fontId="3" fillId="0" borderId="2" xfId="203" applyFont="1" applyBorder="1"/>
    <xf numFmtId="0" fontId="36" fillId="0" borderId="2" xfId="203" applyFont="1" applyBorder="1"/>
    <xf numFmtId="0" fontId="3" fillId="0" borderId="2" xfId="203" applyFont="1" applyFill="1" applyBorder="1"/>
    <xf numFmtId="0" fontId="36" fillId="0" borderId="2" xfId="203" applyFont="1" applyFill="1" applyBorder="1"/>
    <xf numFmtId="0" fontId="36" fillId="0" borderId="17" xfId="203" applyFont="1" applyFill="1" applyBorder="1"/>
    <xf numFmtId="0" fontId="2" fillId="0" borderId="0" xfId="203" applyBorder="1"/>
    <xf numFmtId="0" fontId="26" fillId="0" borderId="77" xfId="132" applyFont="1" applyFill="1" applyBorder="1" applyAlignment="1">
      <alignment horizontal="left" vertical="top" readingOrder="1"/>
    </xf>
    <xf numFmtId="43" fontId="26" fillId="0" borderId="44" xfId="1" applyFont="1" applyFill="1" applyBorder="1" applyAlignment="1">
      <alignment horizontal="center" vertical="top" readingOrder="1"/>
    </xf>
    <xf numFmtId="169" fontId="26" fillId="0" borderId="44" xfId="1" applyNumberFormat="1" applyFont="1" applyFill="1" applyBorder="1" applyAlignment="1">
      <alignment horizontal="left" vertical="top" readingOrder="1"/>
    </xf>
    <xf numFmtId="165" fontId="26" fillId="0" borderId="44" xfId="1" applyNumberFormat="1" applyFont="1" applyFill="1" applyBorder="1" applyAlignment="1">
      <alignment horizontal="center" vertical="top" readingOrder="1"/>
    </xf>
    <xf numFmtId="165" fontId="26" fillId="0" borderId="78" xfId="1" applyNumberFormat="1" applyFont="1" applyFill="1" applyBorder="1" applyAlignment="1">
      <alignment horizontal="center" vertical="top" readingOrder="1"/>
    </xf>
    <xf numFmtId="0" fontId="5" fillId="0" borderId="0" xfId="183" applyFont="1" applyFill="1"/>
    <xf numFmtId="167" fontId="4" fillId="0" borderId="17" xfId="101" applyNumberFormat="1" applyFont="1" applyBorder="1" applyAlignment="1">
      <alignment horizontal="left" vertical="center"/>
    </xf>
    <xf numFmtId="0" fontId="8" fillId="5" borderId="1" xfId="74" applyFont="1" applyFill="1" applyBorder="1" applyAlignment="1">
      <alignment vertical="center"/>
    </xf>
    <xf numFmtId="0" fontId="8" fillId="5" borderId="1" xfId="74" applyFont="1" applyFill="1" applyBorder="1" applyAlignment="1">
      <alignment horizontal="center" vertical="center"/>
    </xf>
    <xf numFmtId="0" fontId="8" fillId="5" borderId="1" xfId="74" quotePrefix="1" applyFont="1" applyFill="1" applyBorder="1" applyAlignment="1">
      <alignment horizontal="center" vertical="center"/>
    </xf>
    <xf numFmtId="0" fontId="8" fillId="5" borderId="10" xfId="74" applyFont="1" applyFill="1" applyBorder="1" applyAlignment="1">
      <alignment horizontal="center" vertical="center"/>
    </xf>
    <xf numFmtId="0" fontId="4" fillId="0" borderId="0" xfId="207" applyFont="1" applyFill="1" applyAlignment="1"/>
    <xf numFmtId="0" fontId="40" fillId="0" borderId="86" xfId="411" applyFont="1" applyBorder="1" applyAlignment="1">
      <alignment vertical="center"/>
    </xf>
    <xf numFmtId="165" fontId="40" fillId="0" borderId="7" xfId="411" applyNumberFormat="1" applyFont="1" applyFill="1" applyBorder="1" applyAlignment="1">
      <alignment horizontal="right" vertical="center"/>
    </xf>
    <xf numFmtId="165" fontId="40" fillId="0" borderId="7" xfId="411" applyNumberFormat="1" applyFont="1" applyBorder="1" applyAlignment="1">
      <alignment horizontal="center" vertical="center"/>
    </xf>
    <xf numFmtId="165" fontId="40" fillId="0" borderId="24" xfId="411" applyNumberFormat="1" applyFont="1" applyBorder="1" applyAlignment="1">
      <alignment horizontal="center" vertical="center"/>
    </xf>
    <xf numFmtId="0" fontId="40" fillId="0" borderId="2" xfId="411" applyFont="1" applyBorder="1" applyAlignment="1">
      <alignment vertical="center"/>
    </xf>
    <xf numFmtId="165" fontId="40" fillId="0" borderId="5" xfId="411" applyNumberFormat="1" applyFont="1" applyFill="1" applyBorder="1" applyAlignment="1">
      <alignment horizontal="right" vertical="center"/>
    </xf>
    <xf numFmtId="165" fontId="40" fillId="0" borderId="5" xfId="411" applyNumberFormat="1" applyFont="1" applyBorder="1" applyAlignment="1">
      <alignment horizontal="center" vertical="center"/>
    </xf>
    <xf numFmtId="165" fontId="40" fillId="0" borderId="21" xfId="411" applyNumberFormat="1" applyFont="1" applyBorder="1" applyAlignment="1">
      <alignment horizontal="center" vertical="center"/>
    </xf>
    <xf numFmtId="0" fontId="40" fillId="4" borderId="2" xfId="411" applyFont="1" applyFill="1" applyBorder="1" applyAlignment="1">
      <alignment vertical="center"/>
    </xf>
    <xf numFmtId="1" fontId="40" fillId="0" borderId="5" xfId="411" applyNumberFormat="1" applyFont="1" applyFill="1" applyBorder="1" applyAlignment="1">
      <alignment horizontal="right" vertical="center"/>
    </xf>
    <xf numFmtId="0" fontId="40" fillId="0" borderId="2" xfId="411" applyFont="1" applyBorder="1" applyAlignment="1">
      <alignment vertical="center" wrapText="1"/>
    </xf>
    <xf numFmtId="0" fontId="40" fillId="0" borderId="2" xfId="411" applyFont="1" applyBorder="1" applyAlignment="1">
      <alignment horizontal="left" vertical="center"/>
    </xf>
    <xf numFmtId="165" fontId="40" fillId="0" borderId="5" xfId="411" quotePrefix="1" applyNumberFormat="1" applyFont="1" applyBorder="1" applyAlignment="1">
      <alignment horizontal="center" vertical="center"/>
    </xf>
    <xf numFmtId="1" fontId="40" fillId="0" borderId="5" xfId="2" applyNumberFormat="1" applyFont="1" applyFill="1" applyBorder="1" applyAlignment="1">
      <alignment horizontal="right" vertical="center"/>
    </xf>
    <xf numFmtId="0" fontId="40" fillId="0" borderId="2" xfId="411" applyFont="1" applyBorder="1" applyAlignment="1">
      <alignment horizontal="left" vertical="center" wrapText="1"/>
    </xf>
    <xf numFmtId="165" fontId="40" fillId="0" borderId="5" xfId="411" quotePrefix="1" applyNumberFormat="1" applyFont="1" applyFill="1" applyBorder="1" applyAlignment="1">
      <alignment horizontal="center" vertical="center"/>
    </xf>
    <xf numFmtId="165" fontId="40" fillId="0" borderId="21" xfId="411" applyNumberFormat="1" applyFont="1" applyFill="1" applyBorder="1" applyAlignment="1">
      <alignment horizontal="center" vertical="center"/>
    </xf>
    <xf numFmtId="0" fontId="40" fillId="0" borderId="2" xfId="411" applyFont="1" applyFill="1" applyBorder="1" applyAlignment="1">
      <alignment horizontal="left" vertical="center" wrapText="1"/>
    </xf>
    <xf numFmtId="165" fontId="40" fillId="0" borderId="5" xfId="411" applyNumberFormat="1" applyFont="1" applyFill="1" applyBorder="1" applyAlignment="1">
      <alignment horizontal="center" vertical="center"/>
    </xf>
    <xf numFmtId="0" fontId="40" fillId="0" borderId="17" xfId="411" applyFont="1" applyFill="1" applyBorder="1" applyAlignment="1">
      <alignment horizontal="left" vertical="center" wrapText="1"/>
    </xf>
    <xf numFmtId="165" fontId="40" fillId="0" borderId="15" xfId="411" applyNumberFormat="1" applyFont="1" applyFill="1" applyBorder="1" applyAlignment="1">
      <alignment horizontal="right" vertical="center"/>
    </xf>
    <xf numFmtId="165" fontId="40" fillId="0" borderId="15" xfId="411" applyNumberFormat="1" applyFont="1" applyFill="1" applyBorder="1" applyAlignment="1">
      <alignment horizontal="center" vertical="center"/>
    </xf>
    <xf numFmtId="165" fontId="40" fillId="0" borderId="25" xfId="411" applyNumberFormat="1" applyFont="1" applyFill="1" applyBorder="1" applyAlignment="1">
      <alignment horizontal="center" vertical="center"/>
    </xf>
    <xf numFmtId="0" fontId="5" fillId="0" borderId="0" xfId="411" applyFont="1" applyBorder="1" applyAlignment="1">
      <alignment horizontal="left" vertical="center" wrapText="1"/>
    </xf>
    <xf numFmtId="165" fontId="5" fillId="8" borderId="0" xfId="411" applyNumberFormat="1" applyFont="1" applyFill="1" applyBorder="1"/>
    <xf numFmtId="165" fontId="5" fillId="0" borderId="0" xfId="411" quotePrefix="1" applyNumberFormat="1" applyFont="1" applyBorder="1" applyAlignment="1">
      <alignment horizontal="center"/>
    </xf>
    <xf numFmtId="0" fontId="8" fillId="0" borderId="86" xfId="380" applyFont="1" applyFill="1" applyBorder="1" applyAlignment="1">
      <alignment horizontal="center"/>
    </xf>
    <xf numFmtId="0" fontId="8" fillId="0" borderId="7" xfId="380" applyFont="1" applyFill="1" applyBorder="1" applyAlignment="1">
      <alignment horizontal="center"/>
    </xf>
    <xf numFmtId="0" fontId="8" fillId="0" borderId="2" xfId="380" applyFont="1" applyFill="1" applyBorder="1" applyAlignment="1">
      <alignment horizontal="center"/>
    </xf>
    <xf numFmtId="0" fontId="8" fillId="0" borderId="5" xfId="380" applyFont="1" applyFill="1" applyBorder="1" applyAlignment="1">
      <alignment horizontal="center"/>
    </xf>
    <xf numFmtId="0" fontId="21" fillId="0" borderId="0" xfId="380" applyFont="1" applyFill="1" applyBorder="1"/>
    <xf numFmtId="0" fontId="8" fillId="0" borderId="17" xfId="380" applyFont="1" applyFill="1" applyBorder="1" applyAlignment="1">
      <alignment horizontal="center"/>
    </xf>
    <xf numFmtId="0" fontId="8" fillId="0" borderId="15" xfId="380" applyFont="1" applyFill="1" applyBorder="1" applyAlignment="1">
      <alignment horizontal="center"/>
    </xf>
    <xf numFmtId="169" fontId="57" fillId="0" borderId="7" xfId="282" applyNumberFormat="1" applyFont="1" applyBorder="1"/>
    <xf numFmtId="169" fontId="57" fillId="0" borderId="24" xfId="282" applyNumberFormat="1" applyFont="1" applyBorder="1"/>
    <xf numFmtId="169" fontId="57" fillId="0" borderId="5" xfId="282" applyNumberFormat="1" applyFont="1" applyBorder="1"/>
    <xf numFmtId="169" fontId="57" fillId="0" borderId="21" xfId="282" applyNumberFormat="1" applyFont="1" applyBorder="1"/>
    <xf numFmtId="169" fontId="57" fillId="0" borderId="21" xfId="282" applyNumberFormat="1" applyFont="1" applyBorder="1" applyAlignment="1">
      <alignment horizontal="right"/>
    </xf>
    <xf numFmtId="169" fontId="57" fillId="0" borderId="5" xfId="282" applyNumberFormat="1" applyFont="1" applyFill="1" applyBorder="1"/>
    <xf numFmtId="169" fontId="57" fillId="0" borderId="21" xfId="282" applyNumberFormat="1" applyFont="1" applyFill="1" applyBorder="1"/>
    <xf numFmtId="169" fontId="57" fillId="0" borderId="15" xfId="282" applyNumberFormat="1" applyFont="1" applyBorder="1"/>
    <xf numFmtId="169" fontId="57" fillId="0" borderId="25" xfId="282" applyNumberFormat="1" applyFont="1" applyBorder="1"/>
    <xf numFmtId="0" fontId="39" fillId="0" borderId="86" xfId="380" applyFont="1" applyBorder="1" applyAlignment="1">
      <alignment horizontal="center"/>
    </xf>
    <xf numFmtId="0" fontId="39" fillId="0" borderId="7" xfId="380" applyFont="1" applyBorder="1" applyAlignment="1">
      <alignment horizontal="center"/>
    </xf>
    <xf numFmtId="0" fontId="39" fillId="0" borderId="2" xfId="380" applyFont="1" applyBorder="1" applyAlignment="1">
      <alignment horizontal="center"/>
    </xf>
    <xf numFmtId="0" fontId="39" fillId="0" borderId="5" xfId="380" applyFont="1" applyBorder="1" applyAlignment="1">
      <alignment horizontal="center"/>
    </xf>
    <xf numFmtId="0" fontId="39" fillId="0" borderId="2" xfId="380" applyFont="1" applyFill="1" applyBorder="1" applyAlignment="1">
      <alignment horizontal="center"/>
    </xf>
    <xf numFmtId="0" fontId="39" fillId="0" borderId="5" xfId="380" applyFont="1" applyFill="1" applyBorder="1" applyAlignment="1">
      <alignment horizontal="center"/>
    </xf>
    <xf numFmtId="0" fontId="39" fillId="0" borderId="17" xfId="380" applyFont="1" applyFill="1" applyBorder="1" applyAlignment="1">
      <alignment horizontal="center"/>
    </xf>
    <xf numFmtId="0" fontId="39" fillId="0" borderId="15" xfId="380" applyFont="1" applyFill="1" applyBorder="1" applyAlignment="1">
      <alignment horizontal="center"/>
    </xf>
    <xf numFmtId="165" fontId="3" fillId="0" borderId="5" xfId="2" applyNumberFormat="1" applyFont="1" applyFill="1" applyBorder="1" applyAlignment="1">
      <alignment horizontal="right" vertical="center"/>
    </xf>
    <xf numFmtId="177" fontId="3" fillId="0" borderId="0" xfId="207" applyNumberFormat="1" applyFont="1" applyFill="1" applyBorder="1" applyAlignment="1" applyProtection="1">
      <alignment horizontal="left"/>
    </xf>
    <xf numFmtId="1" fontId="3" fillId="0" borderId="7" xfId="203" applyNumberFormat="1" applyFont="1" applyBorder="1" applyAlignment="1">
      <alignment horizontal="center"/>
    </xf>
    <xf numFmtId="1" fontId="3" fillId="0" borderId="29" xfId="203" applyNumberFormat="1" applyFont="1" applyBorder="1" applyAlignment="1">
      <alignment horizontal="center"/>
    </xf>
    <xf numFmtId="1" fontId="3" fillId="0" borderId="7" xfId="0" applyNumberFormat="1" applyFont="1" applyBorder="1" applyAlignment="1">
      <alignment horizontal="center" vertical="center"/>
    </xf>
    <xf numFmtId="1" fontId="3" fillId="0" borderId="24" xfId="0" applyNumberFormat="1" applyFont="1" applyBorder="1" applyAlignment="1">
      <alignment horizontal="center" vertical="center"/>
    </xf>
    <xf numFmtId="1" fontId="3" fillId="0" borderId="5" xfId="203" applyNumberFormat="1" applyFont="1" applyBorder="1" applyAlignment="1">
      <alignment horizontal="center"/>
    </xf>
    <xf numFmtId="1" fontId="3" fillId="0" borderId="8" xfId="203" applyNumberFormat="1" applyFont="1" applyBorder="1" applyAlignment="1">
      <alignment horizontal="center"/>
    </xf>
    <xf numFmtId="3" fontId="36" fillId="0" borderId="5" xfId="203" applyNumberFormat="1" applyFont="1" applyBorder="1" applyAlignment="1">
      <alignment horizontal="center"/>
    </xf>
    <xf numFmtId="3" fontId="36" fillId="0" borderId="8" xfId="203" applyNumberFormat="1" applyFont="1" applyBorder="1" applyAlignment="1">
      <alignment horizontal="center"/>
    </xf>
    <xf numFmtId="3" fontId="36" fillId="0" borderId="5" xfId="0" applyNumberFormat="1" applyFont="1" applyBorder="1" applyAlignment="1">
      <alignment horizontal="center" vertical="center"/>
    </xf>
    <xf numFmtId="3" fontId="36" fillId="0" borderId="21" xfId="0" applyNumberFormat="1" applyFont="1" applyBorder="1" applyAlignment="1">
      <alignment horizontal="center" vertical="center"/>
    </xf>
    <xf numFmtId="3" fontId="36" fillId="0" borderId="15" xfId="203" applyNumberFormat="1" applyFont="1" applyBorder="1" applyAlignment="1">
      <alignment horizontal="center"/>
    </xf>
    <xf numFmtId="3" fontId="36" fillId="0" borderId="28" xfId="203" applyNumberFormat="1" applyFont="1" applyBorder="1" applyAlignment="1">
      <alignment horizontal="center"/>
    </xf>
    <xf numFmtId="165" fontId="3" fillId="0" borderId="7" xfId="203" applyNumberFormat="1" applyFont="1" applyBorder="1" applyAlignment="1">
      <alignment horizontal="center"/>
    </xf>
    <xf numFmtId="2" fontId="3" fillId="0" borderId="24" xfId="0" applyNumberFormat="1" applyFont="1" applyBorder="1" applyAlignment="1">
      <alignment horizontal="center" vertical="center"/>
    </xf>
    <xf numFmtId="165" fontId="3" fillId="0" borderId="5" xfId="203" applyNumberFormat="1" applyFont="1" applyBorder="1" applyAlignment="1">
      <alignment horizontal="center"/>
    </xf>
    <xf numFmtId="2" fontId="3" fillId="0" borderId="21" xfId="0" applyNumberFormat="1" applyFont="1" applyBorder="1" applyAlignment="1">
      <alignment horizontal="center" vertical="center"/>
    </xf>
    <xf numFmtId="165" fontId="4" fillId="0" borderId="5" xfId="203" applyNumberFormat="1" applyFont="1" applyBorder="1" applyAlignment="1">
      <alignment horizontal="center"/>
    </xf>
    <xf numFmtId="2" fontId="4" fillId="0" borderId="5" xfId="0" applyNumberFormat="1" applyFont="1" applyBorder="1" applyAlignment="1">
      <alignment horizontal="center" vertical="center"/>
    </xf>
    <xf numFmtId="2" fontId="4" fillId="0" borderId="21" xfId="0" applyNumberFormat="1" applyFont="1" applyBorder="1" applyAlignment="1">
      <alignment horizontal="center" vertical="center"/>
    </xf>
    <xf numFmtId="165" fontId="4" fillId="0" borderId="15" xfId="203" applyNumberFormat="1" applyFont="1" applyBorder="1" applyAlignment="1">
      <alignment horizontal="center"/>
    </xf>
    <xf numFmtId="2" fontId="4" fillId="0" borderId="15" xfId="0" applyNumberFormat="1" applyFont="1" applyBorder="1" applyAlignment="1">
      <alignment horizontal="center" vertical="center"/>
    </xf>
    <xf numFmtId="2" fontId="4" fillId="0" borderId="25" xfId="0" applyNumberFormat="1" applyFont="1" applyBorder="1" applyAlignment="1">
      <alignment horizontal="center" vertical="center"/>
    </xf>
    <xf numFmtId="0" fontId="4" fillId="3" borderId="27" xfId="0" applyFont="1" applyFill="1" applyBorder="1" applyAlignment="1">
      <alignment horizontal="center" vertical="center"/>
    </xf>
    <xf numFmtId="165" fontId="4" fillId="5" borderId="9" xfId="2" applyNumberFormat="1" applyFont="1" applyFill="1" applyBorder="1" applyAlignment="1">
      <alignment horizontal="right"/>
    </xf>
    <xf numFmtId="2" fontId="4" fillId="5" borderId="9" xfId="2" applyNumberFormat="1" applyFont="1" applyFill="1" applyBorder="1" applyAlignment="1">
      <alignment horizontal="right"/>
    </xf>
    <xf numFmtId="2" fontId="4" fillId="5" borderId="31" xfId="2" applyNumberFormat="1" applyFont="1" applyFill="1" applyBorder="1" applyAlignment="1">
      <alignment horizontal="right"/>
    </xf>
    <xf numFmtId="165" fontId="4" fillId="0" borderId="26" xfId="109" applyNumberFormat="1" applyFont="1" applyFill="1" applyBorder="1" applyAlignment="1">
      <alignment horizontal="right"/>
    </xf>
    <xf numFmtId="165" fontId="4" fillId="0" borderId="1" xfId="109" applyNumberFormat="1" applyFont="1" applyFill="1" applyBorder="1" applyAlignment="1">
      <alignment horizontal="right"/>
    </xf>
    <xf numFmtId="165" fontId="4" fillId="0" borderId="10" xfId="109" applyNumberFormat="1" applyFont="1" applyFill="1" applyBorder="1" applyAlignment="1">
      <alignment horizontal="right" vertical="center"/>
    </xf>
    <xf numFmtId="165" fontId="3" fillId="0" borderId="94" xfId="109" applyNumberFormat="1" applyFont="1" applyFill="1" applyBorder="1" applyAlignment="1">
      <alignment horizontal="right"/>
    </xf>
    <xf numFmtId="165" fontId="3" fillId="0" borderId="7" xfId="109" applyNumberFormat="1" applyFont="1" applyFill="1" applyBorder="1" applyAlignment="1">
      <alignment horizontal="right"/>
    </xf>
    <xf numFmtId="165" fontId="3" fillId="0" borderId="5" xfId="109" applyNumberFormat="1" applyFont="1" applyFill="1" applyBorder="1" applyAlignment="1">
      <alignment horizontal="right"/>
    </xf>
    <xf numFmtId="165" fontId="3" fillId="0" borderId="21" xfId="109" applyNumberFormat="1" applyFont="1" applyFill="1" applyBorder="1" applyAlignment="1">
      <alignment horizontal="right" vertical="center"/>
    </xf>
    <xf numFmtId="165" fontId="3" fillId="0" borderId="6" xfId="109" applyNumberFormat="1" applyFont="1" applyFill="1" applyBorder="1" applyAlignment="1">
      <alignment horizontal="right"/>
    </xf>
    <xf numFmtId="165" fontId="3" fillId="0" borderId="33" xfId="109" applyNumberFormat="1" applyFont="1" applyFill="1" applyBorder="1" applyAlignment="1">
      <alignment horizontal="right"/>
    </xf>
    <xf numFmtId="165" fontId="3" fillId="0" borderId="9" xfId="109" applyNumberFormat="1" applyFont="1" applyFill="1" applyBorder="1" applyAlignment="1">
      <alignment horizontal="right"/>
    </xf>
    <xf numFmtId="165" fontId="3" fillId="0" borderId="6" xfId="109" quotePrefix="1" applyNumberFormat="1" applyFont="1" applyFill="1" applyBorder="1" applyAlignment="1">
      <alignment horizontal="right"/>
    </xf>
    <xf numFmtId="165" fontId="3" fillId="0" borderId="5" xfId="109" quotePrefix="1" applyNumberFormat="1" applyFont="1" applyFill="1" applyBorder="1" applyAlignment="1">
      <alignment horizontal="right"/>
    </xf>
    <xf numFmtId="165" fontId="3" fillId="0" borderId="21" xfId="109" quotePrefix="1" applyNumberFormat="1" applyFont="1" applyFill="1" applyBorder="1" applyAlignment="1">
      <alignment horizontal="right"/>
    </xf>
    <xf numFmtId="165" fontId="3" fillId="0" borderId="21" xfId="109" applyNumberFormat="1" applyFont="1" applyFill="1" applyBorder="1" applyAlignment="1">
      <alignment horizontal="right"/>
    </xf>
    <xf numFmtId="0" fontId="3" fillId="0" borderId="17" xfId="207" applyFont="1" applyFill="1" applyBorder="1"/>
    <xf numFmtId="165" fontId="3" fillId="0" borderId="15" xfId="109" applyNumberFormat="1" applyFont="1" applyFill="1" applyBorder="1" applyAlignment="1">
      <alignment horizontal="right"/>
    </xf>
    <xf numFmtId="165" fontId="3" fillId="0" borderId="25" xfId="109" quotePrefix="1" applyNumberFormat="1" applyFont="1" applyFill="1" applyBorder="1" applyAlignment="1">
      <alignment horizontal="right" vertical="center"/>
    </xf>
    <xf numFmtId="165" fontId="4" fillId="0" borderId="26" xfId="111" applyNumberFormat="1" applyFont="1" applyFill="1" applyBorder="1" applyAlignment="1">
      <alignment horizontal="right"/>
    </xf>
    <xf numFmtId="165" fontId="4" fillId="0" borderId="1" xfId="111" applyNumberFormat="1" applyFont="1" applyFill="1" applyBorder="1" applyAlignment="1">
      <alignment horizontal="right"/>
    </xf>
    <xf numFmtId="165" fontId="4" fillId="0" borderId="10" xfId="111" applyNumberFormat="1" applyFont="1" applyFill="1" applyBorder="1" applyAlignment="1">
      <alignment horizontal="right" vertical="center"/>
    </xf>
    <xf numFmtId="165" fontId="3" fillId="0" borderId="94" xfId="111" applyNumberFormat="1" applyFont="1" applyFill="1" applyBorder="1" applyAlignment="1">
      <alignment horizontal="right"/>
    </xf>
    <xf numFmtId="165" fontId="3" fillId="0" borderId="7" xfId="111" applyNumberFormat="1" applyFont="1" applyFill="1" applyBorder="1" applyAlignment="1">
      <alignment horizontal="right"/>
    </xf>
    <xf numFmtId="165" fontId="3" fillId="0" borderId="5" xfId="111" applyNumberFormat="1" applyFont="1" applyFill="1" applyBorder="1" applyAlignment="1">
      <alignment horizontal="right"/>
    </xf>
    <xf numFmtId="165" fontId="3" fillId="0" borderId="21" xfId="111" applyNumberFormat="1" applyFont="1" applyFill="1" applyBorder="1" applyAlignment="1">
      <alignment horizontal="right" vertical="center"/>
    </xf>
    <xf numFmtId="165" fontId="3" fillId="0" borderId="6" xfId="111" applyNumberFormat="1" applyFont="1" applyFill="1" applyBorder="1" applyAlignment="1">
      <alignment horizontal="right"/>
    </xf>
    <xf numFmtId="165" fontId="3" fillId="0" borderId="33" xfId="111" applyNumberFormat="1" applyFont="1" applyFill="1" applyBorder="1" applyAlignment="1">
      <alignment horizontal="right"/>
    </xf>
    <xf numFmtId="165" fontId="3" fillId="0" borderId="9" xfId="111" applyNumberFormat="1" applyFont="1" applyFill="1" applyBorder="1" applyAlignment="1">
      <alignment horizontal="right"/>
    </xf>
    <xf numFmtId="165" fontId="3" fillId="0" borderId="6" xfId="111" quotePrefix="1" applyNumberFormat="1" applyFont="1" applyFill="1" applyBorder="1" applyAlignment="1">
      <alignment horizontal="right"/>
    </xf>
    <xf numFmtId="165" fontId="3" fillId="0" borderId="5" xfId="111" quotePrefix="1" applyNumberFormat="1" applyFont="1" applyFill="1" applyBorder="1" applyAlignment="1">
      <alignment horizontal="right"/>
    </xf>
    <xf numFmtId="165" fontId="3" fillId="0" borderId="21" xfId="111" quotePrefix="1" applyNumberFormat="1" applyFont="1" applyFill="1" applyBorder="1" applyAlignment="1">
      <alignment horizontal="right" vertical="center"/>
    </xf>
    <xf numFmtId="0" fontId="4" fillId="0" borderId="17" xfId="207" applyFont="1" applyFill="1" applyBorder="1"/>
    <xf numFmtId="165" fontId="4" fillId="0" borderId="15" xfId="46" applyNumberFormat="1" applyFont="1" applyFill="1" applyBorder="1" applyAlignment="1">
      <alignment horizontal="right"/>
    </xf>
    <xf numFmtId="165" fontId="4" fillId="0" borderId="25" xfId="46" applyNumberFormat="1" applyFont="1" applyFill="1" applyBorder="1" applyAlignment="1">
      <alignment horizontal="right"/>
    </xf>
    <xf numFmtId="169" fontId="57" fillId="0" borderId="7" xfId="282" applyNumberFormat="1" applyFont="1" applyFill="1" applyBorder="1"/>
    <xf numFmtId="165" fontId="57" fillId="0" borderId="7" xfId="282" applyNumberFormat="1" applyFont="1" applyFill="1" applyBorder="1"/>
    <xf numFmtId="165" fontId="57" fillId="0" borderId="24" xfId="282" applyNumberFormat="1" applyFont="1" applyFill="1" applyBorder="1"/>
    <xf numFmtId="165" fontId="57" fillId="0" borderId="5" xfId="282" applyNumberFormat="1" applyFont="1" applyFill="1" applyBorder="1"/>
    <xf numFmtId="165" fontId="57" fillId="0" borderId="21" xfId="282" applyNumberFormat="1" applyFont="1" applyFill="1" applyBorder="1"/>
    <xf numFmtId="169" fontId="57" fillId="0" borderId="5" xfId="282" applyNumberFormat="1" applyFont="1" applyFill="1" applyBorder="1" applyAlignment="1">
      <alignment horizontal="right"/>
    </xf>
    <xf numFmtId="169" fontId="57" fillId="0" borderId="15" xfId="282" applyNumberFormat="1" applyFont="1" applyFill="1" applyBorder="1"/>
    <xf numFmtId="165" fontId="57" fillId="0" borderId="15" xfId="282" applyNumberFormat="1" applyFont="1" applyFill="1" applyBorder="1"/>
    <xf numFmtId="165" fontId="57" fillId="0" borderId="25" xfId="282" applyNumberFormat="1" applyFont="1" applyFill="1" applyBorder="1"/>
    <xf numFmtId="0" fontId="4" fillId="0" borderId="86" xfId="385" applyFont="1" applyBorder="1" applyAlignment="1">
      <alignment horizontal="center"/>
    </xf>
    <xf numFmtId="0" fontId="4" fillId="0" borderId="7" xfId="385" applyFont="1" applyBorder="1" applyAlignment="1">
      <alignment horizontal="center"/>
    </xf>
    <xf numFmtId="176" fontId="3" fillId="0" borderId="7" xfId="385" applyNumberFormat="1" applyFont="1" applyBorder="1" applyAlignment="1">
      <alignment horizontal="center"/>
    </xf>
    <xf numFmtId="176" fontId="3" fillId="0" borderId="24" xfId="385" applyNumberFormat="1" applyFont="1" applyBorder="1" applyAlignment="1">
      <alignment horizontal="center"/>
    </xf>
    <xf numFmtId="0" fontId="4" fillId="0" borderId="2" xfId="385" applyFont="1" applyBorder="1" applyAlignment="1">
      <alignment horizontal="center"/>
    </xf>
    <xf numFmtId="0" fontId="4" fillId="0" borderId="5" xfId="385" applyFont="1" applyBorder="1" applyAlignment="1">
      <alignment horizontal="center"/>
    </xf>
    <xf numFmtId="176" fontId="3" fillId="0" borderId="5" xfId="385" applyNumberFormat="1" applyFont="1" applyBorder="1" applyAlignment="1">
      <alignment horizontal="center"/>
    </xf>
    <xf numFmtId="176" fontId="3" fillId="0" borderId="21" xfId="385" applyNumberFormat="1" applyFont="1" applyBorder="1" applyAlignment="1">
      <alignment horizontal="center"/>
    </xf>
    <xf numFmtId="0" fontId="4" fillId="0" borderId="2" xfId="385" applyFont="1" applyFill="1" applyBorder="1" applyAlignment="1">
      <alignment horizontal="center"/>
    </xf>
    <xf numFmtId="0" fontId="4" fillId="0" borderId="5" xfId="385" applyFont="1" applyFill="1" applyBorder="1" applyAlignment="1">
      <alignment horizontal="center"/>
    </xf>
    <xf numFmtId="176" fontId="3" fillId="0" borderId="5" xfId="385" applyNumberFormat="1" applyFont="1" applyFill="1" applyBorder="1" applyAlignment="1">
      <alignment horizontal="center"/>
    </xf>
    <xf numFmtId="176" fontId="3" fillId="0" borderId="21" xfId="385" applyNumberFormat="1" applyFont="1" applyFill="1" applyBorder="1" applyAlignment="1">
      <alignment horizontal="center"/>
    </xf>
    <xf numFmtId="0" fontId="4" fillId="0" borderId="17" xfId="385" applyFont="1" applyFill="1" applyBorder="1" applyAlignment="1">
      <alignment horizontal="center"/>
    </xf>
    <xf numFmtId="0" fontId="4" fillId="0" borderId="15" xfId="385" applyFont="1" applyFill="1" applyBorder="1" applyAlignment="1">
      <alignment horizontal="center"/>
    </xf>
    <xf numFmtId="176" fontId="3" fillId="0" borderId="15" xfId="385" applyNumberFormat="1" applyFont="1" applyBorder="1" applyAlignment="1">
      <alignment horizontal="center"/>
    </xf>
    <xf numFmtId="176" fontId="3" fillId="0" borderId="25" xfId="385" applyNumberFormat="1" applyFont="1" applyBorder="1" applyAlignment="1">
      <alignment horizontal="center"/>
    </xf>
    <xf numFmtId="176" fontId="3" fillId="0" borderId="7" xfId="385" applyNumberFormat="1" applyFont="1" applyBorder="1"/>
    <xf numFmtId="176" fontId="3" fillId="0" borderId="24" xfId="385" applyNumberFormat="1" applyFont="1" applyBorder="1"/>
    <xf numFmtId="176" fontId="3" fillId="0" borderId="5" xfId="385" applyNumberFormat="1" applyFont="1" applyBorder="1"/>
    <xf numFmtId="176" fontId="3" fillId="0" borderId="21" xfId="385" applyNumberFormat="1" applyFont="1" applyBorder="1"/>
    <xf numFmtId="176" fontId="3" fillId="0" borderId="5" xfId="385" applyNumberFormat="1" applyFont="1" applyFill="1" applyBorder="1"/>
    <xf numFmtId="176" fontId="3" fillId="0" borderId="21" xfId="385" applyNumberFormat="1" applyFont="1" applyFill="1" applyBorder="1"/>
    <xf numFmtId="176" fontId="3" fillId="0" borderId="15" xfId="385" applyNumberFormat="1" applyFont="1" applyFill="1" applyBorder="1"/>
    <xf numFmtId="176" fontId="3" fillId="0" borderId="25" xfId="385" applyNumberFormat="1" applyFont="1" applyFill="1" applyBorder="1"/>
    <xf numFmtId="165" fontId="3" fillId="0" borderId="5" xfId="385" applyNumberFormat="1" applyFont="1" applyBorder="1"/>
    <xf numFmtId="165" fontId="3" fillId="0" borderId="5" xfId="385" applyNumberFormat="1" applyFont="1" applyFill="1" applyBorder="1"/>
    <xf numFmtId="165" fontId="3" fillId="0" borderId="15" xfId="385" applyNumberFormat="1" applyFont="1" applyFill="1" applyBorder="1"/>
    <xf numFmtId="165" fontId="32" fillId="0" borderId="7" xfId="377" applyNumberFormat="1" applyFont="1" applyBorder="1" applyAlignment="1">
      <alignment horizontal="right" vertical="center"/>
    </xf>
    <xf numFmtId="165" fontId="32" fillId="0" borderId="7" xfId="377" applyNumberFormat="1" applyFont="1" applyBorder="1" applyAlignment="1">
      <alignment horizontal="center" vertical="center"/>
    </xf>
    <xf numFmtId="165" fontId="32" fillId="0" borderId="24" xfId="377" applyNumberFormat="1" applyFont="1" applyBorder="1" applyAlignment="1">
      <alignment horizontal="center" vertical="center"/>
    </xf>
    <xf numFmtId="0" fontId="25" fillId="0" borderId="2" xfId="377" applyFont="1" applyBorder="1" applyAlignment="1">
      <alignment horizontal="center" vertical="center"/>
    </xf>
    <xf numFmtId="0" fontId="25" fillId="0" borderId="6" xfId="377" applyFont="1" applyBorder="1" applyAlignment="1">
      <alignment horizontal="center" vertical="center"/>
    </xf>
    <xf numFmtId="165" fontId="32" fillId="0" borderId="5" xfId="377" applyNumberFormat="1" applyFont="1" applyBorder="1" applyAlignment="1">
      <alignment horizontal="right" vertical="center"/>
    </xf>
    <xf numFmtId="165" fontId="32" fillId="0" borderId="5" xfId="377" applyNumberFormat="1" applyFont="1" applyBorder="1" applyAlignment="1">
      <alignment horizontal="center" vertical="center"/>
    </xf>
    <xf numFmtId="165" fontId="32" fillId="0" borderId="21" xfId="377" applyNumberFormat="1" applyFont="1" applyBorder="1" applyAlignment="1">
      <alignment horizontal="center" vertical="center"/>
    </xf>
    <xf numFmtId="165" fontId="32" fillId="0" borderId="5" xfId="377" applyNumberFormat="1" applyFont="1" applyFill="1" applyBorder="1" applyAlignment="1">
      <alignment horizontal="right" vertical="center"/>
    </xf>
    <xf numFmtId="165" fontId="32" fillId="0" borderId="5" xfId="377" applyNumberFormat="1" applyFont="1" applyFill="1" applyBorder="1" applyAlignment="1">
      <alignment horizontal="center" vertical="center"/>
    </xf>
    <xf numFmtId="0" fontId="25" fillId="0" borderId="17" xfId="377" applyFont="1" applyBorder="1" applyAlignment="1">
      <alignment horizontal="center" vertical="center"/>
    </xf>
    <xf numFmtId="0" fontId="25" fillId="0" borderId="96" xfId="377" applyFont="1" applyBorder="1" applyAlignment="1">
      <alignment horizontal="center" vertical="center"/>
    </xf>
    <xf numFmtId="165" fontId="32" fillId="0" borderId="15" xfId="377" applyNumberFormat="1" applyFont="1" applyBorder="1" applyAlignment="1">
      <alignment horizontal="right" vertical="center"/>
    </xf>
    <xf numFmtId="165" fontId="32" fillId="0" borderId="15" xfId="377" applyNumberFormat="1" applyFont="1" applyBorder="1" applyAlignment="1">
      <alignment horizontal="center" vertical="center"/>
    </xf>
    <xf numFmtId="165" fontId="32" fillId="0" borderId="25" xfId="377" applyNumberFormat="1" applyFont="1" applyBorder="1" applyAlignment="1">
      <alignment horizontal="center" vertical="center"/>
    </xf>
    <xf numFmtId="165" fontId="32" fillId="0" borderId="21" xfId="377" applyNumberFormat="1" applyFont="1" applyFill="1" applyBorder="1" applyAlignment="1">
      <alignment horizontal="center" vertical="center"/>
    </xf>
    <xf numFmtId="0" fontId="5" fillId="0" borderId="86" xfId="202" applyFont="1" applyFill="1" applyBorder="1"/>
    <xf numFmtId="165" fontId="5" fillId="0" borderId="7" xfId="202" applyNumberFormat="1" applyFont="1" applyFill="1" applyBorder="1"/>
    <xf numFmtId="165" fontId="5" fillId="0" borderId="24" xfId="202" applyNumberFormat="1" applyFont="1" applyFill="1" applyBorder="1"/>
    <xf numFmtId="0" fontId="5" fillId="0" borderId="2" xfId="202" applyFont="1" applyFill="1" applyBorder="1"/>
    <xf numFmtId="165" fontId="5" fillId="0" borderId="5" xfId="202" applyNumberFormat="1" applyFont="1" applyFill="1" applyBorder="1"/>
    <xf numFmtId="165" fontId="5" fillId="0" borderId="21" xfId="202" applyNumberFormat="1" applyFont="1" applyFill="1" applyBorder="1"/>
    <xf numFmtId="0" fontId="5" fillId="0" borderId="36" xfId="202" applyFont="1" applyFill="1" applyBorder="1"/>
    <xf numFmtId="165" fontId="5" fillId="0" borderId="9" xfId="202" applyNumberFormat="1" applyFont="1" applyFill="1" applyBorder="1"/>
    <xf numFmtId="165" fontId="5" fillId="0" borderId="31" xfId="202" applyNumberFormat="1" applyFont="1" applyFill="1" applyBorder="1"/>
    <xf numFmtId="165" fontId="5" fillId="0" borderId="5" xfId="202" applyNumberFormat="1" applyFont="1" applyFill="1" applyBorder="1" applyAlignment="1">
      <alignment horizontal="right"/>
    </xf>
    <xf numFmtId="165" fontId="5" fillId="0" borderId="9" xfId="202" applyNumberFormat="1" applyFont="1" applyFill="1" applyBorder="1" applyAlignment="1">
      <alignment horizontal="right"/>
    </xf>
    <xf numFmtId="165" fontId="5" fillId="0" borderId="5" xfId="202" applyNumberFormat="1" applyFont="1" applyBorder="1" applyAlignment="1">
      <alignment horizontal="right" wrapText="1"/>
    </xf>
    <xf numFmtId="165" fontId="5" fillId="0" borderId="5" xfId="202" applyNumberFormat="1" applyFont="1" applyFill="1" applyBorder="1" applyAlignment="1"/>
    <xf numFmtId="0" fontId="5" fillId="0" borderId="5" xfId="202" applyFont="1" applyFill="1" applyBorder="1" applyAlignment="1">
      <alignment horizontal="right"/>
    </xf>
    <xf numFmtId="165" fontId="5" fillId="0" borderId="5" xfId="202" applyNumberFormat="1" applyFont="1" applyBorder="1" applyAlignment="1">
      <alignment horizontal="right"/>
    </xf>
    <xf numFmtId="0" fontId="5" fillId="0" borderId="5" xfId="202" applyFont="1" applyBorder="1" applyAlignment="1">
      <alignment horizontal="right"/>
    </xf>
    <xf numFmtId="0" fontId="5" fillId="0" borderId="9" xfId="202" applyFont="1" applyFill="1" applyBorder="1"/>
    <xf numFmtId="165" fontId="5" fillId="0" borderId="7" xfId="202" applyNumberFormat="1" applyFont="1" applyBorder="1" applyAlignment="1"/>
    <xf numFmtId="165" fontId="5" fillId="0" borderId="24" xfId="202" applyNumberFormat="1" applyFont="1" applyFill="1" applyBorder="1" applyAlignment="1">
      <alignment horizontal="right"/>
    </xf>
    <xf numFmtId="0" fontId="5" fillId="0" borderId="5" xfId="202" applyFont="1" applyFill="1" applyBorder="1"/>
    <xf numFmtId="2" fontId="8" fillId="9" borderId="9" xfId="202" applyNumberFormat="1" applyFont="1" applyFill="1" applyBorder="1"/>
    <xf numFmtId="2" fontId="8" fillId="9" borderId="31" xfId="202" applyNumberFormat="1" applyFont="1" applyFill="1" applyBorder="1"/>
    <xf numFmtId="0" fontId="3" fillId="0" borderId="86" xfId="385" applyFont="1" applyBorder="1" applyAlignment="1">
      <alignment horizontal="center"/>
    </xf>
    <xf numFmtId="0" fontId="3" fillId="0" borderId="7" xfId="385" applyFont="1" applyBorder="1" applyAlignment="1">
      <alignment horizontal="center"/>
    </xf>
    <xf numFmtId="165" fontId="3" fillId="0" borderId="7" xfId="385" applyNumberFormat="1" applyFont="1" applyFill="1" applyBorder="1" applyAlignment="1">
      <alignment horizontal="center"/>
    </xf>
    <xf numFmtId="165" fontId="3" fillId="0" borderId="24" xfId="385" applyNumberFormat="1" applyFont="1" applyFill="1" applyBorder="1" applyAlignment="1">
      <alignment horizontal="center"/>
    </xf>
    <xf numFmtId="0" fontId="3" fillId="0" borderId="2" xfId="385" applyFont="1" applyBorder="1" applyAlignment="1">
      <alignment horizontal="center"/>
    </xf>
    <xf numFmtId="0" fontId="3" fillId="0" borderId="5" xfId="385" applyFont="1" applyBorder="1" applyAlignment="1">
      <alignment horizontal="center"/>
    </xf>
    <xf numFmtId="165" fontId="3" fillId="0" borderId="5" xfId="385" applyNumberFormat="1" applyFont="1" applyFill="1" applyBorder="1" applyAlignment="1">
      <alignment horizontal="center"/>
    </xf>
    <xf numFmtId="165" fontId="3" fillId="0" borderId="21" xfId="385" applyNumberFormat="1" applyFont="1" applyFill="1" applyBorder="1" applyAlignment="1">
      <alignment horizontal="center"/>
    </xf>
    <xf numFmtId="0" fontId="3" fillId="0" borderId="2" xfId="385" applyFont="1" applyFill="1" applyBorder="1" applyAlignment="1">
      <alignment horizontal="center"/>
    </xf>
    <xf numFmtId="0" fontId="3" fillId="0" borderId="5" xfId="385" applyFont="1" applyFill="1" applyBorder="1" applyAlignment="1">
      <alignment horizontal="center"/>
    </xf>
    <xf numFmtId="165" fontId="3" fillId="0" borderId="17" xfId="202" applyNumberFormat="1" applyFont="1" applyFill="1" applyBorder="1" applyAlignment="1">
      <alignment horizontal="center"/>
    </xf>
    <xf numFmtId="165" fontId="3" fillId="0" borderId="15" xfId="385" applyNumberFormat="1" applyFont="1" applyFill="1" applyBorder="1" applyAlignment="1">
      <alignment horizontal="center"/>
    </xf>
    <xf numFmtId="165" fontId="3" fillId="0" borderId="15" xfId="202" applyNumberFormat="1" applyFont="1" applyFill="1" applyBorder="1" applyAlignment="1">
      <alignment horizontal="center"/>
    </xf>
    <xf numFmtId="165" fontId="3" fillId="0" borderId="25" xfId="202" applyNumberFormat="1" applyFont="1" applyFill="1" applyBorder="1" applyAlignment="1">
      <alignment horizontal="center"/>
    </xf>
    <xf numFmtId="0" fontId="32" fillId="0" borderId="86" xfId="383" applyFont="1" applyBorder="1" applyAlignment="1">
      <alignment horizontal="center"/>
    </xf>
    <xf numFmtId="0" fontId="32" fillId="0" borderId="94" xfId="383" applyFont="1" applyBorder="1" applyAlignment="1">
      <alignment horizontal="center"/>
    </xf>
    <xf numFmtId="186" fontId="32" fillId="0" borderId="7" xfId="283" applyNumberFormat="1" applyFont="1" applyBorder="1"/>
    <xf numFmtId="2" fontId="32" fillId="0" borderId="7" xfId="383" applyNumberFormat="1" applyFont="1" applyBorder="1" applyAlignment="1">
      <alignment horizontal="center"/>
    </xf>
    <xf numFmtId="2" fontId="32" fillId="0" borderId="24" xfId="383" applyNumberFormat="1" applyFont="1" applyBorder="1" applyAlignment="1">
      <alignment horizontal="center"/>
    </xf>
    <xf numFmtId="0" fontId="32" fillId="0" borderId="2" xfId="383" applyFont="1" applyBorder="1" applyAlignment="1">
      <alignment horizontal="center"/>
    </xf>
    <xf numFmtId="0" fontId="32" fillId="0" borderId="6" xfId="383" applyFont="1" applyBorder="1" applyAlignment="1">
      <alignment horizontal="center"/>
    </xf>
    <xf numFmtId="186" fontId="3" fillId="0" borderId="5" xfId="283" applyNumberFormat="1" applyFont="1" applyBorder="1"/>
    <xf numFmtId="186" fontId="32" fillId="0" borderId="5" xfId="283" applyNumberFormat="1" applyFont="1" applyBorder="1"/>
    <xf numFmtId="2" fontId="32" fillId="0" borderId="5" xfId="383" applyNumberFormat="1" applyFont="1" applyBorder="1" applyAlignment="1">
      <alignment horizontal="center"/>
    </xf>
    <xf numFmtId="2" fontId="32" fillId="0" borderId="21" xfId="383" applyNumberFormat="1" applyFont="1" applyBorder="1" applyAlignment="1">
      <alignment horizontal="center"/>
    </xf>
    <xf numFmtId="0" fontId="3" fillId="0" borderId="2" xfId="383" quotePrefix="1" applyFont="1" applyBorder="1" applyAlignment="1">
      <alignment horizontal="center"/>
    </xf>
    <xf numFmtId="0" fontId="3" fillId="0" borderId="6" xfId="383" quotePrefix="1" applyFont="1" applyBorder="1" applyAlignment="1">
      <alignment horizontal="center"/>
    </xf>
    <xf numFmtId="2" fontId="3" fillId="0" borderId="21" xfId="383" applyNumberFormat="1" applyFont="1" applyBorder="1" applyAlignment="1">
      <alignment horizontal="center"/>
    </xf>
    <xf numFmtId="0" fontId="3" fillId="0" borderId="2" xfId="383" applyFont="1" applyBorder="1" applyAlignment="1">
      <alignment horizontal="center"/>
    </xf>
    <xf numFmtId="0" fontId="3" fillId="0" borderId="6" xfId="383" applyFont="1" applyBorder="1" applyAlignment="1">
      <alignment horizontal="center"/>
    </xf>
    <xf numFmtId="186" fontId="3" fillId="4" borderId="5" xfId="283" applyNumberFormat="1" applyFont="1" applyFill="1" applyBorder="1"/>
    <xf numFmtId="0" fontId="3" fillId="0" borderId="2" xfId="383" applyFont="1" applyFill="1" applyBorder="1" applyAlignment="1">
      <alignment horizontal="center"/>
    </xf>
    <xf numFmtId="0" fontId="3" fillId="0" borderId="5" xfId="383" applyFont="1" applyBorder="1" applyAlignment="1">
      <alignment horizontal="center"/>
    </xf>
    <xf numFmtId="2" fontId="3" fillId="0" borderId="5" xfId="383" applyNumberFormat="1" applyFont="1" applyBorder="1" applyAlignment="1">
      <alignment horizontal="center"/>
    </xf>
    <xf numFmtId="0" fontId="3" fillId="0" borderId="17" xfId="383" applyFont="1" applyBorder="1" applyAlignment="1">
      <alignment horizontal="center"/>
    </xf>
    <xf numFmtId="0" fontId="3" fillId="0" borderId="15" xfId="383" applyFont="1" applyBorder="1" applyAlignment="1">
      <alignment horizontal="center"/>
    </xf>
    <xf numFmtId="186" fontId="3" fillId="4" borderId="15" xfId="283" applyNumberFormat="1" applyFont="1" applyFill="1" applyBorder="1"/>
    <xf numFmtId="186" fontId="3" fillId="0" borderId="15" xfId="283" applyNumberFormat="1" applyFont="1" applyBorder="1"/>
    <xf numFmtId="2" fontId="3" fillId="0" borderId="15" xfId="383" applyNumberFormat="1" applyFont="1" applyBorder="1" applyAlignment="1">
      <alignment horizontal="center"/>
    </xf>
    <xf numFmtId="2" fontId="3" fillId="0" borderId="25" xfId="383" applyNumberFormat="1" applyFont="1" applyBorder="1" applyAlignment="1">
      <alignment horizontal="center"/>
    </xf>
    <xf numFmtId="0" fontId="49" fillId="3" borderId="11" xfId="411" applyFont="1" applyFill="1" applyBorder="1" applyAlignment="1">
      <alignment vertical="center"/>
    </xf>
    <xf numFmtId="165" fontId="5" fillId="3" borderId="27" xfId="411" applyNumberFormat="1" applyFont="1" applyFill="1" applyBorder="1" applyAlignment="1">
      <alignment horizontal="right" vertical="center"/>
    </xf>
    <xf numFmtId="165" fontId="5" fillId="3" borderId="16" xfId="411" applyNumberFormat="1" applyFont="1" applyFill="1" applyBorder="1" applyAlignment="1">
      <alignment horizontal="right" vertical="center"/>
    </xf>
    <xf numFmtId="165" fontId="5" fillId="3" borderId="34" xfId="411" applyNumberFormat="1" applyFont="1" applyFill="1" applyBorder="1" applyAlignment="1">
      <alignment horizontal="right" vertical="center"/>
    </xf>
    <xf numFmtId="165" fontId="8" fillId="0" borderId="1" xfId="411" applyNumberFormat="1" applyFont="1" applyBorder="1" applyAlignment="1">
      <alignment horizontal="center" vertical="center"/>
    </xf>
    <xf numFmtId="0" fontId="40" fillId="0" borderId="86" xfId="411" applyFont="1" applyBorder="1" applyAlignment="1">
      <alignment horizontal="left" vertical="center"/>
    </xf>
    <xf numFmtId="4" fontId="40" fillId="0" borderId="7" xfId="411" applyNumberFormat="1" applyFont="1" applyBorder="1" applyAlignment="1">
      <alignment horizontal="center" vertical="center"/>
    </xf>
    <xf numFmtId="14" fontId="80" fillId="0" borderId="24" xfId="411" applyNumberFormat="1" applyFont="1" applyBorder="1" applyAlignment="1">
      <alignment horizontal="right" vertical="center"/>
    </xf>
    <xf numFmtId="0" fontId="40" fillId="0" borderId="0" xfId="411" applyFont="1" applyBorder="1" applyAlignment="1">
      <alignment horizontal="center" vertical="center"/>
    </xf>
    <xf numFmtId="0" fontId="80" fillId="0" borderId="0" xfId="411" applyFont="1"/>
    <xf numFmtId="4" fontId="40" fillId="0" borderId="5" xfId="411" applyNumberFormat="1" applyFont="1" applyBorder="1" applyAlignment="1">
      <alignment horizontal="center" vertical="center"/>
    </xf>
    <xf numFmtId="14" fontId="80" fillId="0" borderId="21" xfId="411" applyNumberFormat="1" applyFont="1" applyBorder="1" applyAlignment="1">
      <alignment horizontal="right" vertical="center"/>
    </xf>
    <xf numFmtId="165" fontId="80" fillId="0" borderId="0" xfId="411" applyNumberFormat="1" applyFont="1"/>
    <xf numFmtId="0" fontId="80" fillId="0" borderId="0" xfId="411" applyFont="1" applyBorder="1"/>
    <xf numFmtId="165" fontId="80" fillId="0" borderId="0" xfId="411" applyNumberFormat="1" applyFont="1" applyBorder="1"/>
    <xf numFmtId="14" fontId="40" fillId="0" borderId="0" xfId="411" applyNumberFormat="1" applyFont="1" applyBorder="1" applyAlignment="1">
      <alignment horizontal="right"/>
    </xf>
    <xf numFmtId="0" fontId="40" fillId="0" borderId="36" xfId="411" applyFont="1" applyBorder="1" applyAlignment="1">
      <alignment horizontal="left" vertical="center"/>
    </xf>
    <xf numFmtId="4" fontId="40" fillId="0" borderId="9" xfId="411" applyNumberFormat="1" applyFont="1" applyBorder="1" applyAlignment="1">
      <alignment horizontal="center" vertical="center"/>
    </xf>
    <xf numFmtId="14" fontId="80" fillId="0" borderId="31" xfId="411" applyNumberFormat="1" applyFont="1" applyBorder="1" applyAlignment="1">
      <alignment horizontal="right" vertical="center"/>
    </xf>
    <xf numFmtId="0" fontId="39" fillId="0" borderId="36" xfId="411" applyFont="1" applyBorder="1" applyAlignment="1">
      <alignment horizontal="left" vertical="center"/>
    </xf>
    <xf numFmtId="165" fontId="39" fillId="0" borderId="9" xfId="411" applyNumberFormat="1" applyFont="1" applyBorder="1" applyAlignment="1">
      <alignment horizontal="center" vertical="center"/>
    </xf>
    <xf numFmtId="14" fontId="40" fillId="0" borderId="10" xfId="411" applyNumberFormat="1" applyFont="1" applyBorder="1" applyAlignment="1">
      <alignment vertical="center"/>
    </xf>
    <xf numFmtId="0" fontId="40" fillId="0" borderId="86" xfId="411" applyFont="1" applyFill="1" applyBorder="1" applyAlignment="1">
      <alignment horizontal="left" vertical="center"/>
    </xf>
    <xf numFmtId="176" fontId="40" fillId="0" borderId="7" xfId="411" applyNumberFormat="1" applyFont="1" applyBorder="1" applyAlignment="1">
      <alignment horizontal="center" vertical="center"/>
    </xf>
    <xf numFmtId="14" fontId="80" fillId="0" borderId="24" xfId="411" applyNumberFormat="1" applyFont="1" applyBorder="1" applyAlignment="1">
      <alignment vertical="center"/>
    </xf>
    <xf numFmtId="0" fontId="40" fillId="0" borderId="2" xfId="411" applyFont="1" applyFill="1" applyBorder="1" applyAlignment="1">
      <alignment horizontal="left" vertical="center"/>
    </xf>
    <xf numFmtId="176" fontId="40" fillId="0" borderId="5" xfId="411" applyNumberFormat="1" applyFont="1" applyBorder="1" applyAlignment="1">
      <alignment horizontal="center" vertical="center"/>
    </xf>
    <xf numFmtId="14" fontId="80" fillId="0" borderId="21" xfId="411" applyNumberFormat="1" applyFont="1" applyBorder="1" applyAlignment="1">
      <alignment vertical="center"/>
    </xf>
    <xf numFmtId="4" fontId="80" fillId="0" borderId="0" xfId="411" applyNumberFormat="1" applyFont="1"/>
    <xf numFmtId="0" fontId="40" fillId="0" borderId="36" xfId="411" applyFont="1" applyFill="1" applyBorder="1" applyAlignment="1">
      <alignment horizontal="left" vertical="center"/>
    </xf>
    <xf numFmtId="176" fontId="40" fillId="0" borderId="9" xfId="411" applyNumberFormat="1" applyFont="1" applyBorder="1" applyAlignment="1">
      <alignment horizontal="center" vertical="center"/>
    </xf>
    <xf numFmtId="0" fontId="39" fillId="0" borderId="11" xfId="411" applyFont="1" applyBorder="1" applyAlignment="1">
      <alignment horizontal="left" vertical="center"/>
    </xf>
    <xf numFmtId="165" fontId="39" fillId="0" borderId="1" xfId="411" applyNumberFormat="1" applyFont="1" applyBorder="1" applyAlignment="1">
      <alignment horizontal="center" vertical="center"/>
    </xf>
    <xf numFmtId="0" fontId="80" fillId="0" borderId="10" xfId="411" applyFont="1" applyBorder="1" applyAlignment="1">
      <alignment horizontal="center" vertical="center"/>
    </xf>
    <xf numFmtId="165" fontId="40" fillId="0" borderId="9" xfId="411" applyNumberFormat="1" applyFont="1" applyBorder="1" applyAlignment="1">
      <alignment horizontal="center" vertical="center"/>
    </xf>
    <xf numFmtId="0" fontId="80" fillId="0" borderId="10" xfId="411" applyFont="1" applyBorder="1" applyAlignment="1">
      <alignment horizontal="right" vertical="center"/>
    </xf>
    <xf numFmtId="14" fontId="80" fillId="0" borderId="31" xfId="411" applyNumberFormat="1" applyFont="1" applyBorder="1" applyAlignment="1">
      <alignment vertical="center"/>
    </xf>
    <xf numFmtId="0" fontId="39" fillId="0" borderId="3" xfId="411" applyFont="1" applyBorder="1" applyAlignment="1">
      <alignment vertical="center"/>
    </xf>
    <xf numFmtId="165" fontId="39" fillId="0" borderId="12" xfId="411" applyNumberFormat="1" applyFont="1" applyBorder="1" applyAlignment="1">
      <alignment horizontal="center" vertical="center"/>
    </xf>
    <xf numFmtId="14" fontId="40" fillId="0" borderId="13" xfId="411" quotePrefix="1" applyNumberFormat="1" applyFont="1" applyBorder="1" applyAlignment="1">
      <alignment horizontal="right" vertical="center"/>
    </xf>
    <xf numFmtId="0" fontId="40" fillId="0" borderId="7" xfId="411" applyFont="1" applyFill="1" applyBorder="1" applyAlignment="1">
      <alignment horizontal="right" vertical="center"/>
    </xf>
    <xf numFmtId="165" fontId="40" fillId="0" borderId="7" xfId="411" applyNumberFormat="1" applyFont="1" applyBorder="1" applyAlignment="1">
      <alignment vertical="center"/>
    </xf>
    <xf numFmtId="165" fontId="40" fillId="0" borderId="7" xfId="411" applyNumberFormat="1" applyFont="1" applyFill="1" applyBorder="1" applyAlignment="1">
      <alignment vertical="center"/>
    </xf>
    <xf numFmtId="165" fontId="40" fillId="0" borderId="24" xfId="411" applyNumberFormat="1" applyFont="1" applyBorder="1" applyAlignment="1">
      <alignment vertical="center"/>
    </xf>
    <xf numFmtId="0" fontId="40" fillId="0" borderId="5" xfId="411" applyFont="1" applyFill="1" applyBorder="1" applyAlignment="1">
      <alignment horizontal="right" vertical="center"/>
    </xf>
    <xf numFmtId="0" fontId="40" fillId="8" borderId="5" xfId="411" applyFont="1" applyFill="1" applyBorder="1" applyAlignment="1">
      <alignment horizontal="right" vertical="center"/>
    </xf>
    <xf numFmtId="165" fontId="40" fillId="0" borderId="5" xfId="411" applyNumberFormat="1" applyFont="1" applyFill="1" applyBorder="1" applyAlignment="1">
      <alignment vertical="center"/>
    </xf>
    <xf numFmtId="165" fontId="40" fillId="0" borderId="5" xfId="411" applyNumberFormat="1" applyFont="1" applyBorder="1" applyAlignment="1">
      <alignment vertical="center"/>
    </xf>
    <xf numFmtId="165" fontId="40" fillId="0" borderId="21" xfId="411" applyNumberFormat="1" applyFont="1" applyBorder="1" applyAlignment="1">
      <alignment vertical="center"/>
    </xf>
    <xf numFmtId="0" fontId="40" fillId="0" borderId="5" xfId="411" applyFont="1" applyFill="1" applyBorder="1" applyAlignment="1">
      <alignment horizontal="center" vertical="center"/>
    </xf>
    <xf numFmtId="0" fontId="40" fillId="0" borderId="0" xfId="411" applyFont="1" applyBorder="1" applyAlignment="1">
      <alignment horizontal="right" vertical="center"/>
    </xf>
    <xf numFmtId="2" fontId="40" fillId="0" borderId="5" xfId="411" applyNumberFormat="1" applyFont="1" applyBorder="1" applyAlignment="1">
      <alignment vertical="center"/>
    </xf>
    <xf numFmtId="0" fontId="39" fillId="0" borderId="12" xfId="411" applyFont="1" applyFill="1" applyBorder="1" applyAlignment="1">
      <alignment horizontal="right" vertical="center"/>
    </xf>
    <xf numFmtId="1" fontId="39" fillId="0" borderId="12" xfId="411" applyNumberFormat="1" applyFont="1" applyFill="1" applyBorder="1" applyAlignment="1">
      <alignment horizontal="right" vertical="center"/>
    </xf>
    <xf numFmtId="165" fontId="39" fillId="0" borderId="12" xfId="411" applyNumberFormat="1" applyFont="1" applyFill="1" applyBorder="1" applyAlignment="1">
      <alignment horizontal="right" vertical="center"/>
    </xf>
    <xf numFmtId="165" fontId="39" fillId="0" borderId="12" xfId="411" applyNumberFormat="1" applyFont="1" applyFill="1" applyBorder="1" applyAlignment="1">
      <alignment vertical="center"/>
    </xf>
    <xf numFmtId="165" fontId="39" fillId="0" borderId="12" xfId="411" applyNumberFormat="1" applyFont="1" applyBorder="1" applyAlignment="1">
      <alignment vertical="center"/>
    </xf>
    <xf numFmtId="165" fontId="39" fillId="0" borderId="13" xfId="411" applyNumberFormat="1" applyFont="1" applyBorder="1" applyAlignment="1">
      <alignment vertical="center"/>
    </xf>
    <xf numFmtId="165" fontId="40" fillId="0" borderId="7" xfId="411" applyNumberFormat="1" applyFont="1" applyBorder="1" applyAlignment="1">
      <alignment horizontal="right" vertical="center"/>
    </xf>
    <xf numFmtId="165" fontId="40" fillId="8" borderId="7" xfId="411" applyNumberFormat="1" applyFont="1" applyFill="1" applyBorder="1" applyAlignment="1">
      <alignment horizontal="right" vertical="center"/>
    </xf>
    <xf numFmtId="165" fontId="40" fillId="8" borderId="24" xfId="411" applyNumberFormat="1" applyFont="1" applyFill="1" applyBorder="1" applyAlignment="1">
      <alignment horizontal="right" vertical="center"/>
    </xf>
    <xf numFmtId="165" fontId="40" fillId="0" borderId="5" xfId="411" applyNumberFormat="1" applyFont="1" applyBorder="1" applyAlignment="1">
      <alignment horizontal="right" vertical="center"/>
    </xf>
    <xf numFmtId="165" fontId="40" fillId="8" borderId="5" xfId="411" applyNumberFormat="1" applyFont="1" applyFill="1" applyBorder="1" applyAlignment="1">
      <alignment horizontal="right" vertical="center"/>
    </xf>
    <xf numFmtId="165" fontId="40" fillId="8" borderId="21" xfId="411" applyNumberFormat="1" applyFont="1" applyFill="1" applyBorder="1" applyAlignment="1">
      <alignment horizontal="right" vertical="center"/>
    </xf>
    <xf numFmtId="165" fontId="40" fillId="8" borderId="5" xfId="411" applyNumberFormat="1" applyFont="1" applyFill="1" applyBorder="1" applyAlignment="1">
      <alignment horizontal="center" vertical="center"/>
    </xf>
    <xf numFmtId="165" fontId="40" fillId="8" borderId="21" xfId="411" applyNumberFormat="1" applyFont="1" applyFill="1" applyBorder="1" applyAlignment="1">
      <alignment horizontal="center" vertical="center"/>
    </xf>
    <xf numFmtId="165" fontId="40" fillId="0" borderId="5" xfId="411" applyNumberFormat="1" applyFont="1" applyFill="1" applyBorder="1" applyAlignment="1" applyProtection="1">
      <alignment horizontal="center" vertical="center"/>
    </xf>
    <xf numFmtId="165" fontId="40" fillId="0" borderId="5" xfId="411" applyNumberFormat="1" applyFont="1" applyFill="1" applyBorder="1" applyAlignment="1" applyProtection="1">
      <alignment horizontal="right" vertical="center"/>
    </xf>
    <xf numFmtId="0" fontId="39" fillId="0" borderId="2" xfId="411" applyFont="1" applyBorder="1" applyAlignment="1">
      <alignment horizontal="left" vertical="center"/>
    </xf>
    <xf numFmtId="165" fontId="39" fillId="0" borderId="5" xfId="411" applyNumberFormat="1" applyFont="1" applyFill="1" applyBorder="1" applyAlignment="1" applyProtection="1">
      <alignment horizontal="right" vertical="center"/>
    </xf>
    <xf numFmtId="165" fontId="39" fillId="8" borderId="5" xfId="411" applyNumberFormat="1" applyFont="1" applyFill="1" applyBorder="1" applyAlignment="1">
      <alignment horizontal="right" vertical="center"/>
    </xf>
    <xf numFmtId="165" fontId="39" fillId="8" borderId="21" xfId="411" applyNumberFormat="1" applyFont="1" applyFill="1" applyBorder="1" applyAlignment="1">
      <alignment horizontal="right" vertical="center"/>
    </xf>
    <xf numFmtId="0" fontId="39" fillId="0" borderId="17" xfId="411" applyFont="1" applyBorder="1" applyAlignment="1">
      <alignment vertical="center"/>
    </xf>
    <xf numFmtId="165" fontId="39" fillId="0" borderId="15" xfId="411" applyNumberFormat="1" applyFont="1" applyBorder="1" applyAlignment="1">
      <alignment horizontal="right" vertical="center"/>
    </xf>
    <xf numFmtId="165" fontId="39" fillId="0" borderId="15" xfId="411" applyNumberFormat="1" applyFont="1" applyFill="1" applyBorder="1" applyAlignment="1">
      <alignment horizontal="right" vertical="center"/>
    </xf>
    <xf numFmtId="165" fontId="39" fillId="8" borderId="15" xfId="411" applyNumberFormat="1" applyFont="1" applyFill="1" applyBorder="1" applyAlignment="1">
      <alignment horizontal="right" vertical="center"/>
    </xf>
    <xf numFmtId="165" fontId="39" fillId="8" borderId="25" xfId="411" applyNumberFormat="1" applyFont="1" applyFill="1" applyBorder="1" applyAlignment="1">
      <alignment horizontal="right" vertical="center"/>
    </xf>
    <xf numFmtId="165" fontId="40" fillId="0" borderId="7" xfId="411" applyNumberFormat="1" applyFont="1" applyFill="1" applyBorder="1" applyAlignment="1" applyProtection="1">
      <alignment horizontal="right" vertical="center" wrapText="1" shrinkToFit="1"/>
    </xf>
    <xf numFmtId="165" fontId="40" fillId="0" borderId="5" xfId="411" applyNumberFormat="1" applyFont="1" applyFill="1" applyBorder="1" applyAlignment="1" applyProtection="1">
      <alignment horizontal="right" vertical="center" wrapText="1" shrinkToFit="1"/>
    </xf>
    <xf numFmtId="165" fontId="40" fillId="0" borderId="5" xfId="411" applyNumberFormat="1" applyFont="1" applyFill="1" applyBorder="1" applyAlignment="1" applyProtection="1">
      <alignment horizontal="center" vertical="center" wrapText="1" shrinkToFit="1"/>
    </xf>
    <xf numFmtId="165" fontId="39" fillId="0" borderId="5" xfId="411" applyNumberFormat="1" applyFont="1" applyFill="1" applyBorder="1" applyAlignment="1" applyProtection="1">
      <alignment horizontal="right" vertical="center" wrapText="1" shrinkToFit="1"/>
    </xf>
    <xf numFmtId="165" fontId="40" fillId="0" borderId="7" xfId="411" applyNumberFormat="1" applyFont="1" applyFill="1" applyBorder="1" applyAlignment="1">
      <alignment horizontal="center" vertical="center"/>
    </xf>
    <xf numFmtId="165" fontId="40" fillId="0" borderId="31" xfId="411" applyNumberFormat="1" applyFont="1" applyBorder="1" applyAlignment="1">
      <alignment horizontal="center" vertical="center"/>
    </xf>
    <xf numFmtId="0" fontId="39" fillId="0" borderId="98" xfId="411" applyFont="1" applyBorder="1" applyAlignment="1">
      <alignment horizontal="left" vertical="center"/>
    </xf>
    <xf numFmtId="165" fontId="39" fillId="0" borderId="13" xfId="411" applyNumberFormat="1" applyFont="1" applyBorder="1" applyAlignment="1">
      <alignment horizontal="center" vertical="center"/>
    </xf>
    <xf numFmtId="165" fontId="39" fillId="8" borderId="1" xfId="411" applyNumberFormat="1" applyFont="1" applyFill="1" applyBorder="1" applyAlignment="1">
      <alignment horizontal="right" vertical="center"/>
    </xf>
    <xf numFmtId="165" fontId="39" fillId="8" borderId="10" xfId="411" applyNumberFormat="1" applyFont="1" applyFill="1" applyBorder="1" applyAlignment="1">
      <alignment horizontal="right" vertical="center"/>
    </xf>
    <xf numFmtId="2" fontId="78" fillId="0" borderId="0" xfId="0" applyNumberFormat="1" applyFont="1"/>
    <xf numFmtId="169" fontId="3" fillId="0" borderId="31" xfId="23" applyNumberFormat="1" applyFont="1" applyFill="1" applyBorder="1" applyAlignment="1">
      <alignment horizontal="right" vertical="center"/>
    </xf>
    <xf numFmtId="0" fontId="3" fillId="0" borderId="17" xfId="74" applyFont="1" applyBorder="1" applyAlignment="1">
      <alignment vertical="center"/>
    </xf>
    <xf numFmtId="0" fontId="3" fillId="0" borderId="15" xfId="74" applyFont="1" applyBorder="1" applyAlignment="1">
      <alignment vertical="center"/>
    </xf>
    <xf numFmtId="165" fontId="3" fillId="0" borderId="15" xfId="74" applyNumberFormat="1" applyFont="1" applyFill="1" applyBorder="1" applyAlignment="1">
      <alignment horizontal="right" vertical="center"/>
    </xf>
    <xf numFmtId="165" fontId="3" fillId="0" borderId="25" xfId="74" applyNumberFormat="1" applyFont="1" applyFill="1" applyBorder="1" applyAlignment="1">
      <alignment horizontal="right" vertical="center"/>
    </xf>
    <xf numFmtId="165" fontId="3" fillId="0" borderId="29" xfId="132" applyNumberFormat="1" applyFont="1" applyBorder="1" applyAlignment="1">
      <alignment horizontal="center" vertical="center"/>
    </xf>
    <xf numFmtId="165" fontId="3" fillId="0" borderId="8" xfId="132" applyNumberFormat="1" applyFont="1" applyBorder="1" applyAlignment="1">
      <alignment horizontal="center" vertical="center"/>
    </xf>
    <xf numFmtId="165" fontId="3" fillId="0" borderId="30" xfId="132" applyNumberFormat="1" applyFont="1" applyBorder="1" applyAlignment="1">
      <alignment horizontal="center" vertical="center"/>
    </xf>
    <xf numFmtId="2" fontId="0" fillId="0" borderId="21" xfId="0" applyNumberFormat="1" applyBorder="1" applyAlignment="1">
      <alignment wrapText="1"/>
    </xf>
    <xf numFmtId="0" fontId="68" fillId="0" borderId="0" xfId="0" applyFont="1" applyAlignment="1">
      <alignment horizontal="center" wrapText="1"/>
    </xf>
    <xf numFmtId="0" fontId="69" fillId="0" borderId="0" xfId="0" applyFont="1" applyAlignment="1">
      <alignment horizontal="center"/>
    </xf>
    <xf numFmtId="0" fontId="64" fillId="0" borderId="0" xfId="195" applyFont="1" applyBorder="1" applyAlignment="1">
      <alignment horizontal="center"/>
    </xf>
    <xf numFmtId="0" fontId="65" fillId="0" borderId="0" xfId="195" applyFont="1" applyBorder="1" applyAlignment="1">
      <alignment horizontal="center"/>
    </xf>
    <xf numFmtId="0" fontId="4" fillId="0" borderId="0" xfId="74" applyFont="1" applyBorder="1" applyAlignment="1">
      <alignment horizontal="center" vertical="center"/>
    </xf>
    <xf numFmtId="0" fontId="25" fillId="0" borderId="0" xfId="85" applyFont="1" applyBorder="1" applyAlignment="1">
      <alignment horizontal="center"/>
    </xf>
    <xf numFmtId="0" fontId="4" fillId="5" borderId="19" xfId="74" applyFont="1" applyFill="1" applyBorder="1" applyAlignment="1">
      <alignment horizontal="center" vertical="center"/>
    </xf>
    <xf numFmtId="0" fontId="4" fillId="5" borderId="9" xfId="74" applyFont="1" applyFill="1" applyBorder="1" applyAlignment="1">
      <alignment horizontal="center" vertical="center"/>
    </xf>
    <xf numFmtId="0" fontId="4" fillId="5" borderId="32" xfId="74" applyFont="1" applyFill="1" applyBorder="1" applyAlignment="1">
      <alignment horizontal="center" vertical="center"/>
    </xf>
    <xf numFmtId="0" fontId="4" fillId="5" borderId="38" xfId="74" applyFont="1" applyFill="1" applyBorder="1" applyAlignment="1">
      <alignment horizontal="center" vertical="center"/>
    </xf>
    <xf numFmtId="0" fontId="4" fillId="5" borderId="39" xfId="74" applyFont="1" applyFill="1" applyBorder="1" applyAlignment="1">
      <alignment horizontal="center" vertical="center"/>
    </xf>
    <xf numFmtId="0" fontId="36" fillId="5" borderId="7" xfId="74" applyFont="1" applyFill="1" applyBorder="1" applyAlignment="1">
      <alignment horizontal="center" vertical="center"/>
    </xf>
    <xf numFmtId="0" fontId="36" fillId="5" borderId="9" xfId="74" applyFont="1" applyFill="1" applyBorder="1" applyAlignment="1">
      <alignment horizontal="center" vertical="center"/>
    </xf>
    <xf numFmtId="0" fontId="36" fillId="5" borderId="24" xfId="74" applyFont="1" applyFill="1" applyBorder="1" applyAlignment="1">
      <alignment horizontal="center" vertical="center"/>
    </xf>
    <xf numFmtId="0" fontId="36" fillId="5" borderId="31" xfId="74" applyFont="1" applyFill="1" applyBorder="1" applyAlignment="1">
      <alignment horizontal="center" vertical="center"/>
    </xf>
    <xf numFmtId="0" fontId="4" fillId="3" borderId="54" xfId="203" applyFont="1" applyFill="1" applyBorder="1" applyAlignment="1">
      <alignment horizontal="center" vertical="center" wrapText="1"/>
    </xf>
    <xf numFmtId="0" fontId="4" fillId="3" borderId="11" xfId="203" applyFont="1" applyFill="1" applyBorder="1" applyAlignment="1">
      <alignment horizontal="center" vertical="center" wrapText="1"/>
    </xf>
    <xf numFmtId="0" fontId="4" fillId="0" borderId="0" xfId="201" applyFont="1" applyAlignment="1">
      <alignment horizontal="center" wrapText="1"/>
    </xf>
    <xf numFmtId="0" fontId="4" fillId="0" borderId="0" xfId="201" applyFont="1" applyAlignment="1">
      <alignment horizontal="center"/>
    </xf>
    <xf numFmtId="0" fontId="36" fillId="0" borderId="18" xfId="201" applyFont="1" applyBorder="1" applyAlignment="1">
      <alignment horizontal="right"/>
    </xf>
    <xf numFmtId="3" fontId="36" fillId="0" borderId="18" xfId="201" applyNumberFormat="1" applyFont="1" applyBorder="1" applyAlignment="1">
      <alignment horizontal="right"/>
    </xf>
    <xf numFmtId="0" fontId="4" fillId="0" borderId="89" xfId="205" applyFont="1" applyBorder="1" applyAlignment="1">
      <alignment horizontal="center" vertical="center"/>
    </xf>
    <xf numFmtId="0" fontId="4" fillId="0" borderId="90" xfId="205" applyFont="1" applyBorder="1" applyAlignment="1">
      <alignment horizontal="center" vertical="center"/>
    </xf>
    <xf numFmtId="3" fontId="36" fillId="0" borderId="91" xfId="201" applyNumberFormat="1" applyFont="1" applyBorder="1" applyAlignment="1">
      <alignment horizontal="center"/>
    </xf>
    <xf numFmtId="0" fontId="4" fillId="0" borderId="88" xfId="205" applyFont="1" applyBorder="1" applyAlignment="1">
      <alignment horizontal="center" vertical="center" wrapText="1"/>
    </xf>
    <xf numFmtId="0" fontId="4" fillId="0" borderId="89" xfId="205" applyFont="1" applyBorder="1" applyAlignment="1">
      <alignment horizontal="center" vertical="center" wrapText="1"/>
    </xf>
    <xf numFmtId="0" fontId="4" fillId="3" borderId="54" xfId="205" applyFont="1" applyFill="1" applyBorder="1" applyAlignment="1">
      <alignment horizontal="center" vertical="center" wrapText="1"/>
    </xf>
    <xf numFmtId="0" fontId="4" fillId="3" borderId="11" xfId="205" applyFont="1" applyFill="1" applyBorder="1" applyAlignment="1">
      <alignment horizontal="center" vertical="center" wrapText="1"/>
    </xf>
    <xf numFmtId="0" fontId="4" fillId="0" borderId="89" xfId="205" applyFont="1" applyBorder="1" applyAlignment="1">
      <alignment horizontal="center"/>
    </xf>
    <xf numFmtId="0" fontId="4" fillId="0" borderId="90" xfId="205" applyFont="1" applyBorder="1" applyAlignment="1">
      <alignment horizontal="center"/>
    </xf>
    <xf numFmtId="0" fontId="4" fillId="0" borderId="0" xfId="201" applyFont="1" applyBorder="1" applyAlignment="1">
      <alignment horizontal="center"/>
    </xf>
    <xf numFmtId="0" fontId="3" fillId="0" borderId="0" xfId="201" applyFont="1" applyAlignment="1">
      <alignment horizontal="left" wrapText="1"/>
    </xf>
    <xf numFmtId="0" fontId="36" fillId="0" borderId="0" xfId="201" applyFont="1" applyBorder="1" applyAlignment="1">
      <alignment horizontal="right"/>
    </xf>
    <xf numFmtId="0" fontId="4" fillId="3" borderId="35" xfId="201" applyFont="1" applyFill="1" applyBorder="1" applyAlignment="1">
      <alignment horizontal="center" vertical="center" wrapText="1"/>
    </xf>
    <xf numFmtId="0" fontId="4" fillId="3" borderId="36" xfId="201" applyFont="1" applyFill="1" applyBorder="1" applyAlignment="1">
      <alignment horizontal="center" vertical="center" wrapText="1"/>
    </xf>
    <xf numFmtId="1" fontId="4" fillId="0" borderId="4" xfId="201" applyNumberFormat="1" applyFont="1" applyFill="1" applyBorder="1" applyAlignment="1">
      <alignment horizontal="left" wrapText="1"/>
    </xf>
    <xf numFmtId="1" fontId="4" fillId="0" borderId="0" xfId="201" applyNumberFormat="1" applyFont="1" applyFill="1" applyBorder="1" applyAlignment="1">
      <alignment horizontal="left" wrapText="1"/>
    </xf>
    <xf numFmtId="0" fontId="4" fillId="3" borderId="35" xfId="201" applyFont="1" applyFill="1" applyBorder="1" applyAlignment="1">
      <alignment horizontal="center" vertical="center"/>
    </xf>
    <xf numFmtId="0" fontId="4" fillId="3" borderId="36" xfId="201" applyFont="1" applyFill="1" applyBorder="1" applyAlignment="1">
      <alignment horizontal="center" vertical="center"/>
    </xf>
    <xf numFmtId="0" fontId="4" fillId="3" borderId="54" xfId="201" applyFont="1" applyFill="1" applyBorder="1" applyAlignment="1">
      <alignment horizontal="center" vertical="center"/>
    </xf>
    <xf numFmtId="0" fontId="4" fillId="3" borderId="11" xfId="201" applyFont="1" applyFill="1" applyBorder="1" applyAlignment="1">
      <alignment horizontal="center" vertical="center"/>
    </xf>
    <xf numFmtId="0" fontId="19" fillId="3" borderId="7"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9" fillId="3" borderId="31" xfId="0" applyFont="1" applyFill="1" applyBorder="1" applyAlignment="1">
      <alignment horizontal="center" vertical="center" wrapText="1"/>
    </xf>
    <xf numFmtId="0" fontId="19" fillId="3" borderId="35"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6"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0" fillId="0" borderId="0" xfId="0" applyAlignment="1">
      <alignment wrapText="1"/>
    </xf>
    <xf numFmtId="0" fontId="19" fillId="0" borderId="0" xfId="0" applyFont="1" applyBorder="1" applyAlignment="1">
      <alignment horizontal="left" wrapText="1"/>
    </xf>
    <xf numFmtId="0" fontId="19" fillId="0" borderId="55" xfId="0" applyFont="1" applyBorder="1" applyAlignment="1">
      <alignment horizontal="left" wrapText="1"/>
    </xf>
    <xf numFmtId="0" fontId="4" fillId="4" borderId="0" xfId="138" applyFont="1" applyFill="1" applyBorder="1" applyAlignment="1">
      <alignment horizontal="center"/>
    </xf>
    <xf numFmtId="0" fontId="50" fillId="4" borderId="0" xfId="85" applyFont="1" applyFill="1" applyBorder="1" applyAlignment="1">
      <alignment horizontal="center"/>
    </xf>
    <xf numFmtId="0" fontId="39" fillId="4" borderId="0" xfId="138" applyFont="1" applyFill="1" applyBorder="1" applyAlignment="1">
      <alignment horizontal="center"/>
    </xf>
    <xf numFmtId="0" fontId="19" fillId="3" borderId="41" xfId="0" applyFont="1" applyFill="1" applyBorder="1" applyAlignment="1">
      <alignment horizontal="center" vertical="center" wrapText="1"/>
    </xf>
    <xf numFmtId="0" fontId="19" fillId="3" borderId="42" xfId="0" applyFont="1" applyFill="1" applyBorder="1" applyAlignment="1">
      <alignment horizontal="center" vertical="center" wrapText="1"/>
    </xf>
    <xf numFmtId="0" fontId="0" fillId="0" borderId="63" xfId="0" applyBorder="1" applyAlignment="1">
      <alignment horizontal="center" wrapText="1"/>
    </xf>
    <xf numFmtId="0" fontId="0" fillId="0" borderId="16" xfId="0" applyBorder="1" applyAlignment="1">
      <alignment horizontal="center" wrapText="1"/>
    </xf>
    <xf numFmtId="0" fontId="0" fillId="0" borderId="34" xfId="0" applyBorder="1" applyAlignment="1">
      <alignment horizontal="center" wrapText="1"/>
    </xf>
    <xf numFmtId="0" fontId="23" fillId="3" borderId="5" xfId="85" applyFont="1" applyFill="1" applyBorder="1" applyAlignment="1">
      <alignment horizontal="center" vertical="center"/>
    </xf>
    <xf numFmtId="0" fontId="23" fillId="3" borderId="9" xfId="85" applyFont="1" applyFill="1" applyBorder="1" applyAlignment="1">
      <alignment horizontal="center" vertical="center"/>
    </xf>
    <xf numFmtId="0" fontId="23" fillId="3" borderId="21" xfId="85" applyFont="1" applyFill="1" applyBorder="1" applyAlignment="1">
      <alignment horizontal="center" vertical="center"/>
    </xf>
    <xf numFmtId="0" fontId="23" fillId="3" borderId="31" xfId="85" applyFont="1" applyFill="1" applyBorder="1" applyAlignment="1">
      <alignment horizontal="center" vertical="center"/>
    </xf>
    <xf numFmtId="0" fontId="50" fillId="3" borderId="35" xfId="85" applyFont="1" applyFill="1" applyBorder="1" applyAlignment="1">
      <alignment horizontal="center" vertical="center" wrapText="1"/>
    </xf>
    <xf numFmtId="0" fontId="50" fillId="3" borderId="2" xfId="85" applyFont="1" applyFill="1" applyBorder="1" applyAlignment="1">
      <alignment horizontal="center" vertical="center" wrapText="1"/>
    </xf>
    <xf numFmtId="0" fontId="50" fillId="3" borderId="36" xfId="85" applyFont="1" applyFill="1" applyBorder="1" applyAlignment="1">
      <alignment horizontal="center" vertical="center" wrapText="1"/>
    </xf>
    <xf numFmtId="0" fontId="23" fillId="3" borderId="41" xfId="85" applyFont="1" applyFill="1" applyBorder="1" applyAlignment="1">
      <alignment horizontal="center" vertical="center"/>
    </xf>
    <xf numFmtId="0" fontId="23" fillId="3" borderId="42" xfId="85" applyFont="1" applyFill="1" applyBorder="1" applyAlignment="1">
      <alignment horizontal="center" vertical="center"/>
    </xf>
    <xf numFmtId="0" fontId="23" fillId="0" borderId="0" xfId="85" applyFont="1" applyBorder="1" applyAlignment="1">
      <alignment horizontal="center"/>
    </xf>
    <xf numFmtId="0" fontId="8" fillId="0" borderId="18" xfId="183" applyFont="1" applyBorder="1" applyAlignment="1">
      <alignment horizontal="center"/>
    </xf>
    <xf numFmtId="0" fontId="23" fillId="3" borderId="41" xfId="85" applyFont="1" applyFill="1" applyBorder="1" applyAlignment="1">
      <alignment horizontal="center"/>
    </xf>
    <xf numFmtId="0" fontId="23" fillId="3" borderId="19" xfId="85" applyFont="1" applyFill="1" applyBorder="1" applyAlignment="1">
      <alignment horizontal="center" vertical="center" wrapText="1"/>
    </xf>
    <xf numFmtId="0" fontId="23" fillId="3" borderId="5" xfId="85" applyFont="1" applyFill="1" applyBorder="1" applyAlignment="1">
      <alignment horizontal="center" vertical="center" wrapText="1"/>
    </xf>
    <xf numFmtId="0" fontId="23" fillId="3" borderId="9" xfId="85" applyFont="1" applyFill="1" applyBorder="1" applyAlignment="1">
      <alignment horizontal="center" vertical="center" wrapText="1"/>
    </xf>
    <xf numFmtId="170" fontId="4" fillId="0" borderId="0" xfId="181" applyNumberFormat="1" applyFont="1" applyAlignment="1">
      <alignment horizontal="center"/>
    </xf>
    <xf numFmtId="170" fontId="4" fillId="0" borderId="0" xfId="181" applyNumberFormat="1" applyFont="1" applyAlignment="1" applyProtection="1">
      <alignment horizontal="center"/>
    </xf>
    <xf numFmtId="170" fontId="39" fillId="0" borderId="0" xfId="181" applyNumberFormat="1" applyFont="1" applyAlignment="1" applyProtection="1">
      <alignment horizontal="center"/>
    </xf>
    <xf numFmtId="170" fontId="39" fillId="0" borderId="0" xfId="181" quotePrefix="1" applyNumberFormat="1" applyFont="1" applyBorder="1" applyAlignment="1">
      <alignment horizontal="center"/>
    </xf>
    <xf numFmtId="170" fontId="4" fillId="5" borderId="35" xfId="181" applyNumberFormat="1" applyFont="1" applyFill="1" applyBorder="1" applyAlignment="1" applyProtection="1">
      <alignment horizontal="center" vertical="center"/>
    </xf>
    <xf numFmtId="170" fontId="4" fillId="5" borderId="36" xfId="181" applyNumberFormat="1" applyFont="1" applyFill="1" applyBorder="1" applyAlignment="1">
      <alignment horizontal="center" vertical="center"/>
    </xf>
    <xf numFmtId="170" fontId="4" fillId="2" borderId="41" xfId="181" applyNumberFormat="1" applyFont="1" applyFill="1" applyBorder="1" applyAlignment="1" applyProtection="1">
      <alignment horizontal="center" vertical="center"/>
    </xf>
    <xf numFmtId="170" fontId="4" fillId="2" borderId="37" xfId="181" applyNumberFormat="1" applyFont="1" applyFill="1" applyBorder="1" applyAlignment="1" applyProtection="1">
      <alignment horizontal="center" vertical="center"/>
    </xf>
    <xf numFmtId="170" fontId="4" fillId="2" borderId="42" xfId="181" applyNumberFormat="1" applyFont="1" applyFill="1" applyBorder="1" applyAlignment="1" applyProtection="1">
      <alignment horizontal="center" vertical="center"/>
    </xf>
    <xf numFmtId="170" fontId="4" fillId="0" borderId="0" xfId="196" applyNumberFormat="1" applyFont="1" applyAlignment="1">
      <alignment horizontal="center"/>
    </xf>
    <xf numFmtId="170" fontId="4" fillId="0" borderId="0" xfId="196" applyNumberFormat="1" applyFont="1" applyAlignment="1" applyProtection="1">
      <alignment horizontal="center"/>
    </xf>
    <xf numFmtId="170" fontId="4" fillId="0" borderId="0" xfId="196" quotePrefix="1" applyNumberFormat="1" applyFont="1" applyBorder="1" applyAlignment="1">
      <alignment horizontal="center"/>
    </xf>
    <xf numFmtId="170" fontId="4" fillId="2" borderId="54" xfId="196" applyNumberFormat="1" applyFont="1" applyFill="1" applyBorder="1" applyAlignment="1" applyProtection="1">
      <alignment horizontal="center" vertical="center"/>
    </xf>
    <xf numFmtId="170" fontId="4" fillId="2" borderId="11" xfId="196" applyNumberFormat="1" applyFont="1" applyFill="1" applyBorder="1" applyAlignment="1" applyProtection="1">
      <alignment horizontal="center" vertical="center"/>
    </xf>
    <xf numFmtId="170" fontId="4" fillId="2" borderId="38" xfId="196" quotePrefix="1" applyNumberFormat="1" applyFont="1" applyFill="1" applyBorder="1" applyAlignment="1" applyProtection="1">
      <alignment horizontal="center" vertical="center"/>
    </xf>
    <xf numFmtId="170" fontId="4" fillId="2" borderId="37" xfId="196" quotePrefix="1" applyNumberFormat="1" applyFont="1" applyFill="1" applyBorder="1" applyAlignment="1" applyProtection="1">
      <alignment horizontal="center" vertical="center"/>
    </xf>
    <xf numFmtId="170" fontId="4" fillId="2" borderId="39" xfId="196" quotePrefix="1" applyNumberFormat="1" applyFont="1" applyFill="1" applyBorder="1" applyAlignment="1" applyProtection="1">
      <alignment horizontal="center" vertical="center"/>
    </xf>
    <xf numFmtId="0" fontId="4" fillId="0" borderId="0" xfId="195" applyFont="1" applyBorder="1" applyAlignment="1">
      <alignment horizontal="center" vertical="center"/>
    </xf>
    <xf numFmtId="0" fontId="4" fillId="0" borderId="0" xfId="183" applyFont="1" applyAlignment="1">
      <alignment horizontal="center" vertical="center"/>
    </xf>
    <xf numFmtId="0" fontId="4" fillId="0" borderId="0" xfId="183" applyFont="1" applyBorder="1" applyAlignment="1">
      <alignment horizontal="center" vertical="center"/>
    </xf>
    <xf numFmtId="169" fontId="27" fillId="6" borderId="69" xfId="1" applyNumberFormat="1" applyFont="1" applyFill="1" applyBorder="1" applyAlignment="1">
      <alignment horizontal="center" vertical="center" readingOrder="1"/>
    </xf>
    <xf numFmtId="169" fontId="27" fillId="6" borderId="70" xfId="1" applyNumberFormat="1" applyFont="1" applyFill="1" applyBorder="1" applyAlignment="1">
      <alignment horizontal="center" vertical="center" readingOrder="1"/>
    </xf>
    <xf numFmtId="0" fontId="26" fillId="6" borderId="69" xfId="132" applyFont="1" applyFill="1" applyBorder="1" applyAlignment="1">
      <alignment horizontal="center" vertical="center" readingOrder="1"/>
    </xf>
    <xf numFmtId="0" fontId="26" fillId="6" borderId="71" xfId="132" applyFont="1" applyFill="1" applyBorder="1" applyAlignment="1">
      <alignment horizontal="center" vertical="center" readingOrder="1"/>
    </xf>
    <xf numFmtId="0" fontId="26" fillId="6" borderId="72" xfId="132" applyFont="1" applyFill="1" applyBorder="1" applyAlignment="1">
      <alignment horizontal="center" vertical="center" readingOrder="1"/>
    </xf>
    <xf numFmtId="0" fontId="26" fillId="6" borderId="66" xfId="132" applyFont="1" applyFill="1" applyBorder="1" applyAlignment="1">
      <alignment horizontal="center" vertical="center" readingOrder="1"/>
    </xf>
    <xf numFmtId="0" fontId="26" fillId="6" borderId="73" xfId="132" applyFont="1" applyFill="1" applyBorder="1" applyAlignment="1">
      <alignment horizontal="center" vertical="center" readingOrder="1"/>
    </xf>
    <xf numFmtId="0" fontId="26" fillId="6" borderId="75" xfId="132" applyFont="1" applyFill="1" applyBorder="1" applyAlignment="1">
      <alignment horizontal="center" vertical="center" readingOrder="1"/>
    </xf>
    <xf numFmtId="0" fontId="38" fillId="6" borderId="45" xfId="132" applyFont="1" applyFill="1" applyBorder="1" applyAlignment="1">
      <alignment horizontal="center" wrapText="1" readingOrder="1"/>
    </xf>
    <xf numFmtId="0" fontId="38" fillId="6" borderId="43" xfId="132" applyFont="1" applyFill="1" applyBorder="1" applyAlignment="1">
      <alignment horizontal="center" wrapText="1" readingOrder="1"/>
    </xf>
    <xf numFmtId="0" fontId="27" fillId="6" borderId="45" xfId="132" applyFont="1" applyFill="1" applyBorder="1" applyAlignment="1">
      <alignment horizontal="center" wrapText="1" readingOrder="1"/>
    </xf>
    <xf numFmtId="0" fontId="27" fillId="6" borderId="43" xfId="132" applyFont="1" applyFill="1" applyBorder="1" applyAlignment="1">
      <alignment horizontal="center" wrapText="1" readingOrder="1"/>
    </xf>
    <xf numFmtId="0" fontId="27" fillId="6" borderId="74" xfId="132" applyFont="1" applyFill="1" applyBorder="1" applyAlignment="1">
      <alignment horizontal="center" wrapText="1" readingOrder="1"/>
    </xf>
    <xf numFmtId="0" fontId="27" fillId="6" borderId="76" xfId="132" applyFont="1" applyFill="1" applyBorder="1" applyAlignment="1">
      <alignment horizontal="center" wrapText="1" readingOrder="1"/>
    </xf>
    <xf numFmtId="43" fontId="27" fillId="6" borderId="67" xfId="1" applyFont="1" applyFill="1" applyBorder="1" applyAlignment="1">
      <alignment horizontal="center" vertical="center" readingOrder="1"/>
    </xf>
    <xf numFmtId="43" fontId="27" fillId="6" borderId="48" xfId="1" applyFont="1" applyFill="1" applyBorder="1" applyAlignment="1">
      <alignment horizontal="center" vertical="center" readingOrder="1"/>
    </xf>
    <xf numFmtId="43" fontId="27" fillId="6" borderId="43" xfId="1" applyFont="1" applyFill="1" applyBorder="1" applyAlignment="1">
      <alignment horizontal="center" vertical="center" readingOrder="1"/>
    </xf>
    <xf numFmtId="0" fontId="4" fillId="0" borderId="0" xfId="138" applyFont="1" applyBorder="1" applyAlignment="1">
      <alignment horizontal="center" vertical="center"/>
    </xf>
    <xf numFmtId="0" fontId="4" fillId="0" borderId="0" xfId="138" applyFont="1" applyBorder="1" applyAlignment="1">
      <alignment horizontal="center"/>
    </xf>
    <xf numFmtId="0" fontId="5" fillId="0" borderId="0" xfId="138" applyFont="1" applyBorder="1" applyAlignment="1">
      <alignment horizontal="center" vertical="center"/>
    </xf>
    <xf numFmtId="0" fontId="8" fillId="0" borderId="0" xfId="138" applyFont="1" applyBorder="1" applyAlignment="1">
      <alignment horizontal="center" vertical="center"/>
    </xf>
    <xf numFmtId="0" fontId="28" fillId="0" borderId="63" xfId="132" applyFont="1" applyBorder="1" applyAlignment="1">
      <alignment horizontal="center" vertical="top" readingOrder="1"/>
    </xf>
    <xf numFmtId="0" fontId="28" fillId="0" borderId="16" xfId="132" applyFont="1" applyBorder="1" applyAlignment="1">
      <alignment horizontal="center" vertical="top" readingOrder="1"/>
    </xf>
    <xf numFmtId="0" fontId="28" fillId="0" borderId="34" xfId="132" applyFont="1" applyBorder="1" applyAlignment="1">
      <alignment horizontal="center" vertical="top" readingOrder="1"/>
    </xf>
    <xf numFmtId="0" fontId="8" fillId="5" borderId="41" xfId="138" applyFont="1" applyFill="1" applyBorder="1" applyAlignment="1">
      <alignment horizontal="center" vertical="center"/>
    </xf>
    <xf numFmtId="0" fontId="8" fillId="5" borderId="1" xfId="138" applyFont="1" applyFill="1" applyBorder="1" applyAlignment="1">
      <alignment horizontal="center" vertical="center"/>
    </xf>
    <xf numFmtId="0" fontId="8" fillId="5" borderId="42" xfId="138" applyFont="1" applyFill="1" applyBorder="1" applyAlignment="1">
      <alignment horizontal="center" vertical="center"/>
    </xf>
    <xf numFmtId="0" fontId="19" fillId="5" borderId="54"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9" fillId="5" borderId="41" xfId="0" applyFont="1" applyFill="1" applyBorder="1" applyAlignment="1">
      <alignment horizontal="center" vertical="center" wrapText="1"/>
    </xf>
    <xf numFmtId="0" fontId="19" fillId="5" borderId="1" xfId="0" applyFont="1" applyFill="1" applyBorder="1" applyAlignment="1">
      <alignment horizontal="center" vertical="center" wrapText="1"/>
    </xf>
    <xf numFmtId="170" fontId="4" fillId="5" borderId="56" xfId="182" applyNumberFormat="1" applyFont="1" applyFill="1" applyBorder="1" applyAlignment="1" applyProtection="1">
      <alignment horizontal="center" vertical="center"/>
    </xf>
    <xf numFmtId="170" fontId="4" fillId="5" borderId="33" xfId="182" applyNumberFormat="1" applyFont="1" applyFill="1" applyBorder="1" applyAlignment="1">
      <alignment horizontal="center" vertical="center"/>
    </xf>
    <xf numFmtId="170" fontId="4" fillId="5" borderId="41" xfId="182" quotePrefix="1" applyNumberFormat="1" applyFont="1" applyFill="1" applyBorder="1" applyAlignment="1" applyProtection="1">
      <alignment horizontal="center" vertical="center"/>
    </xf>
    <xf numFmtId="170" fontId="4" fillId="5" borderId="41" xfId="182" applyNumberFormat="1" applyFont="1" applyFill="1" applyBorder="1" applyAlignment="1" applyProtection="1">
      <alignment horizontal="center" vertical="center"/>
    </xf>
    <xf numFmtId="170" fontId="4" fillId="5" borderId="42" xfId="182" applyNumberFormat="1" applyFont="1" applyFill="1" applyBorder="1" applyAlignment="1" applyProtection="1">
      <alignment horizontal="center" vertical="center"/>
    </xf>
    <xf numFmtId="170" fontId="4" fillId="0" borderId="0" xfId="185" applyNumberFormat="1" applyFont="1" applyAlignment="1">
      <alignment horizontal="center"/>
    </xf>
    <xf numFmtId="170" fontId="4" fillId="0" borderId="0" xfId="185" applyNumberFormat="1" applyFont="1" applyAlignment="1" applyProtection="1">
      <alignment horizontal="center"/>
    </xf>
    <xf numFmtId="170" fontId="4" fillId="0" borderId="0" xfId="185" applyNumberFormat="1" applyFont="1" applyBorder="1" applyAlignment="1">
      <alignment horizontal="center"/>
    </xf>
    <xf numFmtId="169" fontId="5" fillId="0" borderId="4" xfId="1" applyNumberFormat="1" applyFont="1" applyBorder="1" applyAlignment="1">
      <alignment horizontal="left"/>
    </xf>
    <xf numFmtId="0" fontId="4" fillId="0" borderId="0" xfId="183" applyFont="1" applyAlignment="1">
      <alignment horizontal="center"/>
    </xf>
    <xf numFmtId="0" fontId="16" fillId="0" borderId="0" xfId="183" applyFont="1" applyAlignment="1">
      <alignment horizontal="center"/>
    </xf>
    <xf numFmtId="0" fontId="16" fillId="0" borderId="18" xfId="183" applyFont="1" applyBorder="1" applyAlignment="1">
      <alignment horizontal="center" vertical="center"/>
    </xf>
    <xf numFmtId="0" fontId="4" fillId="0" borderId="35" xfId="183" applyFont="1" applyBorder="1" applyAlignment="1">
      <alignment horizontal="center" vertical="center"/>
    </xf>
    <xf numFmtId="0" fontId="4" fillId="0" borderId="2" xfId="183" applyFont="1" applyBorder="1" applyAlignment="1">
      <alignment horizontal="center" vertical="center"/>
    </xf>
    <xf numFmtId="0" fontId="4" fillId="0" borderId="36" xfId="183" applyFont="1" applyBorder="1" applyAlignment="1">
      <alignment horizontal="center" vertical="center"/>
    </xf>
    <xf numFmtId="0" fontId="16" fillId="0" borderId="20" xfId="0" quotePrefix="1" applyFont="1" applyBorder="1" applyAlignment="1" applyProtection="1">
      <alignment horizontal="center" vertical="center"/>
    </xf>
    <xf numFmtId="0" fontId="16" fillId="0" borderId="56" xfId="0" quotePrefix="1" applyFont="1" applyBorder="1" applyAlignment="1" applyProtection="1">
      <alignment horizontal="center" vertical="center"/>
    </xf>
    <xf numFmtId="0" fontId="16" fillId="0" borderId="4" xfId="0" applyFont="1" applyBorder="1" applyAlignment="1" applyProtection="1">
      <alignment horizontal="center" vertical="center"/>
    </xf>
    <xf numFmtId="0" fontId="16" fillId="0" borderId="4" xfId="0" quotePrefix="1" applyFont="1" applyBorder="1" applyAlignment="1" applyProtection="1">
      <alignment horizontal="center" vertical="center"/>
    </xf>
    <xf numFmtId="0" fontId="4" fillId="0" borderId="32" xfId="183" applyFont="1" applyBorder="1" applyAlignment="1">
      <alignment horizontal="center" vertical="center"/>
    </xf>
    <xf numFmtId="0" fontId="4" fillId="0" borderId="38" xfId="183" applyFont="1" applyBorder="1" applyAlignment="1">
      <alignment horizontal="center" vertical="center"/>
    </xf>
    <xf numFmtId="0" fontId="4" fillId="0" borderId="39" xfId="183" applyFont="1" applyBorder="1" applyAlignment="1">
      <alignment horizontal="center" vertical="center"/>
    </xf>
    <xf numFmtId="165" fontId="4" fillId="0" borderId="7" xfId="183" applyNumberFormat="1" applyFont="1" applyBorder="1" applyAlignment="1">
      <alignment horizontal="center" vertical="center"/>
    </xf>
    <xf numFmtId="0" fontId="4" fillId="0" borderId="33" xfId="183" applyFont="1" applyBorder="1" applyAlignment="1">
      <alignment horizontal="center" vertical="center"/>
    </xf>
    <xf numFmtId="0" fontId="4" fillId="0" borderId="9" xfId="183" applyFont="1" applyBorder="1" applyAlignment="1">
      <alignment horizontal="center" vertical="center"/>
    </xf>
    <xf numFmtId="165" fontId="4" fillId="0" borderId="24" xfId="183" applyNumberFormat="1" applyFont="1" applyBorder="1" applyAlignment="1">
      <alignment horizontal="center" vertical="center"/>
    </xf>
    <xf numFmtId="0" fontId="4" fillId="0" borderId="31" xfId="183" applyFont="1" applyBorder="1" applyAlignment="1">
      <alignment horizontal="center" vertical="center"/>
    </xf>
    <xf numFmtId="0" fontId="4" fillId="0" borderId="19" xfId="183" applyFont="1" applyBorder="1" applyAlignment="1">
      <alignment horizontal="center" vertical="center"/>
    </xf>
    <xf numFmtId="0" fontId="4" fillId="0" borderId="5" xfId="183" applyFont="1" applyBorder="1" applyAlignment="1">
      <alignment horizontal="center" vertical="center"/>
    </xf>
    <xf numFmtId="0" fontId="8" fillId="3" borderId="19" xfId="138" applyFont="1" applyFill="1" applyBorder="1" applyAlignment="1">
      <alignment horizontal="center" vertical="center"/>
    </xf>
    <xf numFmtId="0" fontId="8" fillId="3" borderId="9" xfId="138" applyFont="1" applyFill="1" applyBorder="1" applyAlignment="1">
      <alignment horizontal="center" vertical="center"/>
    </xf>
    <xf numFmtId="0" fontId="8" fillId="3" borderId="35" xfId="138" applyFont="1" applyFill="1" applyBorder="1" applyAlignment="1">
      <alignment horizontal="center" vertical="center"/>
    </xf>
    <xf numFmtId="0" fontId="8" fillId="3" borderId="36" xfId="138" applyFont="1" applyFill="1" applyBorder="1" applyAlignment="1">
      <alignment horizontal="center" vertical="center"/>
    </xf>
    <xf numFmtId="0" fontId="4" fillId="0" borderId="0" xfId="138" applyFont="1" applyAlignment="1">
      <alignment horizontal="center" vertical="center"/>
    </xf>
    <xf numFmtId="0" fontId="4" fillId="0" borderId="0" xfId="138" applyFont="1" applyAlignment="1">
      <alignment horizontal="center"/>
    </xf>
    <xf numFmtId="0" fontId="40" fillId="0" borderId="0" xfId="138" applyFont="1" applyAlignment="1">
      <alignment horizontal="center" vertical="center"/>
    </xf>
    <xf numFmtId="0" fontId="39" fillId="0" borderId="0" xfId="138" applyFont="1" applyAlignment="1">
      <alignment horizontal="center" vertical="center"/>
    </xf>
    <xf numFmtId="0" fontId="8" fillId="3" borderId="19" xfId="138" applyFont="1" applyFill="1" applyBorder="1" applyAlignment="1">
      <alignment horizontal="center" vertical="center" wrapText="1"/>
    </xf>
    <xf numFmtId="0" fontId="8" fillId="3" borderId="9" xfId="138" applyFont="1" applyFill="1" applyBorder="1" applyAlignment="1">
      <alignment horizontal="center" vertical="center" wrapText="1"/>
    </xf>
    <xf numFmtId="0" fontId="8" fillId="3" borderId="4" xfId="138" applyFont="1" applyFill="1" applyBorder="1" applyAlignment="1" applyProtection="1">
      <alignment horizontal="center" vertical="center"/>
    </xf>
    <xf numFmtId="0" fontId="8" fillId="3" borderId="40" xfId="138" applyFont="1" applyFill="1" applyBorder="1" applyAlignment="1" applyProtection="1">
      <alignment horizontal="center" vertical="center"/>
    </xf>
    <xf numFmtId="0" fontId="4" fillId="0" borderId="0" xfId="209" applyFont="1" applyFill="1" applyAlignment="1">
      <alignment horizontal="center" vertical="center"/>
    </xf>
    <xf numFmtId="4" fontId="4" fillId="0" borderId="0" xfId="209" applyNumberFormat="1" applyFont="1" applyFill="1" applyAlignment="1">
      <alignment horizontal="center" vertical="center"/>
    </xf>
    <xf numFmtId="0" fontId="35" fillId="0" borderId="18" xfId="209" applyFont="1" applyFill="1" applyBorder="1" applyAlignment="1" applyProtection="1">
      <alignment horizontal="right" vertical="center"/>
    </xf>
    <xf numFmtId="0" fontId="4" fillId="2" borderId="54" xfId="209" applyFont="1" applyFill="1" applyBorder="1" applyAlignment="1">
      <alignment horizontal="center" vertical="center"/>
    </xf>
    <xf numFmtId="0" fontId="4" fillId="2" borderId="11" xfId="209" applyFont="1" applyFill="1" applyBorder="1" applyAlignment="1">
      <alignment horizontal="center" vertical="center"/>
    </xf>
    <xf numFmtId="49" fontId="4" fillId="2" borderId="19" xfId="210" applyNumberFormat="1" applyFont="1" applyFill="1" applyBorder="1" applyAlignment="1">
      <alignment horizontal="center" vertical="center"/>
    </xf>
    <xf numFmtId="49" fontId="4" fillId="2" borderId="9" xfId="210" applyNumberFormat="1" applyFont="1" applyFill="1" applyBorder="1" applyAlignment="1">
      <alignment horizontal="center" vertical="center"/>
    </xf>
    <xf numFmtId="0" fontId="4" fillId="2" borderId="19" xfId="209" applyFont="1" applyFill="1" applyBorder="1" applyAlignment="1" applyProtection="1">
      <alignment horizontal="center" vertical="center"/>
    </xf>
    <xf numFmtId="0" fontId="4" fillId="2" borderId="9" xfId="209" applyFont="1" applyFill="1" applyBorder="1" applyAlignment="1" applyProtection="1">
      <alignment horizontal="center" vertical="center"/>
    </xf>
    <xf numFmtId="0" fontId="4" fillId="2" borderId="19" xfId="209" quotePrefix="1" applyFont="1" applyFill="1" applyBorder="1" applyAlignment="1" applyProtection="1">
      <alignment horizontal="center" vertical="center"/>
    </xf>
    <xf numFmtId="0" fontId="4" fillId="2" borderId="9" xfId="209" quotePrefix="1" applyFont="1" applyFill="1" applyBorder="1" applyAlignment="1" applyProtection="1">
      <alignment horizontal="center" vertical="center"/>
    </xf>
    <xf numFmtId="0" fontId="4" fillId="2" borderId="32" xfId="209" applyFont="1" applyFill="1" applyBorder="1" applyAlignment="1" applyProtection="1">
      <alignment horizontal="center" vertical="center"/>
    </xf>
    <xf numFmtId="0" fontId="4" fillId="2" borderId="39" xfId="209" applyFont="1" applyFill="1" applyBorder="1" applyAlignment="1" applyProtection="1">
      <alignment horizontal="center" vertical="center"/>
    </xf>
    <xf numFmtId="167" fontId="3" fillId="0" borderId="4" xfId="212" applyNumberFormat="1" applyFont="1" applyBorder="1" applyAlignment="1">
      <alignment horizontal="left" vertical="center"/>
    </xf>
    <xf numFmtId="0" fontId="3" fillId="0" borderId="0" xfId="74" applyFont="1" applyAlignment="1">
      <alignment horizontal="left" vertical="center"/>
    </xf>
    <xf numFmtId="0" fontId="4" fillId="0" borderId="6" xfId="74" applyFont="1" applyBorder="1" applyAlignment="1">
      <alignment horizontal="center" vertical="center"/>
    </xf>
    <xf numFmtId="0" fontId="3" fillId="0" borderId="5" xfId="74" applyFont="1" applyBorder="1" applyAlignment="1">
      <alignment horizontal="center" vertical="center"/>
    </xf>
    <xf numFmtId="0" fontId="3" fillId="0" borderId="8" xfId="74" applyFont="1" applyBorder="1" applyAlignment="1">
      <alignment horizontal="center" vertical="center"/>
    </xf>
    <xf numFmtId="167" fontId="4" fillId="0" borderId="6" xfId="212" applyNumberFormat="1" applyFont="1" applyBorder="1" applyAlignment="1" applyProtection="1">
      <alignment horizontal="center" vertical="center"/>
    </xf>
    <xf numFmtId="167" fontId="4" fillId="0" borderId="5" xfId="212" applyNumberFormat="1" applyFont="1" applyBorder="1" applyAlignment="1" applyProtection="1">
      <alignment horizontal="center" vertical="center"/>
    </xf>
    <xf numFmtId="167" fontId="4" fillId="0" borderId="8" xfId="212" applyNumberFormat="1" applyFont="1" applyBorder="1" applyAlignment="1" applyProtection="1">
      <alignment horizontal="center" vertical="center"/>
    </xf>
    <xf numFmtId="167" fontId="35" fillId="0" borderId="96" xfId="212" applyNumberFormat="1" applyFont="1" applyBorder="1" applyAlignment="1" applyProtection="1">
      <alignment horizontal="right" vertical="center"/>
    </xf>
    <xf numFmtId="167" fontId="35" fillId="0" borderId="15" xfId="212" applyNumberFormat="1" applyFont="1" applyBorder="1" applyAlignment="1" applyProtection="1">
      <alignment horizontal="right" vertical="center"/>
    </xf>
    <xf numFmtId="167" fontId="35" fillId="0" borderId="28" xfId="212" applyNumberFormat="1" applyFont="1" applyBorder="1" applyAlignment="1" applyProtection="1">
      <alignment horizontal="right" vertical="center"/>
    </xf>
    <xf numFmtId="167" fontId="4" fillId="2" borderId="35" xfId="212" applyNumberFormat="1" applyFont="1" applyFill="1" applyBorder="1" applyAlignment="1">
      <alignment horizontal="center" vertical="center"/>
    </xf>
    <xf numFmtId="167" fontId="4" fillId="2" borderId="36" xfId="212" applyNumberFormat="1" applyFont="1" applyFill="1" applyBorder="1" applyAlignment="1">
      <alignment horizontal="center" vertical="center"/>
    </xf>
    <xf numFmtId="167" fontId="4" fillId="2" borderId="19" xfId="212" applyNumberFormat="1" applyFont="1" applyFill="1" applyBorder="1" applyAlignment="1">
      <alignment horizontal="center" vertical="center"/>
    </xf>
    <xf numFmtId="167" fontId="4" fillId="2" borderId="9" xfId="212" applyNumberFormat="1" applyFont="1" applyFill="1" applyBorder="1" applyAlignment="1">
      <alignment horizontal="center" vertical="center"/>
    </xf>
    <xf numFmtId="49" fontId="4" fillId="2" borderId="20" xfId="212" quotePrefix="1" applyNumberFormat="1" applyFont="1" applyFill="1" applyBorder="1" applyAlignment="1">
      <alignment horizontal="center" vertical="center"/>
    </xf>
    <xf numFmtId="49" fontId="4" fillId="2" borderId="4" xfId="212" quotePrefix="1" applyNumberFormat="1" applyFont="1" applyFill="1" applyBorder="1" applyAlignment="1">
      <alignment horizontal="center" vertical="center"/>
    </xf>
    <xf numFmtId="49" fontId="4" fillId="2" borderId="56" xfId="212" quotePrefix="1" applyNumberFormat="1" applyFont="1" applyFill="1" applyBorder="1" applyAlignment="1">
      <alignment horizontal="center" vertical="center"/>
    </xf>
    <xf numFmtId="167" fontId="4" fillId="2" borderId="41" xfId="213" applyNumberFormat="1" applyFont="1" applyFill="1" applyBorder="1" applyAlignment="1">
      <alignment horizontal="center" vertical="center"/>
    </xf>
    <xf numFmtId="167" fontId="4" fillId="2" borderId="42" xfId="213" applyNumberFormat="1" applyFont="1" applyFill="1" applyBorder="1" applyAlignment="1">
      <alignment horizontal="center" vertical="center"/>
    </xf>
    <xf numFmtId="0" fontId="3" fillId="0" borderId="4" xfId="74" applyFont="1" applyBorder="1" applyAlignment="1">
      <alignment horizontal="left" vertical="center"/>
    </xf>
    <xf numFmtId="167" fontId="4" fillId="0" borderId="6" xfId="214" applyNumberFormat="1" applyFont="1" applyBorder="1" applyAlignment="1" applyProtection="1">
      <alignment horizontal="center" vertical="center"/>
    </xf>
    <xf numFmtId="167" fontId="4" fillId="0" borderId="5" xfId="214" applyNumberFormat="1" applyFont="1" applyBorder="1" applyAlignment="1" applyProtection="1">
      <alignment horizontal="center" vertical="center"/>
    </xf>
    <xf numFmtId="167" fontId="4" fillId="0" borderId="8" xfId="214" applyNumberFormat="1" applyFont="1" applyBorder="1" applyAlignment="1" applyProtection="1">
      <alignment horizontal="center" vertical="center"/>
    </xf>
    <xf numFmtId="167" fontId="35" fillId="0" borderId="96" xfId="214" applyNumberFormat="1" applyFont="1" applyBorder="1" applyAlignment="1" applyProtection="1">
      <alignment horizontal="right" vertical="center"/>
    </xf>
    <xf numFmtId="167" fontId="35" fillId="0" borderId="15" xfId="214" applyNumberFormat="1" applyFont="1" applyBorder="1" applyAlignment="1" applyProtection="1">
      <alignment horizontal="right" vertical="center"/>
    </xf>
    <xf numFmtId="167" fontId="35" fillId="0" borderId="28" xfId="214" applyNumberFormat="1" applyFont="1" applyBorder="1" applyAlignment="1" applyProtection="1">
      <alignment horizontal="right" vertical="center"/>
    </xf>
    <xf numFmtId="167" fontId="4" fillId="2" borderId="35" xfId="215" applyNumberFormat="1" applyFont="1" applyFill="1" applyBorder="1" applyAlignment="1">
      <alignment horizontal="center" vertical="center"/>
    </xf>
    <xf numFmtId="167" fontId="4" fillId="2" borderId="36" xfId="215" applyNumberFormat="1" applyFont="1" applyFill="1" applyBorder="1" applyAlignment="1">
      <alignment horizontal="center" vertical="center"/>
    </xf>
    <xf numFmtId="167" fontId="4" fillId="2" borderId="19" xfId="215" applyNumberFormat="1" applyFont="1" applyFill="1" applyBorder="1" applyAlignment="1">
      <alignment horizontal="center" vertical="center"/>
    </xf>
    <xf numFmtId="167" fontId="4" fillId="2" borderId="9" xfId="215" applyNumberFormat="1" applyFont="1" applyFill="1" applyBorder="1" applyAlignment="1">
      <alignment horizontal="center" vertical="center"/>
    </xf>
    <xf numFmtId="167" fontId="4" fillId="2" borderId="41" xfId="216" applyNumberFormat="1" applyFont="1" applyFill="1" applyBorder="1" applyAlignment="1">
      <alignment horizontal="center" vertical="center"/>
    </xf>
    <xf numFmtId="167" fontId="4" fillId="2" borderId="42" xfId="216" applyNumberFormat="1" applyFont="1" applyFill="1" applyBorder="1" applyAlignment="1">
      <alignment horizontal="center" vertical="center"/>
    </xf>
    <xf numFmtId="0" fontId="4" fillId="0" borderId="0" xfId="74" applyFont="1" applyAlignment="1">
      <alignment horizontal="center" vertical="center"/>
    </xf>
    <xf numFmtId="167" fontId="4" fillId="0" borderId="0" xfId="217" applyNumberFormat="1" applyFont="1" applyAlignment="1" applyProtection="1">
      <alignment horizontal="center" vertical="center"/>
    </xf>
    <xf numFmtId="167" fontId="35" fillId="0" borderId="0" xfId="217" applyNumberFormat="1" applyFont="1" applyAlignment="1" applyProtection="1">
      <alignment horizontal="right" vertical="center"/>
    </xf>
    <xf numFmtId="167" fontId="4" fillId="2" borderId="35" xfId="218" applyNumberFormat="1" applyFont="1" applyFill="1" applyBorder="1" applyAlignment="1">
      <alignment horizontal="center" vertical="center"/>
    </xf>
    <xf numFmtId="167" fontId="4" fillId="2" borderId="36" xfId="218" applyNumberFormat="1" applyFont="1" applyFill="1" applyBorder="1" applyAlignment="1">
      <alignment horizontal="center" vertical="center"/>
    </xf>
    <xf numFmtId="167" fontId="4" fillId="2" borderId="19" xfId="218" applyNumberFormat="1" applyFont="1" applyFill="1" applyBorder="1" applyAlignment="1">
      <alignment horizontal="center" vertical="center"/>
    </xf>
    <xf numFmtId="167" fontId="4" fillId="2" borderId="9" xfId="218" applyNumberFormat="1" applyFont="1" applyFill="1" applyBorder="1" applyAlignment="1">
      <alignment horizontal="center" vertical="center"/>
    </xf>
    <xf numFmtId="167" fontId="4" fillId="2" borderId="41" xfId="219" applyNumberFormat="1" applyFont="1" applyFill="1" applyBorder="1" applyAlignment="1">
      <alignment horizontal="center" vertical="center"/>
    </xf>
    <xf numFmtId="167" fontId="4" fillId="2" borderId="42" xfId="219" applyNumberFormat="1" applyFont="1" applyFill="1" applyBorder="1" applyAlignment="1">
      <alignment horizontal="center" vertical="center"/>
    </xf>
    <xf numFmtId="167" fontId="4" fillId="0" borderId="0" xfId="220" applyNumberFormat="1" applyFont="1" applyAlignment="1" applyProtection="1">
      <alignment horizontal="center" vertical="center"/>
    </xf>
    <xf numFmtId="167" fontId="35" fillId="0" borderId="0" xfId="220" applyNumberFormat="1" applyFont="1" applyAlignment="1" applyProtection="1">
      <alignment horizontal="right" vertical="center"/>
    </xf>
    <xf numFmtId="167" fontId="4" fillId="2" borderId="35" xfId="221" applyNumberFormat="1" applyFont="1" applyFill="1" applyBorder="1" applyAlignment="1">
      <alignment horizontal="center" vertical="center"/>
    </xf>
    <xf numFmtId="167" fontId="4" fillId="2" borderId="36" xfId="221" applyNumberFormat="1" applyFont="1" applyFill="1" applyBorder="1" applyAlignment="1">
      <alignment horizontal="center" vertical="center"/>
    </xf>
    <xf numFmtId="167" fontId="4" fillId="2" borderId="19" xfId="221" applyNumberFormat="1" applyFont="1" applyFill="1" applyBorder="1" applyAlignment="1">
      <alignment horizontal="center" vertical="center"/>
    </xf>
    <xf numFmtId="167" fontId="4" fillId="2" borderId="9" xfId="221" applyNumberFormat="1" applyFont="1" applyFill="1" applyBorder="1" applyAlignment="1">
      <alignment horizontal="center" vertical="center"/>
    </xf>
    <xf numFmtId="167" fontId="4" fillId="2" borderId="41" xfId="222" applyNumberFormat="1" applyFont="1" applyFill="1" applyBorder="1" applyAlignment="1">
      <alignment horizontal="center" vertical="center"/>
    </xf>
    <xf numFmtId="167" fontId="4" fillId="2" borderId="42" xfId="222" applyNumberFormat="1" applyFont="1" applyFill="1" applyBorder="1" applyAlignment="1">
      <alignment horizontal="center" vertical="center"/>
    </xf>
    <xf numFmtId="167" fontId="4" fillId="0" borderId="0" xfId="223" applyNumberFormat="1" applyFont="1" applyAlignment="1" applyProtection="1">
      <alignment horizontal="center" vertical="center"/>
    </xf>
    <xf numFmtId="167" fontId="35" fillId="0" borderId="0" xfId="223" applyNumberFormat="1" applyFont="1" applyAlignment="1" applyProtection="1">
      <alignment horizontal="right" vertical="center"/>
    </xf>
    <xf numFmtId="167" fontId="4" fillId="2" borderId="35" xfId="224" applyNumberFormat="1" applyFont="1" applyFill="1" applyBorder="1" applyAlignment="1">
      <alignment horizontal="center" vertical="center"/>
    </xf>
    <xf numFmtId="167" fontId="4" fillId="2" borderId="36" xfId="224" applyNumberFormat="1" applyFont="1" applyFill="1" applyBorder="1" applyAlignment="1">
      <alignment horizontal="center" vertical="center"/>
    </xf>
    <xf numFmtId="167" fontId="4" fillId="2" borderId="19" xfId="224" applyNumberFormat="1" applyFont="1" applyFill="1" applyBorder="1" applyAlignment="1">
      <alignment horizontal="center" vertical="center"/>
    </xf>
    <xf numFmtId="167" fontId="4" fillId="2" borderId="9" xfId="224" applyNumberFormat="1" applyFont="1" applyFill="1" applyBorder="1" applyAlignment="1">
      <alignment horizontal="center" vertical="center"/>
    </xf>
    <xf numFmtId="167" fontId="4" fillId="2" borderId="41" xfId="223" applyNumberFormat="1" applyFont="1" applyFill="1" applyBorder="1" applyAlignment="1">
      <alignment horizontal="center" vertical="center"/>
    </xf>
    <xf numFmtId="167" fontId="4" fillId="2" borderId="42" xfId="223" applyNumberFormat="1" applyFont="1" applyFill="1" applyBorder="1" applyAlignment="1">
      <alignment horizontal="center" vertical="center"/>
    </xf>
    <xf numFmtId="167" fontId="4" fillId="0" borderId="0" xfId="225" applyNumberFormat="1" applyFont="1" applyAlignment="1" applyProtection="1">
      <alignment horizontal="center" vertical="center"/>
    </xf>
    <xf numFmtId="167" fontId="35" fillId="0" borderId="0" xfId="225" applyNumberFormat="1" applyFont="1" applyAlignment="1" applyProtection="1">
      <alignment horizontal="right" vertical="center"/>
    </xf>
    <xf numFmtId="167" fontId="4" fillId="2" borderId="35" xfId="226" applyNumberFormat="1" applyFont="1" applyFill="1" applyBorder="1" applyAlignment="1">
      <alignment horizontal="center" vertical="center"/>
    </xf>
    <xf numFmtId="167" fontId="4" fillId="2" borderId="36" xfId="226" applyNumberFormat="1" applyFont="1" applyFill="1" applyBorder="1" applyAlignment="1">
      <alignment horizontal="center" vertical="center"/>
    </xf>
    <xf numFmtId="167" fontId="4" fillId="2" borderId="19" xfId="226" applyNumberFormat="1" applyFont="1" applyFill="1" applyBorder="1" applyAlignment="1">
      <alignment horizontal="center" vertical="center"/>
    </xf>
    <xf numFmtId="167" fontId="4" fillId="2" borderId="9" xfId="226" applyNumberFormat="1" applyFont="1" applyFill="1" applyBorder="1" applyAlignment="1">
      <alignment horizontal="center" vertical="center"/>
    </xf>
    <xf numFmtId="167" fontId="4" fillId="2" borderId="41" xfId="227" applyNumberFormat="1" applyFont="1" applyFill="1" applyBorder="1" applyAlignment="1">
      <alignment horizontal="center" vertical="center"/>
    </xf>
    <xf numFmtId="167" fontId="4" fillId="2" borderId="42" xfId="227" applyNumberFormat="1" applyFont="1" applyFill="1" applyBorder="1" applyAlignment="1">
      <alignment horizontal="center" vertical="center"/>
    </xf>
    <xf numFmtId="0" fontId="4" fillId="0" borderId="0" xfId="0" applyFont="1" applyAlignment="1">
      <alignment horizontal="center" vertical="center"/>
    </xf>
    <xf numFmtId="167" fontId="35" fillId="0" borderId="0" xfId="0" applyNumberFormat="1" applyFont="1" applyBorder="1" applyAlignment="1">
      <alignment horizontal="right" vertical="center"/>
    </xf>
    <xf numFmtId="0" fontId="4" fillId="2" borderId="87" xfId="0" applyFont="1" applyFill="1" applyBorder="1" applyAlignment="1">
      <alignment horizontal="center" vertical="center" wrapText="1"/>
    </xf>
    <xf numFmtId="0" fontId="4" fillId="2" borderId="11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54"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0" borderId="0" xfId="171" applyFont="1" applyAlignment="1">
      <alignment horizontal="center" vertical="center"/>
    </xf>
    <xf numFmtId="167" fontId="35" fillId="0" borderId="18" xfId="101" applyNumberFormat="1" applyFont="1" applyBorder="1" applyAlignment="1">
      <alignment horizontal="right" vertical="center"/>
    </xf>
    <xf numFmtId="167" fontId="3" fillId="0" borderId="4" xfId="101" applyNumberFormat="1" applyFont="1" applyBorder="1" applyAlignment="1">
      <alignment horizontal="left" vertical="center"/>
    </xf>
    <xf numFmtId="167" fontId="3" fillId="0" borderId="0" xfId="101" applyNumberFormat="1" applyFont="1" applyAlignment="1">
      <alignment horizontal="left" vertical="center"/>
    </xf>
    <xf numFmtId="170" fontId="4" fillId="2" borderId="86" xfId="228" applyNumberFormat="1" applyFont="1" applyFill="1" applyBorder="1" applyAlignment="1" applyProtection="1">
      <alignment horizontal="center" vertical="center"/>
    </xf>
    <xf numFmtId="170" fontId="4" fillId="2" borderId="36" xfId="228" applyNumberFormat="1" applyFont="1" applyFill="1" applyBorder="1" applyAlignment="1" applyProtection="1">
      <alignment horizontal="center" vertical="center"/>
    </xf>
    <xf numFmtId="0" fontId="4" fillId="2" borderId="36" xfId="74" applyFont="1" applyFill="1" applyBorder="1" applyAlignment="1">
      <alignment horizontal="center" vertical="center"/>
    </xf>
    <xf numFmtId="0" fontId="4" fillId="2" borderId="9" xfId="74" applyFont="1" applyFill="1" applyBorder="1" applyAlignment="1">
      <alignment horizontal="center" vertical="center"/>
    </xf>
    <xf numFmtId="0" fontId="4" fillId="2" borderId="33" xfId="74" applyFont="1" applyFill="1" applyBorder="1" applyAlignment="1">
      <alignment horizontal="center" vertical="center"/>
    </xf>
    <xf numFmtId="0" fontId="4" fillId="2" borderId="31" xfId="74" applyFont="1" applyFill="1" applyBorder="1" applyAlignment="1">
      <alignment horizontal="center" vertical="center"/>
    </xf>
    <xf numFmtId="0" fontId="4" fillId="0" borderId="0" xfId="74" applyFont="1" applyFill="1" applyAlignment="1">
      <alignment horizontal="center" vertical="center"/>
    </xf>
    <xf numFmtId="0" fontId="4" fillId="0" borderId="0" xfId="74" applyFont="1" applyFill="1" applyBorder="1" applyAlignment="1">
      <alignment horizontal="center" vertical="center"/>
    </xf>
    <xf numFmtId="0" fontId="4" fillId="5" borderId="118" xfId="74"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9" xfId="0" applyFont="1" applyFill="1" applyBorder="1" applyAlignment="1">
      <alignment horizontal="center" vertical="center" wrapText="1"/>
    </xf>
    <xf numFmtId="49" fontId="4" fillId="2" borderId="32" xfId="212" quotePrefix="1" applyNumberFormat="1" applyFont="1" applyFill="1" applyBorder="1" applyAlignment="1">
      <alignment horizontal="center" vertical="center"/>
    </xf>
    <xf numFmtId="49" fontId="4" fillId="2" borderId="38" xfId="212" quotePrefix="1" applyNumberFormat="1" applyFont="1" applyFill="1" applyBorder="1" applyAlignment="1">
      <alignment horizontal="center" vertical="center"/>
    </xf>
    <xf numFmtId="49" fontId="4" fillId="2" borderId="37" xfId="212" quotePrefix="1" applyNumberFormat="1" applyFont="1" applyFill="1" applyBorder="1" applyAlignment="1">
      <alignment horizontal="center" vertical="center"/>
    </xf>
    <xf numFmtId="0" fontId="4" fillId="2" borderId="20" xfId="0" applyFont="1" applyFill="1" applyBorder="1" applyAlignment="1">
      <alignment horizontal="center" vertical="center"/>
    </xf>
    <xf numFmtId="0" fontId="4" fillId="2" borderId="56" xfId="0" applyFont="1" applyFill="1" applyBorder="1" applyAlignment="1">
      <alignment horizontal="center" vertical="center"/>
    </xf>
    <xf numFmtId="0" fontId="4" fillId="2" borderId="40" xfId="0" applyFont="1" applyFill="1" applyBorder="1" applyAlignment="1">
      <alignment horizontal="center" vertical="center" wrapText="1"/>
    </xf>
    <xf numFmtId="167" fontId="3" fillId="0" borderId="0" xfId="0" applyNumberFormat="1" applyFont="1" applyBorder="1" applyAlignment="1">
      <alignment horizontal="right" vertical="center"/>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57" fillId="0" borderId="0" xfId="0" applyFont="1" applyBorder="1" applyAlignment="1">
      <alignment horizontal="left"/>
    </xf>
    <xf numFmtId="0" fontId="50" fillId="3" borderId="19" xfId="0" applyFont="1" applyFill="1" applyBorder="1" applyAlignment="1">
      <alignment horizontal="center" vertical="center"/>
    </xf>
    <xf numFmtId="0" fontId="50" fillId="3" borderId="9" xfId="0" applyFont="1" applyFill="1" applyBorder="1" applyAlignment="1">
      <alignment horizontal="center" vertical="center"/>
    </xf>
    <xf numFmtId="0" fontId="50" fillId="3" borderId="85" xfId="0" applyFont="1" applyFill="1" applyBorder="1" applyAlignment="1">
      <alignment horizontal="center" vertical="center"/>
    </xf>
    <xf numFmtId="0" fontId="50" fillId="3" borderId="31" xfId="0" applyFont="1" applyFill="1" applyBorder="1" applyAlignment="1">
      <alignment horizontal="center" vertical="center"/>
    </xf>
    <xf numFmtId="0" fontId="25" fillId="0" borderId="18" xfId="0" applyFont="1" applyBorder="1" applyAlignment="1">
      <alignment horizontal="center" vertical="center"/>
    </xf>
    <xf numFmtId="0" fontId="3" fillId="0" borderId="4" xfId="174" applyFont="1" applyFill="1" applyBorder="1" applyAlignment="1">
      <alignment horizontal="left" vertical="center"/>
    </xf>
    <xf numFmtId="0" fontId="3" fillId="0" borderId="0" xfId="195" applyFont="1" applyFill="1" applyAlignment="1">
      <alignment horizontal="left" vertical="center" wrapText="1"/>
    </xf>
    <xf numFmtId="0" fontId="4" fillId="0" borderId="0" xfId="174" applyFont="1" applyFill="1" applyAlignment="1">
      <alignment horizontal="center" vertical="center"/>
    </xf>
    <xf numFmtId="0" fontId="35" fillId="0" borderId="18" xfId="174" applyFont="1" applyFill="1" applyBorder="1" applyAlignment="1">
      <alignment horizontal="right" vertical="center"/>
    </xf>
    <xf numFmtId="0" fontId="4" fillId="2" borderId="87" xfId="174" applyFont="1" applyFill="1" applyBorder="1" applyAlignment="1">
      <alignment horizontal="center" vertical="center"/>
    </xf>
    <xf numFmtId="0" fontId="4" fillId="2" borderId="4" xfId="174" applyFont="1" applyFill="1" applyBorder="1" applyAlignment="1">
      <alignment horizontal="center" vertical="center"/>
    </xf>
    <xf numFmtId="0" fontId="4" fillId="2" borderId="56" xfId="174" applyFont="1" applyFill="1" applyBorder="1" applyAlignment="1">
      <alignment horizontal="center" vertical="center"/>
    </xf>
    <xf numFmtId="0" fontId="4" fillId="2" borderId="117" xfId="174" applyFont="1" applyFill="1" applyBorder="1" applyAlignment="1">
      <alignment horizontal="center" vertical="center"/>
    </xf>
    <xf numFmtId="0" fontId="4" fillId="3" borderId="55" xfId="174" applyFont="1" applyFill="1" applyBorder="1" applyAlignment="1">
      <alignment horizontal="center" vertical="center"/>
    </xf>
    <xf numFmtId="0" fontId="4" fillId="3" borderId="33" xfId="174" applyFont="1" applyFill="1" applyBorder="1" applyAlignment="1">
      <alignment horizontal="center" vertical="center"/>
    </xf>
    <xf numFmtId="0" fontId="4" fillId="2" borderId="20" xfId="174" applyFont="1" applyFill="1" applyBorder="1" applyAlignment="1">
      <alignment horizontal="center" vertical="center"/>
    </xf>
    <xf numFmtId="0" fontId="4" fillId="2" borderId="40" xfId="174" applyFont="1" applyFill="1" applyBorder="1" applyAlignment="1">
      <alignment horizontal="center" vertical="center"/>
    </xf>
    <xf numFmtId="0" fontId="58" fillId="0" borderId="0" xfId="174" applyFont="1" applyFill="1" applyAlignment="1">
      <alignment horizontal="center" vertical="center"/>
    </xf>
    <xf numFmtId="0" fontId="60" fillId="0" borderId="0" xfId="229" applyFont="1" applyFill="1" applyBorder="1" applyAlignment="1">
      <alignment horizontal="left" vertical="center"/>
    </xf>
    <xf numFmtId="0" fontId="4" fillId="5" borderId="121" xfId="229" applyFont="1" applyFill="1" applyBorder="1" applyAlignment="1" applyProtection="1">
      <alignment horizontal="center" vertical="center"/>
      <protection locked="0"/>
    </xf>
    <xf numFmtId="0" fontId="4" fillId="5" borderId="122" xfId="229" applyFont="1" applyFill="1" applyBorder="1" applyAlignment="1" applyProtection="1">
      <alignment horizontal="center" vertical="center"/>
      <protection locked="0"/>
    </xf>
    <xf numFmtId="0" fontId="4" fillId="5" borderId="123" xfId="229" applyFont="1" applyFill="1" applyBorder="1" applyAlignment="1" applyProtection="1">
      <alignment horizontal="center" vertical="center"/>
      <protection locked="0"/>
    </xf>
    <xf numFmtId="0" fontId="4" fillId="5" borderId="124" xfId="229" applyFont="1" applyFill="1" applyBorder="1" applyAlignment="1" applyProtection="1">
      <alignment horizontal="center" vertical="center"/>
      <protection locked="0"/>
    </xf>
    <xf numFmtId="0" fontId="4" fillId="5" borderId="125" xfId="229" applyFont="1" applyFill="1" applyBorder="1" applyAlignment="1" applyProtection="1">
      <alignment horizontal="center" vertical="center"/>
      <protection locked="0"/>
    </xf>
    <xf numFmtId="0" fontId="4" fillId="5" borderId="126" xfId="229" applyFont="1" applyFill="1" applyBorder="1" applyAlignment="1" applyProtection="1">
      <alignment horizontal="center" vertical="center"/>
      <protection locked="0"/>
    </xf>
    <xf numFmtId="0" fontId="4" fillId="5" borderId="20" xfId="174" applyFont="1" applyFill="1" applyBorder="1" applyAlignment="1">
      <alignment horizontal="center" vertical="center"/>
    </xf>
    <xf numFmtId="0" fontId="4" fillId="5" borderId="40" xfId="174" applyFont="1" applyFill="1" applyBorder="1" applyAlignment="1">
      <alignment horizontal="center" vertical="center"/>
    </xf>
    <xf numFmtId="0" fontId="25" fillId="0" borderId="98" xfId="85" applyFont="1" applyFill="1" applyBorder="1" applyAlignment="1">
      <alignment horizontal="center" vertical="center"/>
    </xf>
    <xf numFmtId="0" fontId="25" fillId="0" borderId="57" xfId="85" applyFont="1" applyFill="1" applyBorder="1" applyAlignment="1">
      <alignment horizontal="center" vertical="center"/>
    </xf>
    <xf numFmtId="0" fontId="3" fillId="0" borderId="0" xfId="85" applyFont="1" applyBorder="1" applyAlignment="1">
      <alignment horizontal="left" vertical="center"/>
    </xf>
    <xf numFmtId="0" fontId="3" fillId="0" borderId="0" xfId="85" applyFont="1" applyBorder="1" applyAlignment="1">
      <alignment horizontal="left" vertical="center" wrapText="1"/>
    </xf>
    <xf numFmtId="0" fontId="4" fillId="0" borderId="0" xfId="230" applyFont="1" applyFill="1" applyAlignment="1">
      <alignment horizontal="center" vertical="center"/>
    </xf>
    <xf numFmtId="0" fontId="35" fillId="0" borderId="18" xfId="230" applyFont="1" applyFill="1" applyBorder="1" applyAlignment="1">
      <alignment horizontal="right" vertical="center"/>
    </xf>
    <xf numFmtId="0" fontId="25" fillId="5" borderId="54" xfId="85" applyFont="1" applyFill="1" applyBorder="1" applyAlignment="1">
      <alignment horizontal="center" vertical="center"/>
    </xf>
    <xf numFmtId="0" fontId="25" fillId="5" borderId="11" xfId="85" applyFont="1" applyFill="1" applyBorder="1" applyAlignment="1">
      <alignment horizontal="center" vertical="center"/>
    </xf>
    <xf numFmtId="0" fontId="25" fillId="5" borderId="4" xfId="85" applyFont="1" applyFill="1" applyBorder="1" applyAlignment="1">
      <alignment horizontal="center" vertical="center"/>
    </xf>
    <xf numFmtId="0" fontId="25" fillId="5" borderId="55" xfId="85" applyFont="1" applyFill="1" applyBorder="1" applyAlignment="1">
      <alignment horizontal="center" vertical="center"/>
    </xf>
    <xf numFmtId="0" fontId="25" fillId="5" borderId="32" xfId="85" applyFont="1" applyFill="1" applyBorder="1" applyAlignment="1">
      <alignment horizontal="center" vertical="center"/>
    </xf>
    <xf numFmtId="0" fontId="25" fillId="5" borderId="38" xfId="85" applyFont="1" applyFill="1" applyBorder="1" applyAlignment="1">
      <alignment horizontal="center" vertical="center"/>
    </xf>
    <xf numFmtId="0" fontId="25" fillId="5" borderId="37" xfId="85" applyFont="1" applyFill="1" applyBorder="1" applyAlignment="1">
      <alignment horizontal="center" vertical="center"/>
    </xf>
    <xf numFmtId="0" fontId="25" fillId="5" borderId="41" xfId="85" applyFont="1" applyFill="1" applyBorder="1" applyAlignment="1">
      <alignment horizontal="center" vertical="center"/>
    </xf>
    <xf numFmtId="0" fontId="25" fillId="5" borderId="42" xfId="85" applyFont="1" applyFill="1" applyBorder="1" applyAlignment="1">
      <alignment horizontal="center" vertical="center"/>
    </xf>
    <xf numFmtId="167" fontId="4" fillId="0" borderId="98" xfId="0" applyNumberFormat="1" applyFont="1" applyFill="1" applyBorder="1" applyAlignment="1">
      <alignment horizontal="left" vertical="center"/>
    </xf>
    <xf numFmtId="167" fontId="4" fillId="0" borderId="99" xfId="0" applyNumberFormat="1" applyFont="1" applyFill="1" applyBorder="1" applyAlignment="1">
      <alignment horizontal="left" vertical="center"/>
    </xf>
    <xf numFmtId="167" fontId="4" fillId="0" borderId="63" xfId="0" applyNumberFormat="1" applyFont="1" applyFill="1" applyBorder="1" applyAlignment="1">
      <alignment horizontal="left" vertical="center"/>
    </xf>
    <xf numFmtId="167" fontId="4" fillId="0" borderId="26" xfId="0" applyNumberFormat="1" applyFont="1" applyFill="1" applyBorder="1" applyAlignment="1">
      <alignment horizontal="left" vertical="center"/>
    </xf>
    <xf numFmtId="167" fontId="4" fillId="0" borderId="2" xfId="0" applyNumberFormat="1" applyFont="1" applyFill="1" applyBorder="1" applyAlignment="1">
      <alignment horizontal="left" vertical="center"/>
    </xf>
    <xf numFmtId="167" fontId="3" fillId="0" borderId="5" xfId="0" applyNumberFormat="1" applyFont="1" applyFill="1" applyBorder="1" applyAlignment="1">
      <alignment horizontal="left" vertical="center"/>
    </xf>
    <xf numFmtId="167" fontId="4" fillId="0" borderId="0" xfId="0" applyNumberFormat="1" applyFont="1" applyFill="1" applyAlignment="1">
      <alignment horizontal="center" vertical="center"/>
    </xf>
    <xf numFmtId="167" fontId="35" fillId="0" borderId="0" xfId="0" applyNumberFormat="1" applyFont="1" applyFill="1" applyAlignment="1">
      <alignment horizontal="right" vertical="center"/>
    </xf>
    <xf numFmtId="167" fontId="4" fillId="5" borderId="87" xfId="0" applyNumberFormat="1" applyFont="1" applyFill="1" applyBorder="1" applyAlignment="1">
      <alignment horizontal="center" vertical="center"/>
    </xf>
    <xf numFmtId="167" fontId="4" fillId="5" borderId="56" xfId="0" applyNumberFormat="1" applyFont="1" applyFill="1" applyBorder="1" applyAlignment="1">
      <alignment horizontal="center" vertical="center"/>
    </xf>
    <xf numFmtId="167" fontId="4" fillId="5" borderId="14" xfId="0" applyNumberFormat="1" applyFont="1" applyFill="1" applyBorder="1" applyAlignment="1">
      <alignment horizontal="center" vertical="center"/>
    </xf>
    <xf numFmtId="167" fontId="4" fillId="5" borderId="6" xfId="0" applyNumberFormat="1" applyFont="1" applyFill="1" applyBorder="1" applyAlignment="1">
      <alignment horizontal="center" vertical="center"/>
    </xf>
    <xf numFmtId="167" fontId="4" fillId="5" borderId="117" xfId="0" applyNumberFormat="1" applyFont="1" applyFill="1" applyBorder="1" applyAlignment="1">
      <alignment horizontal="center" vertical="center"/>
    </xf>
    <xf numFmtId="167" fontId="4" fillId="5" borderId="33" xfId="0" applyNumberFormat="1" applyFont="1" applyFill="1" applyBorder="1" applyAlignment="1">
      <alignment horizontal="center" vertical="center"/>
    </xf>
    <xf numFmtId="167" fontId="4" fillId="5" borderId="20" xfId="0" applyNumberFormat="1" applyFont="1" applyFill="1" applyBorder="1" applyAlignment="1">
      <alignment horizontal="center" vertical="center"/>
    </xf>
    <xf numFmtId="167" fontId="4" fillId="5" borderId="4" xfId="0" applyNumberFormat="1" applyFont="1" applyFill="1" applyBorder="1" applyAlignment="1">
      <alignment horizontal="center" vertical="center"/>
    </xf>
    <xf numFmtId="167" fontId="4" fillId="5" borderId="8" xfId="0" applyNumberFormat="1" applyFont="1" applyFill="1" applyBorder="1" applyAlignment="1">
      <alignment horizontal="center" vertical="center"/>
    </xf>
    <xf numFmtId="167" fontId="4" fillId="5" borderId="0" xfId="0" applyNumberFormat="1" applyFont="1" applyFill="1" applyBorder="1" applyAlignment="1">
      <alignment horizontal="center" vertical="center"/>
    </xf>
    <xf numFmtId="167" fontId="4" fillId="5" borderId="20" xfId="0" quotePrefix="1" applyNumberFormat="1" applyFont="1" applyFill="1" applyBorder="1" applyAlignment="1">
      <alignment horizontal="center" vertical="center"/>
    </xf>
    <xf numFmtId="167" fontId="4" fillId="5" borderId="40" xfId="0" quotePrefix="1" applyNumberFormat="1" applyFont="1" applyFill="1" applyBorder="1" applyAlignment="1">
      <alignment horizontal="center" vertical="center"/>
    </xf>
    <xf numFmtId="167" fontId="3" fillId="0" borderId="0" xfId="0" applyNumberFormat="1" applyFont="1" applyFill="1" applyAlignment="1">
      <alignment horizontal="left" vertical="center"/>
    </xf>
    <xf numFmtId="167" fontId="3" fillId="0" borderId="5" xfId="0" applyNumberFormat="1" applyFont="1" applyBorder="1" applyAlignment="1">
      <alignment horizontal="left" vertical="center"/>
    </xf>
    <xf numFmtId="167" fontId="3" fillId="0" borderId="4" xfId="0" quotePrefix="1" applyNumberFormat="1" applyFont="1" applyFill="1" applyBorder="1" applyAlignment="1">
      <alignment horizontal="left" vertical="center"/>
    </xf>
    <xf numFmtId="167" fontId="3" fillId="0" borderId="0" xfId="0" applyNumberFormat="1" applyFont="1" applyFill="1" applyBorder="1" applyAlignment="1">
      <alignment horizontal="left" vertical="center"/>
    </xf>
    <xf numFmtId="167" fontId="3" fillId="0" borderId="0" xfId="0" quotePrefix="1" applyNumberFormat="1" applyFont="1" applyFill="1" applyAlignment="1">
      <alignment horizontal="left" vertical="center"/>
    </xf>
    <xf numFmtId="167" fontId="3" fillId="0" borderId="0" xfId="0" quotePrefix="1" applyNumberFormat="1" applyFont="1" applyFill="1" applyBorder="1" applyAlignment="1">
      <alignment horizontal="left" vertical="center"/>
    </xf>
    <xf numFmtId="167" fontId="35" fillId="0" borderId="18" xfId="0" applyNumberFormat="1" applyFont="1" applyFill="1" applyBorder="1" applyAlignment="1">
      <alignment horizontal="right" vertical="center"/>
    </xf>
    <xf numFmtId="167" fontId="4" fillId="5" borderId="30" xfId="0" applyNumberFormat="1" applyFont="1" applyFill="1" applyBorder="1" applyAlignment="1">
      <alignment horizontal="center" vertical="center"/>
    </xf>
    <xf numFmtId="167" fontId="4" fillId="5" borderId="55" xfId="0" applyNumberFormat="1" applyFont="1" applyFill="1" applyBorder="1" applyAlignment="1">
      <alignment horizontal="center" vertical="center"/>
    </xf>
    <xf numFmtId="0" fontId="3" fillId="5" borderId="56" xfId="74" applyFont="1" applyFill="1" applyBorder="1" applyAlignment="1">
      <alignment horizontal="center" vertical="center"/>
    </xf>
    <xf numFmtId="0" fontId="3" fillId="5" borderId="6" xfId="74" applyFont="1" applyFill="1" applyBorder="1" applyAlignment="1">
      <alignment horizontal="center" vertical="center"/>
    </xf>
    <xf numFmtId="0" fontId="3" fillId="5" borderId="33" xfId="74" applyFont="1" applyFill="1" applyBorder="1" applyAlignment="1">
      <alignment horizontal="center" vertical="center"/>
    </xf>
    <xf numFmtId="0" fontId="4" fillId="5" borderId="20" xfId="74" applyFont="1" applyFill="1" applyBorder="1" applyAlignment="1">
      <alignment horizontal="center" vertical="center"/>
    </xf>
    <xf numFmtId="0" fontId="4" fillId="5" borderId="4" xfId="74" applyFont="1" applyFill="1" applyBorder="1" applyAlignment="1">
      <alignment horizontal="center" vertical="center"/>
    </xf>
    <xf numFmtId="0" fontId="4" fillId="5" borderId="56" xfId="74" applyFont="1" applyFill="1" applyBorder="1" applyAlignment="1">
      <alignment horizontal="center" vertical="center"/>
    </xf>
    <xf numFmtId="0" fontId="4" fillId="5" borderId="30" xfId="74" applyFont="1" applyFill="1" applyBorder="1" applyAlignment="1">
      <alignment horizontal="center" vertical="center"/>
    </xf>
    <xf numFmtId="0" fontId="4" fillId="5" borderId="55" xfId="74" applyFont="1" applyFill="1" applyBorder="1" applyAlignment="1">
      <alignment horizontal="center" vertical="center"/>
    </xf>
    <xf numFmtId="0" fontId="4" fillId="5" borderId="33" xfId="74" applyFont="1" applyFill="1" applyBorder="1" applyAlignment="1">
      <alignment horizontal="center" vertical="center"/>
    </xf>
    <xf numFmtId="0" fontId="4" fillId="5" borderId="27" xfId="74" applyFont="1" applyFill="1" applyBorder="1" applyAlignment="1">
      <alignment horizontal="center" vertical="center"/>
    </xf>
    <xf numFmtId="0" fontId="4" fillId="5" borderId="16" xfId="74" applyFont="1" applyFill="1" applyBorder="1" applyAlignment="1">
      <alignment horizontal="center" vertical="center"/>
    </xf>
    <xf numFmtId="0" fontId="4" fillId="5" borderId="34" xfId="74" applyFont="1" applyFill="1" applyBorder="1" applyAlignment="1">
      <alignment horizontal="center" vertical="center"/>
    </xf>
    <xf numFmtId="0" fontId="4" fillId="0" borderId="107" xfId="231" applyFont="1" applyBorder="1" applyAlignment="1">
      <alignment horizontal="center" vertical="center"/>
    </xf>
    <xf numFmtId="0" fontId="4" fillId="0" borderId="2" xfId="231" applyFont="1" applyBorder="1" applyAlignment="1">
      <alignment horizontal="center" vertical="center"/>
    </xf>
    <xf numFmtId="0" fontId="4" fillId="0" borderId="36" xfId="231" applyFont="1" applyBorder="1" applyAlignment="1">
      <alignment horizontal="center" vertical="center"/>
    </xf>
    <xf numFmtId="0" fontId="4" fillId="0" borderId="86" xfId="231" applyFont="1" applyBorder="1" applyAlignment="1">
      <alignment horizontal="center" vertical="center"/>
    </xf>
    <xf numFmtId="0" fontId="4" fillId="0" borderId="17" xfId="231" applyFont="1" applyBorder="1" applyAlignment="1">
      <alignment horizontal="center" vertical="center"/>
    </xf>
    <xf numFmtId="0" fontId="4" fillId="0" borderId="18" xfId="74" applyFont="1" applyBorder="1" applyAlignment="1">
      <alignment horizontal="center" vertical="center"/>
    </xf>
    <xf numFmtId="0" fontId="4" fillId="0" borderId="35" xfId="231" applyFont="1" applyBorder="1" applyAlignment="1">
      <alignment horizontal="center" vertical="center"/>
    </xf>
    <xf numFmtId="0" fontId="3" fillId="0" borderId="4" xfId="231" applyFont="1" applyBorder="1" applyAlignment="1">
      <alignment horizontal="left" vertical="center"/>
    </xf>
    <xf numFmtId="0" fontId="4" fillId="0" borderId="0" xfId="231" applyFont="1" applyAlignment="1">
      <alignment horizontal="center" vertical="center"/>
    </xf>
    <xf numFmtId="167" fontId="4" fillId="0" borderId="0" xfId="231" applyNumberFormat="1" applyFont="1" applyAlignment="1" applyProtection="1">
      <alignment horizontal="center" vertical="center" wrapText="1"/>
    </xf>
    <xf numFmtId="167" fontId="4" fillId="0" borderId="0" xfId="231" applyNumberFormat="1" applyFont="1" applyAlignment="1" applyProtection="1">
      <alignment horizontal="center" vertical="center"/>
    </xf>
    <xf numFmtId="0" fontId="4" fillId="5" borderId="87" xfId="231" applyFont="1" applyFill="1" applyBorder="1" applyAlignment="1">
      <alignment horizontal="center" vertical="center"/>
    </xf>
    <xf numFmtId="0" fontId="4" fillId="5" borderId="127" xfId="231" applyFont="1" applyFill="1" applyBorder="1" applyAlignment="1">
      <alignment horizontal="center" vertical="center"/>
    </xf>
    <xf numFmtId="0" fontId="4" fillId="5" borderId="19" xfId="231" applyFont="1" applyFill="1" applyBorder="1" applyAlignment="1">
      <alignment horizontal="center" vertical="center"/>
    </xf>
    <xf numFmtId="0" fontId="4" fillId="5" borderId="113" xfId="231" applyFont="1" applyFill="1" applyBorder="1" applyAlignment="1">
      <alignment horizontal="center" vertical="center"/>
    </xf>
    <xf numFmtId="0" fontId="4" fillId="5" borderId="41" xfId="231" applyFont="1" applyFill="1" applyBorder="1" applyAlignment="1">
      <alignment horizontal="center" vertical="center"/>
    </xf>
    <xf numFmtId="0" fontId="4" fillId="5" borderId="37" xfId="231" applyFont="1" applyFill="1" applyBorder="1" applyAlignment="1">
      <alignment horizontal="center" vertical="center"/>
    </xf>
    <xf numFmtId="0" fontId="4" fillId="5" borderId="42" xfId="231" applyFont="1" applyFill="1" applyBorder="1" applyAlignment="1">
      <alignment horizontal="center" vertical="center"/>
    </xf>
    <xf numFmtId="0" fontId="4" fillId="0" borderId="0" xfId="0" applyFont="1" applyFill="1" applyAlignment="1">
      <alignment horizontal="center"/>
    </xf>
    <xf numFmtId="0" fontId="4" fillId="0" borderId="0" xfId="0" applyFont="1" applyAlignment="1">
      <alignment horizontal="center"/>
    </xf>
    <xf numFmtId="0" fontId="3" fillId="0" borderId="4" xfId="0" applyFont="1" applyBorder="1" applyAlignment="1">
      <alignment horizontal="left" wrapText="1"/>
    </xf>
    <xf numFmtId="0" fontId="3" fillId="0" borderId="0" xfId="0" applyFont="1" applyBorder="1" applyAlignment="1">
      <alignment horizontal="left" wrapText="1"/>
    </xf>
    <xf numFmtId="0" fontId="3" fillId="0" borderId="0" xfId="0" quotePrefix="1" applyFont="1" applyAlignment="1">
      <alignment horizontal="left"/>
    </xf>
    <xf numFmtId="0" fontId="3" fillId="0" borderId="0" xfId="0" quotePrefix="1" applyFont="1" applyBorder="1" applyAlignment="1">
      <alignment horizontal="left" wrapText="1"/>
    </xf>
    <xf numFmtId="0" fontId="3" fillId="0" borderId="18" xfId="0" applyFont="1" applyBorder="1" applyAlignment="1">
      <alignment horizontal="right"/>
    </xf>
    <xf numFmtId="0" fontId="4" fillId="3" borderId="32"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39" xfId="0" applyFont="1" applyFill="1" applyBorder="1" applyAlignment="1">
      <alignment horizontal="center" vertical="center"/>
    </xf>
    <xf numFmtId="0" fontId="3" fillId="0" borderId="0" xfId="0" applyFont="1" applyAlignment="1">
      <alignment horizontal="left"/>
    </xf>
    <xf numFmtId="0" fontId="4" fillId="3" borderId="35"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6" xfId="0" applyFont="1" applyFill="1" applyBorder="1" applyAlignment="1">
      <alignment horizontal="center" vertical="center"/>
    </xf>
    <xf numFmtId="165" fontId="39" fillId="0" borderId="7" xfId="74" applyNumberFormat="1" applyFont="1" applyFill="1" applyBorder="1" applyAlignment="1">
      <alignment horizontal="center" vertical="center"/>
    </xf>
    <xf numFmtId="165" fontId="39" fillId="0" borderId="15" xfId="74" applyNumberFormat="1" applyFont="1" applyFill="1" applyBorder="1" applyAlignment="1">
      <alignment horizontal="center" vertical="center"/>
    </xf>
    <xf numFmtId="165" fontId="39" fillId="0" borderId="24" xfId="74" applyNumberFormat="1" applyFont="1" applyFill="1" applyBorder="1" applyAlignment="1">
      <alignment horizontal="center" vertical="center"/>
    </xf>
    <xf numFmtId="165" fontId="39" fillId="0" borderId="25" xfId="74" applyNumberFormat="1" applyFont="1" applyFill="1" applyBorder="1" applyAlignment="1">
      <alignment horizontal="center" vertical="center"/>
    </xf>
    <xf numFmtId="0" fontId="5" fillId="0" borderId="0" xfId="74" applyFont="1" applyBorder="1" applyAlignment="1">
      <alignment horizontal="justify" wrapText="1"/>
    </xf>
    <xf numFmtId="0" fontId="39" fillId="0" borderId="86" xfId="74" applyFont="1" applyBorder="1" applyAlignment="1">
      <alignment horizontal="left" wrapText="1"/>
    </xf>
    <xf numFmtId="0" fontId="39" fillId="0" borderId="17" xfId="74" applyFont="1" applyBorder="1" applyAlignment="1">
      <alignment horizontal="left" wrapText="1"/>
    </xf>
    <xf numFmtId="0" fontId="8" fillId="0" borderId="0" xfId="74" applyFont="1" applyAlignment="1">
      <alignment horizontal="center"/>
    </xf>
    <xf numFmtId="0" fontId="4" fillId="0" borderId="0" xfId="74" applyFont="1" applyAlignment="1">
      <alignment horizontal="center"/>
    </xf>
    <xf numFmtId="0" fontId="4" fillId="5" borderId="35" xfId="74" applyFont="1" applyFill="1" applyBorder="1" applyAlignment="1">
      <alignment horizontal="center" vertical="center"/>
    </xf>
    <xf numFmtId="0" fontId="16" fillId="5" borderId="36" xfId="199" applyFont="1" applyFill="1" applyBorder="1" applyAlignment="1">
      <alignment horizontal="center" vertical="center"/>
    </xf>
    <xf numFmtId="0" fontId="8" fillId="5" borderId="38" xfId="74" applyFont="1" applyFill="1" applyBorder="1" applyAlignment="1">
      <alignment horizontal="center" vertical="center"/>
    </xf>
    <xf numFmtId="0" fontId="8" fillId="5" borderId="37" xfId="74" applyFont="1" applyFill="1" applyBorder="1" applyAlignment="1">
      <alignment horizontal="center" vertical="center"/>
    </xf>
    <xf numFmtId="0" fontId="8" fillId="5" borderId="41" xfId="74" applyFont="1" applyFill="1" applyBorder="1" applyAlignment="1">
      <alignment horizontal="center" vertical="center" wrapText="1"/>
    </xf>
    <xf numFmtId="0" fontId="8" fillId="5" borderId="42" xfId="74" applyFont="1" applyFill="1" applyBorder="1" applyAlignment="1">
      <alignment horizontal="center" vertical="center" wrapText="1"/>
    </xf>
    <xf numFmtId="0" fontId="8" fillId="0" borderId="0" xfId="74" applyFont="1" applyBorder="1" applyAlignment="1">
      <alignment horizontal="right"/>
    </xf>
    <xf numFmtId="177" fontId="36" fillId="0" borderId="4" xfId="89" quotePrefix="1" applyNumberFormat="1" applyFont="1" applyBorder="1" applyAlignment="1" applyProtection="1">
      <alignment horizontal="left"/>
    </xf>
    <xf numFmtId="0" fontId="35" fillId="0" borderId="0" xfId="89" applyFont="1" applyAlignment="1">
      <alignment horizontal="left" indent="1"/>
    </xf>
    <xf numFmtId="0" fontId="4" fillId="0" borderId="0" xfId="89" applyFont="1" applyFill="1" applyAlignment="1">
      <alignment horizontal="center"/>
    </xf>
    <xf numFmtId="0" fontId="4" fillId="0" borderId="0" xfId="89" applyFont="1" applyAlignment="1">
      <alignment horizontal="center"/>
    </xf>
    <xf numFmtId="0" fontId="35" fillId="0" borderId="18" xfId="89" applyFont="1" applyBorder="1" applyAlignment="1">
      <alignment horizontal="right"/>
    </xf>
    <xf numFmtId="1" fontId="4" fillId="3" borderId="35" xfId="89" applyNumberFormat="1" applyFont="1" applyFill="1" applyBorder="1" applyAlignment="1" applyProtection="1">
      <alignment horizontal="center" vertical="center" wrapText="1"/>
      <protection locked="0"/>
    </xf>
    <xf numFmtId="1" fontId="4" fillId="3" borderId="36" xfId="89" applyNumberFormat="1" applyFont="1" applyFill="1" applyBorder="1" applyAlignment="1" applyProtection="1">
      <alignment horizontal="center" vertical="center" wrapText="1"/>
      <protection locked="0"/>
    </xf>
    <xf numFmtId="0" fontId="4" fillId="3" borderId="19" xfId="89" applyFont="1" applyFill="1" applyBorder="1" applyAlignment="1" applyProtection="1">
      <alignment horizontal="center" vertical="center" wrapText="1"/>
      <protection locked="0"/>
    </xf>
    <xf numFmtId="0" fontId="4" fillId="3" borderId="9" xfId="89" applyFont="1" applyFill="1" applyBorder="1" applyAlignment="1" applyProtection="1">
      <alignment horizontal="center" vertical="center" wrapText="1"/>
      <protection locked="0"/>
    </xf>
    <xf numFmtId="0" fontId="4" fillId="3" borderId="38" xfId="89" applyFont="1" applyFill="1" applyBorder="1" applyAlignment="1">
      <alignment horizontal="center" vertical="center"/>
    </xf>
    <xf numFmtId="0" fontId="4" fillId="3" borderId="19" xfId="89" applyFont="1" applyFill="1" applyBorder="1" applyAlignment="1">
      <alignment horizontal="center" vertical="center"/>
    </xf>
    <xf numFmtId="0" fontId="4" fillId="3" borderId="85" xfId="89" applyFont="1" applyFill="1" applyBorder="1" applyAlignment="1">
      <alignment horizontal="center" vertical="center"/>
    </xf>
    <xf numFmtId="0" fontId="43" fillId="0" borderId="0" xfId="74" applyFont="1" applyBorder="1" applyAlignment="1">
      <alignment horizontal="right"/>
    </xf>
    <xf numFmtId="0" fontId="5" fillId="0" borderId="65" xfId="74" applyFont="1" applyBorder="1" applyAlignment="1">
      <alignment horizontal="left"/>
    </xf>
    <xf numFmtId="0" fontId="4" fillId="0" borderId="0" xfId="207" applyFont="1" applyFill="1" applyAlignment="1">
      <alignment horizontal="center" vertical="center"/>
    </xf>
    <xf numFmtId="14" fontId="4" fillId="0" borderId="0" xfId="207" applyNumberFormat="1" applyFont="1" applyFill="1" applyBorder="1" applyAlignment="1">
      <alignment horizontal="center"/>
    </xf>
    <xf numFmtId="0" fontId="35" fillId="0" borderId="0" xfId="207" applyFont="1" applyFill="1" applyBorder="1" applyAlignment="1">
      <alignment horizontal="right"/>
    </xf>
    <xf numFmtId="0" fontId="4" fillId="5" borderId="35" xfId="207" quotePrefix="1" applyFont="1" applyFill="1" applyBorder="1" applyAlignment="1">
      <alignment horizontal="center" vertical="center"/>
    </xf>
    <xf numFmtId="0" fontId="4" fillId="5" borderId="2" xfId="207" quotePrefix="1" applyFont="1" applyFill="1" applyBorder="1" applyAlignment="1">
      <alignment horizontal="center" vertical="center"/>
    </xf>
    <xf numFmtId="0" fontId="4" fillId="5" borderId="36" xfId="207" quotePrefix="1" applyFont="1" applyFill="1" applyBorder="1" applyAlignment="1">
      <alignment horizontal="center" vertical="center"/>
    </xf>
    <xf numFmtId="0" fontId="4" fillId="5" borderId="32" xfId="207" applyFont="1" applyFill="1" applyBorder="1" applyAlignment="1" applyProtection="1">
      <alignment horizontal="center" vertical="center"/>
    </xf>
    <xf numFmtId="0" fontId="4" fillId="5" borderId="38" xfId="207" applyFont="1" applyFill="1" applyBorder="1" applyAlignment="1" applyProtection="1">
      <alignment horizontal="center" vertical="center"/>
    </xf>
    <xf numFmtId="0" fontId="4" fillId="5" borderId="39" xfId="207" applyFont="1" applyFill="1" applyBorder="1" applyAlignment="1" applyProtection="1">
      <alignment horizontal="center" vertical="center"/>
    </xf>
    <xf numFmtId="168" fontId="4" fillId="5" borderId="27" xfId="207" quotePrefix="1" applyNumberFormat="1" applyFont="1" applyFill="1" applyBorder="1" applyAlignment="1" applyProtection="1">
      <alignment horizontal="center"/>
    </xf>
    <xf numFmtId="168" fontId="4" fillId="5" borderId="16" xfId="207" quotePrefix="1" applyNumberFormat="1" applyFont="1" applyFill="1" applyBorder="1" applyAlignment="1" applyProtection="1">
      <alignment horizontal="center"/>
    </xf>
    <xf numFmtId="168" fontId="4" fillId="5" borderId="26" xfId="207" quotePrefix="1" applyNumberFormat="1" applyFont="1" applyFill="1" applyBorder="1" applyAlignment="1" applyProtection="1">
      <alignment horizontal="center"/>
    </xf>
    <xf numFmtId="168" fontId="4" fillId="5" borderId="34" xfId="207" quotePrefix="1" applyNumberFormat="1" applyFont="1" applyFill="1" applyBorder="1" applyAlignment="1" applyProtection="1">
      <alignment horizontal="center"/>
    </xf>
    <xf numFmtId="0" fontId="4" fillId="5" borderId="27" xfId="207" applyFont="1" applyFill="1" applyBorder="1" applyAlignment="1" applyProtection="1">
      <alignment horizontal="center" vertical="center"/>
    </xf>
    <xf numFmtId="0" fontId="4" fillId="5" borderId="26" xfId="207" applyFont="1" applyFill="1" applyBorder="1" applyAlignment="1" applyProtection="1">
      <alignment horizontal="center" vertical="center"/>
    </xf>
    <xf numFmtId="168" fontId="4" fillId="5" borderId="7" xfId="207" applyNumberFormat="1" applyFont="1" applyFill="1" applyBorder="1" applyAlignment="1">
      <alignment horizontal="center" vertical="center"/>
    </xf>
    <xf numFmtId="168" fontId="4" fillId="5" borderId="9" xfId="207" applyNumberFormat="1" applyFont="1" applyFill="1" applyBorder="1" applyAlignment="1">
      <alignment horizontal="center" vertical="center"/>
    </xf>
    <xf numFmtId="177" fontId="4" fillId="0" borderId="0" xfId="207" applyNumberFormat="1" applyFont="1" applyFill="1" applyBorder="1" applyAlignment="1" applyProtection="1">
      <alignment horizontal="center"/>
    </xf>
    <xf numFmtId="0" fontId="4" fillId="5" borderId="35" xfId="207" applyFont="1" applyFill="1" applyBorder="1" applyAlignment="1">
      <alignment horizontal="center" vertical="center"/>
    </xf>
    <xf numFmtId="0" fontId="4" fillId="5" borderId="2" xfId="207" applyFont="1" applyFill="1" applyBorder="1" applyAlignment="1">
      <alignment horizontal="center" vertical="center"/>
    </xf>
    <xf numFmtId="0" fontId="4" fillId="5" borderId="36" xfId="207" applyFont="1" applyFill="1" applyBorder="1" applyAlignment="1">
      <alignment horizontal="center" vertical="center"/>
    </xf>
    <xf numFmtId="0" fontId="4" fillId="5" borderId="32" xfId="207" applyFont="1" applyFill="1" applyBorder="1" applyAlignment="1" applyProtection="1">
      <alignment horizontal="center"/>
    </xf>
    <xf numFmtId="0" fontId="4" fillId="5" borderId="38" xfId="207" applyFont="1" applyFill="1" applyBorder="1" applyAlignment="1" applyProtection="1">
      <alignment horizontal="center"/>
    </xf>
    <xf numFmtId="0" fontId="4" fillId="5" borderId="39" xfId="207" applyFont="1" applyFill="1" applyBorder="1" applyAlignment="1" applyProtection="1">
      <alignment horizontal="center"/>
    </xf>
    <xf numFmtId="168" fontId="4" fillId="5" borderId="7" xfId="207" quotePrefix="1" applyNumberFormat="1" applyFont="1" applyFill="1" applyBorder="1" applyAlignment="1" applyProtection="1">
      <alignment horizontal="center" vertical="center"/>
    </xf>
    <xf numFmtId="168" fontId="4" fillId="5" borderId="9" xfId="207" quotePrefix="1" applyNumberFormat="1" applyFont="1" applyFill="1" applyBorder="1" applyAlignment="1" applyProtection="1">
      <alignment horizontal="center" vertical="center"/>
    </xf>
    <xf numFmtId="0" fontId="4" fillId="5" borderId="41" xfId="207" applyFont="1" applyFill="1" applyBorder="1" applyAlignment="1" applyProtection="1">
      <alignment horizontal="center" vertical="center"/>
    </xf>
    <xf numFmtId="0" fontId="4" fillId="5" borderId="42" xfId="207" applyFont="1" applyFill="1" applyBorder="1" applyAlignment="1" applyProtection="1">
      <alignment horizontal="center" vertical="center"/>
    </xf>
    <xf numFmtId="168" fontId="4" fillId="5" borderId="1" xfId="207" quotePrefix="1" applyNumberFormat="1" applyFont="1" applyFill="1" applyBorder="1" applyAlignment="1" applyProtection="1">
      <alignment horizontal="center"/>
    </xf>
    <xf numFmtId="168" fontId="4" fillId="5" borderId="10" xfId="207" quotePrefix="1" applyNumberFormat="1" applyFont="1" applyFill="1" applyBorder="1" applyAlignment="1" applyProtection="1">
      <alignment horizontal="center"/>
    </xf>
    <xf numFmtId="168" fontId="4" fillId="5" borderId="41" xfId="207" quotePrefix="1" applyNumberFormat="1" applyFont="1" applyFill="1" applyBorder="1" applyAlignment="1" applyProtection="1">
      <alignment horizontal="center"/>
    </xf>
    <xf numFmtId="168" fontId="4" fillId="5" borderId="42" xfId="207" quotePrefix="1" applyNumberFormat="1" applyFont="1" applyFill="1" applyBorder="1" applyAlignment="1" applyProtection="1">
      <alignment horizontal="center"/>
    </xf>
    <xf numFmtId="177" fontId="3" fillId="0" borderId="0" xfId="207" applyNumberFormat="1" applyFont="1" applyFill="1" applyBorder="1" applyAlignment="1" applyProtection="1">
      <alignment horizontal="left"/>
    </xf>
    <xf numFmtId="165" fontId="3" fillId="0" borderId="0" xfId="207" applyNumberFormat="1" applyFont="1" applyFill="1" applyAlignment="1">
      <alignment horizontal="left"/>
    </xf>
    <xf numFmtId="165" fontId="4" fillId="0" borderId="0" xfId="207" applyNumberFormat="1" applyFont="1" applyFill="1" applyAlignment="1">
      <alignment horizontal="center"/>
    </xf>
    <xf numFmtId="165" fontId="35" fillId="0" borderId="0" xfId="207" applyNumberFormat="1" applyFont="1" applyFill="1" applyBorder="1" applyAlignment="1">
      <alignment horizontal="right"/>
    </xf>
    <xf numFmtId="165" fontId="3" fillId="0" borderId="0" xfId="207" applyNumberFormat="1" applyFont="1" applyFill="1" applyBorder="1" applyAlignment="1">
      <alignment horizontal="right"/>
    </xf>
    <xf numFmtId="165" fontId="4" fillId="5" borderId="35" xfId="207" applyNumberFormat="1" applyFont="1" applyFill="1" applyBorder="1" applyAlignment="1" applyProtection="1">
      <alignment horizontal="center" vertical="center"/>
    </xf>
    <xf numFmtId="165" fontId="4" fillId="5" borderId="2" xfId="207" applyNumberFormat="1" applyFont="1" applyFill="1" applyBorder="1" applyAlignment="1" applyProtection="1">
      <alignment horizontal="center" vertical="center"/>
    </xf>
    <xf numFmtId="165" fontId="4" fillId="5" borderId="36" xfId="207" applyNumberFormat="1" applyFont="1" applyFill="1" applyBorder="1" applyAlignment="1" applyProtection="1">
      <alignment horizontal="center" vertical="center"/>
    </xf>
    <xf numFmtId="165" fontId="4" fillId="5" borderId="32" xfId="2" applyNumberFormat="1" applyFont="1" applyFill="1" applyBorder="1" applyAlignment="1">
      <alignment horizontal="center" vertical="center" wrapText="1"/>
    </xf>
    <xf numFmtId="165" fontId="4" fillId="5" borderId="38" xfId="2" applyNumberFormat="1" applyFont="1" applyFill="1" applyBorder="1" applyAlignment="1">
      <alignment horizontal="center" vertical="center" wrapText="1"/>
    </xf>
    <xf numFmtId="165" fontId="4" fillId="5" borderId="39" xfId="2" applyNumberFormat="1" applyFont="1" applyFill="1" applyBorder="1" applyAlignment="1">
      <alignment horizontal="center" vertical="center" wrapText="1"/>
    </xf>
    <xf numFmtId="165" fontId="4" fillId="5" borderId="27" xfId="2" quotePrefix="1" applyNumberFormat="1" applyFont="1" applyFill="1" applyBorder="1" applyAlignment="1">
      <alignment horizontal="center" vertical="center"/>
    </xf>
    <xf numFmtId="165" fontId="4" fillId="5" borderId="26" xfId="2" quotePrefix="1" applyNumberFormat="1" applyFont="1" applyFill="1" applyBorder="1" applyAlignment="1">
      <alignment horizontal="center" vertical="center"/>
    </xf>
    <xf numFmtId="165" fontId="4" fillId="5" borderId="34" xfId="2" quotePrefix="1" applyNumberFormat="1" applyFont="1" applyFill="1" applyBorder="1" applyAlignment="1">
      <alignment horizontal="center" vertical="center"/>
    </xf>
    <xf numFmtId="0" fontId="4" fillId="0" borderId="0" xfId="207" applyFont="1" applyFill="1" applyAlignment="1">
      <alignment horizontal="center"/>
    </xf>
    <xf numFmtId="165" fontId="4" fillId="5" borderId="27" xfId="2" quotePrefix="1" applyNumberFormat="1" applyFont="1" applyFill="1" applyBorder="1" applyAlignment="1">
      <alignment horizontal="center"/>
    </xf>
    <xf numFmtId="165" fontId="4" fillId="5" borderId="34" xfId="2" quotePrefix="1" applyNumberFormat="1" applyFont="1" applyFill="1" applyBorder="1" applyAlignment="1">
      <alignment horizontal="center"/>
    </xf>
    <xf numFmtId="177" fontId="3" fillId="0" borderId="0" xfId="207" applyNumberFormat="1" applyFont="1" applyFill="1" applyBorder="1" applyAlignment="1" applyProtection="1">
      <alignment horizontal="left" wrapText="1"/>
    </xf>
    <xf numFmtId="0" fontId="35" fillId="0" borderId="18" xfId="207" applyFont="1" applyFill="1" applyBorder="1" applyAlignment="1">
      <alignment horizontal="center"/>
    </xf>
    <xf numFmtId="165" fontId="4" fillId="5" borderId="32" xfId="2" applyNumberFormat="1" applyFont="1" applyFill="1" applyBorder="1" applyAlignment="1">
      <alignment horizontal="center" wrapText="1"/>
    </xf>
    <xf numFmtId="165" fontId="4" fillId="5" borderId="38" xfId="2" applyNumberFormat="1" applyFont="1" applyFill="1" applyBorder="1" applyAlignment="1">
      <alignment horizontal="center" wrapText="1"/>
    </xf>
    <xf numFmtId="165" fontId="4" fillId="5" borderId="39" xfId="2" applyNumberFormat="1" applyFont="1" applyFill="1" applyBorder="1" applyAlignment="1">
      <alignment horizontal="center" wrapText="1"/>
    </xf>
    <xf numFmtId="165" fontId="4" fillId="5" borderId="26" xfId="2" quotePrefix="1" applyNumberFormat="1" applyFont="1" applyFill="1" applyBorder="1" applyAlignment="1">
      <alignment horizontal="center"/>
    </xf>
    <xf numFmtId="0" fontId="3" fillId="0" borderId="0" xfId="207" applyFont="1" applyFill="1" applyAlignment="1">
      <alignment horizontal="left"/>
    </xf>
    <xf numFmtId="165" fontId="4" fillId="5" borderId="32" xfId="4" quotePrefix="1" applyNumberFormat="1" applyFont="1" applyFill="1" applyBorder="1" applyAlignment="1">
      <alignment horizontal="center" wrapText="1"/>
    </xf>
    <xf numFmtId="165" fontId="4" fillId="5" borderId="38" xfId="4" quotePrefix="1" applyNumberFormat="1" applyFont="1" applyFill="1" applyBorder="1" applyAlignment="1">
      <alignment horizontal="center" wrapText="1"/>
    </xf>
    <xf numFmtId="165" fontId="4" fillId="5" borderId="39" xfId="4" quotePrefix="1" applyNumberFormat="1" applyFont="1" applyFill="1" applyBorder="1" applyAlignment="1">
      <alignment horizontal="center" wrapText="1"/>
    </xf>
    <xf numFmtId="1" fontId="4" fillId="5" borderId="27" xfId="207" quotePrefix="1" applyNumberFormat="1" applyFont="1" applyFill="1" applyBorder="1" applyAlignment="1">
      <alignment horizontal="center"/>
    </xf>
    <xf numFmtId="0" fontId="4" fillId="5" borderId="26" xfId="207" applyFont="1" applyFill="1" applyBorder="1" applyAlignment="1">
      <alignment horizontal="center"/>
    </xf>
    <xf numFmtId="1" fontId="4" fillId="5" borderId="16" xfId="207" quotePrefix="1" applyNumberFormat="1" applyFont="1" applyFill="1" applyBorder="1" applyAlignment="1">
      <alignment horizontal="center"/>
    </xf>
    <xf numFmtId="0" fontId="4" fillId="5" borderId="34" xfId="207" applyFont="1" applyFill="1" applyBorder="1" applyAlignment="1">
      <alignment horizontal="center"/>
    </xf>
    <xf numFmtId="1" fontId="4" fillId="5" borderId="7" xfId="207" applyNumberFormat="1" applyFont="1" applyFill="1" applyBorder="1" applyAlignment="1">
      <alignment horizontal="center" vertical="center"/>
    </xf>
    <xf numFmtId="1" fontId="4" fillId="5" borderId="9" xfId="207" applyNumberFormat="1" applyFont="1" applyFill="1" applyBorder="1" applyAlignment="1">
      <alignment horizontal="center" vertical="center"/>
    </xf>
    <xf numFmtId="177" fontId="3" fillId="0" borderId="4" xfId="207" applyNumberFormat="1" applyFont="1" applyFill="1" applyBorder="1" applyAlignment="1" applyProtection="1">
      <alignment horizontal="left"/>
    </xf>
    <xf numFmtId="165" fontId="4" fillId="0" borderId="0" xfId="207" applyNumberFormat="1" applyFont="1" applyFill="1" applyBorder="1" applyAlignment="1">
      <alignment horizontal="center"/>
    </xf>
    <xf numFmtId="165" fontId="4" fillId="0" borderId="0" xfId="207" applyNumberFormat="1" applyFont="1" applyFill="1" applyBorder="1" applyAlignment="1" applyProtection="1">
      <alignment horizontal="center"/>
    </xf>
    <xf numFmtId="165" fontId="4" fillId="5" borderId="35" xfId="207" applyNumberFormat="1" applyFont="1" applyFill="1" applyBorder="1" applyAlignment="1">
      <alignment horizontal="center" vertical="center"/>
    </xf>
    <xf numFmtId="165" fontId="4" fillId="5" borderId="2" xfId="207" applyNumberFormat="1" applyFont="1" applyFill="1" applyBorder="1" applyAlignment="1">
      <alignment horizontal="center" vertical="center"/>
    </xf>
    <xf numFmtId="165" fontId="4" fillId="5" borderId="36" xfId="207" applyNumberFormat="1" applyFont="1" applyFill="1" applyBorder="1" applyAlignment="1">
      <alignment horizontal="center" vertical="center"/>
    </xf>
    <xf numFmtId="39" fontId="4" fillId="5" borderId="2" xfId="175" applyNumberFormat="1" applyFont="1" applyFill="1" applyBorder="1" applyAlignment="1">
      <alignment horizontal="center" vertical="center"/>
    </xf>
    <xf numFmtId="39" fontId="4" fillId="5" borderId="36" xfId="175" applyNumberFormat="1" applyFont="1" applyFill="1" applyBorder="1" applyAlignment="1">
      <alignment horizontal="center" vertical="center"/>
    </xf>
    <xf numFmtId="0" fontId="4" fillId="5" borderId="8" xfId="174" quotePrefix="1" applyFont="1" applyFill="1" applyBorder="1" applyAlignment="1">
      <alignment horizontal="center" vertical="center"/>
    </xf>
    <xf numFmtId="0" fontId="4" fillId="5" borderId="22" xfId="174" quotePrefix="1" applyFont="1" applyFill="1" applyBorder="1" applyAlignment="1">
      <alignment horizontal="center" vertical="center"/>
    </xf>
    <xf numFmtId="0" fontId="4" fillId="5" borderId="30" xfId="174" quotePrefix="1" applyFont="1" applyFill="1" applyBorder="1" applyAlignment="1">
      <alignment horizontal="center" vertical="center"/>
    </xf>
    <xf numFmtId="0" fontId="4" fillId="5" borderId="61" xfId="174" quotePrefix="1" applyFont="1" applyFill="1" applyBorder="1" applyAlignment="1">
      <alignment horizontal="center" vertical="center"/>
    </xf>
    <xf numFmtId="180" fontId="4" fillId="5" borderId="30" xfId="120" applyNumberFormat="1" applyFont="1" applyFill="1" applyBorder="1" applyAlignment="1">
      <alignment horizontal="center" vertical="center"/>
    </xf>
    <xf numFmtId="180" fontId="4" fillId="5" borderId="55" xfId="120" applyNumberFormat="1" applyFont="1" applyFill="1" applyBorder="1" applyAlignment="1">
      <alignment horizontal="center" vertical="center"/>
    </xf>
    <xf numFmtId="180" fontId="4" fillId="5" borderId="61" xfId="120" applyNumberFormat="1" applyFont="1" applyFill="1" applyBorder="1" applyAlignment="1">
      <alignment horizontal="center" vertical="center"/>
    </xf>
    <xf numFmtId="0" fontId="4" fillId="5" borderId="27" xfId="175" applyNumberFormat="1" applyFont="1" applyFill="1" applyBorder="1" applyAlignment="1">
      <alignment horizontal="center"/>
    </xf>
    <xf numFmtId="0" fontId="4" fillId="5" borderId="16" xfId="175" applyNumberFormat="1" applyFont="1" applyFill="1" applyBorder="1" applyAlignment="1">
      <alignment horizontal="center"/>
    </xf>
    <xf numFmtId="0" fontId="4" fillId="5" borderId="26" xfId="175" applyNumberFormat="1" applyFont="1" applyFill="1" applyBorder="1" applyAlignment="1">
      <alignment horizontal="center"/>
    </xf>
    <xf numFmtId="0" fontId="4" fillId="5" borderId="34" xfId="175" applyNumberFormat="1" applyFont="1" applyFill="1" applyBorder="1" applyAlignment="1">
      <alignment horizontal="center"/>
    </xf>
    <xf numFmtId="0" fontId="4" fillId="5" borderId="27" xfId="175" applyFont="1" applyFill="1" applyBorder="1" applyAlignment="1">
      <alignment horizontal="center" vertical="center" wrapText="1"/>
    </xf>
    <xf numFmtId="0" fontId="4" fillId="5" borderId="26" xfId="175" applyFont="1" applyFill="1" applyBorder="1" applyAlignment="1">
      <alignment horizontal="center" vertical="center" wrapText="1"/>
    </xf>
    <xf numFmtId="0" fontId="4" fillId="5" borderId="27" xfId="175" applyFont="1" applyFill="1" applyBorder="1" applyAlignment="1">
      <alignment horizontal="center" vertical="center"/>
    </xf>
    <xf numFmtId="0" fontId="4" fillId="5" borderId="26" xfId="175" applyFont="1" applyFill="1" applyBorder="1" applyAlignment="1">
      <alignment horizontal="center" vertical="center"/>
    </xf>
    <xf numFmtId="0" fontId="4" fillId="5" borderId="34" xfId="175" applyFont="1" applyFill="1" applyBorder="1" applyAlignment="1">
      <alignment horizontal="center" vertical="center"/>
    </xf>
    <xf numFmtId="39" fontId="4" fillId="5" borderId="2" xfId="175" quotePrefix="1" applyNumberFormat="1" applyFont="1" applyFill="1" applyBorder="1" applyAlignment="1">
      <alignment horizontal="center" vertical="center"/>
    </xf>
    <xf numFmtId="39" fontId="4" fillId="5" borderId="36" xfId="175" quotePrefix="1" applyNumberFormat="1" applyFont="1" applyFill="1" applyBorder="1" applyAlignment="1">
      <alignment horizontal="center" vertical="center"/>
    </xf>
    <xf numFmtId="180" fontId="4" fillId="5" borderId="1" xfId="120" applyNumberFormat="1" applyFont="1" applyFill="1" applyBorder="1" applyAlignment="1">
      <alignment horizontal="center" vertical="center"/>
    </xf>
    <xf numFmtId="180" fontId="4" fillId="5" borderId="10" xfId="120" applyNumberFormat="1" applyFont="1" applyFill="1" applyBorder="1" applyAlignment="1">
      <alignment horizontal="center" vertical="center"/>
    </xf>
    <xf numFmtId="39" fontId="4" fillId="5" borderId="27" xfId="175" quotePrefix="1" applyNumberFormat="1" applyFont="1" applyFill="1" applyBorder="1" applyAlignment="1">
      <alignment horizontal="center"/>
    </xf>
    <xf numFmtId="39" fontId="4" fillId="5" borderId="26" xfId="175" quotePrefix="1" applyNumberFormat="1" applyFont="1" applyFill="1" applyBorder="1" applyAlignment="1">
      <alignment horizontal="center"/>
    </xf>
    <xf numFmtId="39" fontId="4" fillId="5" borderId="16" xfId="175" quotePrefix="1" applyNumberFormat="1" applyFont="1" applyFill="1" applyBorder="1" applyAlignment="1">
      <alignment horizontal="center"/>
    </xf>
    <xf numFmtId="39" fontId="4" fillId="5" borderId="34" xfId="175" quotePrefix="1" applyNumberFormat="1" applyFont="1" applyFill="1" applyBorder="1" applyAlignment="1">
      <alignment horizontal="center"/>
    </xf>
    <xf numFmtId="180" fontId="4" fillId="5" borderId="27" xfId="116" applyNumberFormat="1" applyFont="1" applyFill="1" applyBorder="1" applyAlignment="1">
      <alignment horizontal="center" vertical="center"/>
    </xf>
    <xf numFmtId="180" fontId="4" fillId="5" borderId="16" xfId="116" applyNumberFormat="1" applyFont="1" applyFill="1" applyBorder="1" applyAlignment="1">
      <alignment horizontal="center" vertical="center"/>
    </xf>
    <xf numFmtId="180" fontId="4" fillId="5" borderId="26" xfId="116" applyNumberFormat="1" applyFont="1" applyFill="1" applyBorder="1" applyAlignment="1">
      <alignment horizontal="center" vertical="center"/>
    </xf>
    <xf numFmtId="180" fontId="4" fillId="5" borderId="55" xfId="116" applyNumberFormat="1" applyFont="1" applyFill="1" applyBorder="1" applyAlignment="1">
      <alignment horizontal="center" vertical="center"/>
    </xf>
    <xf numFmtId="180" fontId="4" fillId="5" borderId="61" xfId="116" applyNumberFormat="1" applyFont="1" applyFill="1" applyBorder="1" applyAlignment="1">
      <alignment horizontal="center" vertical="center"/>
    </xf>
    <xf numFmtId="0" fontId="4" fillId="5" borderId="2" xfId="174" applyFont="1" applyFill="1" applyBorder="1" applyAlignment="1">
      <alignment horizontal="center" vertical="center"/>
    </xf>
    <xf numFmtId="0" fontId="4" fillId="5" borderId="36" xfId="174" applyFont="1" applyFill="1" applyBorder="1" applyAlignment="1">
      <alignment horizontal="center" vertical="center"/>
    </xf>
    <xf numFmtId="0" fontId="4" fillId="5" borderId="1" xfId="174" quotePrefix="1" applyFont="1" applyFill="1" applyBorder="1" applyAlignment="1">
      <alignment horizontal="center"/>
    </xf>
    <xf numFmtId="0" fontId="4" fillId="5" borderId="1" xfId="174" applyFont="1" applyFill="1" applyBorder="1" applyAlignment="1">
      <alignment horizontal="center"/>
    </xf>
    <xf numFmtId="0" fontId="4" fillId="5" borderId="26" xfId="174" quotePrefix="1" applyFont="1" applyFill="1" applyBorder="1" applyAlignment="1">
      <alignment horizontal="center"/>
    </xf>
    <xf numFmtId="0" fontId="4" fillId="5" borderId="10" xfId="174" applyFont="1" applyFill="1" applyBorder="1" applyAlignment="1">
      <alignment horizontal="center"/>
    </xf>
    <xf numFmtId="0" fontId="4" fillId="0" borderId="0" xfId="0" applyFont="1" applyFill="1" applyAlignment="1">
      <alignment horizontal="center" vertical="center"/>
    </xf>
    <xf numFmtId="14" fontId="4" fillId="0" borderId="0" xfId="0" applyNumberFormat="1" applyFont="1" applyFill="1" applyBorder="1" applyAlignment="1">
      <alignment horizontal="center"/>
    </xf>
    <xf numFmtId="0" fontId="4" fillId="5" borderId="32" xfId="174" applyFont="1" applyFill="1" applyBorder="1" applyAlignment="1">
      <alignment horizontal="center" vertical="center"/>
    </xf>
    <xf numFmtId="0" fontId="4" fillId="5" borderId="38" xfId="174" applyFont="1" applyFill="1" applyBorder="1" applyAlignment="1">
      <alignment horizontal="center" vertical="center"/>
    </xf>
    <xf numFmtId="0" fontId="4" fillId="5" borderId="37" xfId="174" applyFont="1" applyFill="1" applyBorder="1" applyAlignment="1">
      <alignment horizontal="center" vertical="center"/>
    </xf>
    <xf numFmtId="0" fontId="4" fillId="5" borderId="39" xfId="174" applyFont="1" applyFill="1" applyBorder="1" applyAlignment="1">
      <alignment horizontal="center" vertical="center"/>
    </xf>
    <xf numFmtId="0" fontId="4" fillId="5" borderId="27" xfId="174" quotePrefix="1" applyFont="1" applyFill="1" applyBorder="1" applyAlignment="1">
      <alignment horizontal="center"/>
    </xf>
    <xf numFmtId="0" fontId="4" fillId="5" borderId="16" xfId="174" applyNumberFormat="1" applyFont="1" applyFill="1" applyBorder="1" applyAlignment="1">
      <alignment horizontal="center"/>
    </xf>
    <xf numFmtId="0" fontId="4" fillId="5" borderId="26" xfId="174" applyNumberFormat="1" applyFont="1" applyFill="1" applyBorder="1" applyAlignment="1">
      <alignment horizontal="center"/>
    </xf>
    <xf numFmtId="164" fontId="4" fillId="5" borderId="54" xfId="0" applyNumberFormat="1" applyFont="1" applyFill="1" applyBorder="1" applyAlignment="1">
      <alignment horizontal="center" vertical="center"/>
    </xf>
    <xf numFmtId="164" fontId="4" fillId="5" borderId="11" xfId="0" applyNumberFormat="1" applyFont="1" applyFill="1" applyBorder="1" applyAlignment="1">
      <alignment horizontal="center" vertical="center"/>
    </xf>
    <xf numFmtId="0" fontId="4" fillId="5" borderId="32" xfId="0" applyFont="1" applyFill="1" applyBorder="1" applyAlignment="1">
      <alignment horizontal="center"/>
    </xf>
    <xf numFmtId="0" fontId="4" fillId="5" borderId="38" xfId="0" applyFont="1" applyFill="1" applyBorder="1" applyAlignment="1">
      <alignment horizontal="center"/>
    </xf>
    <xf numFmtId="0" fontId="4" fillId="5" borderId="37" xfId="0" applyFont="1" applyFill="1" applyBorder="1" applyAlignment="1">
      <alignment horizontal="center"/>
    </xf>
    <xf numFmtId="0" fontId="4" fillId="5" borderId="39" xfId="0" applyFont="1" applyFill="1" applyBorder="1" applyAlignment="1">
      <alignment horizontal="center"/>
    </xf>
    <xf numFmtId="39" fontId="4" fillId="5" borderId="27" xfId="0" quotePrefix="1" applyNumberFormat="1" applyFont="1" applyFill="1" applyBorder="1" applyAlignment="1" applyProtection="1">
      <alignment horizontal="center"/>
    </xf>
    <xf numFmtId="39" fontId="4" fillId="5" borderId="16" xfId="0" quotePrefix="1" applyNumberFormat="1" applyFont="1" applyFill="1" applyBorder="1" applyAlignment="1" applyProtection="1">
      <alignment horizontal="center"/>
    </xf>
    <xf numFmtId="39" fontId="4" fillId="5" borderId="26" xfId="0" quotePrefix="1" applyNumberFormat="1" applyFont="1" applyFill="1" applyBorder="1" applyAlignment="1" applyProtection="1">
      <alignment horizontal="center"/>
    </xf>
    <xf numFmtId="39" fontId="4" fillId="5" borderId="65" xfId="0" quotePrefix="1" applyNumberFormat="1" applyFont="1" applyFill="1" applyBorder="1" applyAlignment="1" applyProtection="1">
      <alignment horizontal="center" vertical="center"/>
    </xf>
    <xf numFmtId="39" fontId="4" fillId="5" borderId="94" xfId="0" quotePrefix="1" applyNumberFormat="1" applyFont="1" applyFill="1" applyBorder="1" applyAlignment="1" applyProtection="1">
      <alignment horizontal="center" vertical="center"/>
    </xf>
    <xf numFmtId="39" fontId="4" fillId="5" borderId="55" xfId="0" quotePrefix="1" applyNumberFormat="1" applyFont="1" applyFill="1" applyBorder="1" applyAlignment="1" applyProtection="1">
      <alignment horizontal="center" vertical="center"/>
    </xf>
    <xf numFmtId="39" fontId="4" fillId="5" borderId="33" xfId="0" quotePrefix="1" applyNumberFormat="1" applyFont="1" applyFill="1" applyBorder="1" applyAlignment="1" applyProtection="1">
      <alignment horizontal="center" vertical="center"/>
    </xf>
    <xf numFmtId="39" fontId="4" fillId="5" borderId="64" xfId="0" quotePrefix="1" applyNumberFormat="1" applyFont="1" applyFill="1" applyBorder="1" applyAlignment="1" applyProtection="1">
      <alignment horizontal="center" vertical="center"/>
    </xf>
    <xf numFmtId="39" fontId="4" fillId="5" borderId="61" xfId="0" quotePrefix="1" applyNumberFormat="1" applyFont="1" applyFill="1" applyBorder="1" applyAlignment="1" applyProtection="1">
      <alignment horizontal="center" vertical="center"/>
    </xf>
    <xf numFmtId="39" fontId="4" fillId="5" borderId="27" xfId="0" applyNumberFormat="1" applyFont="1" applyFill="1" applyBorder="1" applyAlignment="1" applyProtection="1">
      <alignment horizontal="center" vertical="center"/>
    </xf>
    <xf numFmtId="39" fontId="4" fillId="5" borderId="26" xfId="0" applyNumberFormat="1" applyFont="1" applyFill="1" applyBorder="1" applyAlignment="1" applyProtection="1">
      <alignment horizontal="center" vertical="center"/>
    </xf>
    <xf numFmtId="39" fontId="4" fillId="5" borderId="16" xfId="0" applyNumberFormat="1" applyFont="1" applyFill="1" applyBorder="1" applyAlignment="1" applyProtection="1">
      <alignment horizontal="center" vertical="center" wrapText="1"/>
    </xf>
    <xf numFmtId="39" fontId="4" fillId="5" borderId="26" xfId="0" applyNumberFormat="1" applyFont="1" applyFill="1" applyBorder="1" applyAlignment="1" applyProtection="1">
      <alignment horizontal="center" vertical="center" wrapText="1"/>
    </xf>
    <xf numFmtId="39" fontId="4" fillId="5" borderId="16" xfId="0" applyNumberFormat="1" applyFont="1" applyFill="1" applyBorder="1" applyAlignment="1" applyProtection="1">
      <alignment horizontal="center" vertical="center"/>
    </xf>
    <xf numFmtId="0" fontId="3" fillId="0" borderId="0" xfId="208" applyFont="1" applyFill="1" applyBorder="1" applyAlignment="1">
      <alignment horizontal="left"/>
    </xf>
    <xf numFmtId="0" fontId="4" fillId="0" borderId="0" xfId="208" applyFont="1" applyFill="1" applyAlignment="1">
      <alignment horizontal="center" vertical="center"/>
    </xf>
    <xf numFmtId="0" fontId="4" fillId="0" borderId="0" xfId="208" applyFont="1" applyFill="1" applyAlignment="1">
      <alignment horizontal="center"/>
    </xf>
    <xf numFmtId="0" fontId="4" fillId="5" borderId="32" xfId="208" applyFont="1" applyFill="1" applyBorder="1" applyAlignment="1">
      <alignment horizontal="center" vertical="center" wrapText="1"/>
    </xf>
    <xf numFmtId="0" fontId="4" fillId="5" borderId="38" xfId="208" applyFont="1" applyFill="1" applyBorder="1" applyAlignment="1">
      <alignment horizontal="center" vertical="center" wrapText="1"/>
    </xf>
    <xf numFmtId="0" fontId="4" fillId="5" borderId="37" xfId="208" applyFont="1" applyFill="1" applyBorder="1" applyAlignment="1">
      <alignment horizontal="center" vertical="center" wrapText="1"/>
    </xf>
    <xf numFmtId="0" fontId="4" fillId="5" borderId="39" xfId="208" applyFont="1" applyFill="1" applyBorder="1" applyAlignment="1">
      <alignment horizontal="center" vertical="center" wrapText="1"/>
    </xf>
    <xf numFmtId="0" fontId="4" fillId="5" borderId="16" xfId="74" applyFont="1" applyFill="1" applyBorder="1" applyAlignment="1">
      <alignment horizontal="center"/>
    </xf>
    <xf numFmtId="0" fontId="4" fillId="5" borderId="27" xfId="74" quotePrefix="1" applyFont="1" applyFill="1" applyBorder="1" applyAlignment="1">
      <alignment horizontal="center"/>
    </xf>
    <xf numFmtId="0" fontId="4" fillId="5" borderId="26" xfId="74" applyFont="1" applyFill="1" applyBorder="1" applyAlignment="1">
      <alignment horizontal="center"/>
    </xf>
    <xf numFmtId="0" fontId="4" fillId="5" borderId="34" xfId="74" applyFont="1" applyFill="1" applyBorder="1" applyAlignment="1">
      <alignment horizontal="center"/>
    </xf>
    <xf numFmtId="0" fontId="3" fillId="0" borderId="4" xfId="74" applyFont="1" applyFill="1" applyBorder="1" applyAlignment="1">
      <alignment horizontal="left"/>
    </xf>
    <xf numFmtId="0" fontId="35" fillId="0" borderId="18" xfId="74" applyFont="1" applyFill="1" applyBorder="1" applyAlignment="1">
      <alignment horizontal="right"/>
    </xf>
    <xf numFmtId="0" fontId="4" fillId="5" borderId="35" xfId="174" applyFont="1" applyFill="1" applyBorder="1" applyAlignment="1">
      <alignment horizontal="center" vertical="center"/>
    </xf>
    <xf numFmtId="0" fontId="4" fillId="5" borderId="32" xfId="174" applyFont="1" applyFill="1" applyBorder="1" applyAlignment="1">
      <alignment horizontal="center"/>
    </xf>
    <xf numFmtId="0" fontId="4" fillId="5" borderId="38" xfId="174" applyFont="1" applyFill="1" applyBorder="1" applyAlignment="1">
      <alignment horizontal="center"/>
    </xf>
    <xf numFmtId="0" fontId="4" fillId="5" borderId="37" xfId="174" applyFont="1" applyFill="1" applyBorder="1" applyAlignment="1">
      <alignment horizontal="center"/>
    </xf>
    <xf numFmtId="0" fontId="4" fillId="5" borderId="39" xfId="174" applyFont="1" applyFill="1" applyBorder="1" applyAlignment="1">
      <alignment horizontal="center"/>
    </xf>
    <xf numFmtId="0" fontId="4" fillId="5" borderId="27" xfId="174" applyFont="1" applyFill="1" applyBorder="1" applyAlignment="1">
      <alignment horizontal="center"/>
    </xf>
    <xf numFmtId="0" fontId="4" fillId="5" borderId="26" xfId="174" applyFont="1" applyFill="1" applyBorder="1" applyAlignment="1">
      <alignment horizontal="center"/>
    </xf>
    <xf numFmtId="0" fontId="4" fillId="5" borderId="16" xfId="174" applyFont="1" applyFill="1" applyBorder="1" applyAlignment="1">
      <alignment horizontal="center"/>
    </xf>
    <xf numFmtId="0" fontId="4" fillId="3" borderId="35" xfId="174" applyFont="1" applyFill="1" applyBorder="1" applyAlignment="1" applyProtection="1">
      <alignment horizontal="center" vertical="center"/>
    </xf>
    <xf numFmtId="0" fontId="4" fillId="3" borderId="36" xfId="174" applyFont="1" applyFill="1" applyBorder="1" applyAlignment="1" applyProtection="1">
      <alignment horizontal="center" vertical="center"/>
    </xf>
    <xf numFmtId="0" fontId="4" fillId="3" borderId="32" xfId="174" applyFont="1" applyFill="1" applyBorder="1" applyAlignment="1" applyProtection="1">
      <alignment horizontal="center" vertical="center"/>
    </xf>
    <xf numFmtId="0" fontId="4" fillId="3" borderId="38" xfId="174" applyFont="1" applyFill="1" applyBorder="1" applyAlignment="1" applyProtection="1">
      <alignment horizontal="center" vertical="center"/>
    </xf>
    <xf numFmtId="0" fontId="4" fillId="3" borderId="37" xfId="174" applyFont="1" applyFill="1" applyBorder="1" applyAlignment="1" applyProtection="1">
      <alignment horizontal="center" vertical="center"/>
    </xf>
    <xf numFmtId="0" fontId="4" fillId="3" borderId="4" xfId="174" applyFont="1" applyFill="1" applyBorder="1" applyAlignment="1" applyProtection="1">
      <alignment horizontal="center" vertical="center"/>
    </xf>
    <xf numFmtId="0" fontId="4" fillId="3" borderId="40" xfId="174" applyFont="1" applyFill="1" applyBorder="1" applyAlignment="1" applyProtection="1">
      <alignment horizontal="center" vertical="center"/>
    </xf>
    <xf numFmtId="0" fontId="8" fillId="0" borderId="0" xfId="411" applyFont="1" applyFill="1" applyBorder="1" applyAlignment="1">
      <alignment horizontal="center"/>
    </xf>
    <xf numFmtId="0" fontId="4" fillId="0" borderId="0" xfId="411" applyFont="1" applyFill="1" applyBorder="1" applyAlignment="1">
      <alignment horizontal="center"/>
    </xf>
    <xf numFmtId="0" fontId="8" fillId="3" borderId="54" xfId="411" applyFont="1" applyFill="1" applyBorder="1" applyAlignment="1">
      <alignment horizontal="center" vertical="center"/>
    </xf>
    <xf numFmtId="0" fontId="8" fillId="3" borderId="11" xfId="411" applyFont="1" applyFill="1" applyBorder="1" applyAlignment="1">
      <alignment horizontal="center" vertical="center"/>
    </xf>
    <xf numFmtId="0" fontId="8" fillId="3" borderId="41" xfId="411" applyFont="1" applyFill="1" applyBorder="1" applyAlignment="1">
      <alignment horizontal="center" vertical="center"/>
    </xf>
    <xf numFmtId="0" fontId="8" fillId="3" borderId="42" xfId="411" applyFont="1" applyFill="1" applyBorder="1" applyAlignment="1">
      <alignment horizontal="center" vertical="center"/>
    </xf>
    <xf numFmtId="0" fontId="8" fillId="3" borderId="1" xfId="411" applyFont="1" applyFill="1" applyBorder="1" applyAlignment="1">
      <alignment horizontal="center" vertical="center"/>
    </xf>
    <xf numFmtId="0" fontId="8" fillId="3" borderId="10" xfId="411" applyFont="1" applyFill="1" applyBorder="1" applyAlignment="1">
      <alignment horizontal="center" vertical="center"/>
    </xf>
    <xf numFmtId="0" fontId="8" fillId="0" borderId="0" xfId="411" applyFont="1" applyAlignment="1">
      <alignment horizontal="center"/>
    </xf>
    <xf numFmtId="0" fontId="45" fillId="0" borderId="0" xfId="411" applyFont="1" applyBorder="1" applyAlignment="1">
      <alignment horizontal="center" vertical="center"/>
    </xf>
    <xf numFmtId="0" fontId="4" fillId="0" borderId="0" xfId="411" applyFont="1" applyFill="1" applyAlignment="1">
      <alignment horizontal="center" vertical="center"/>
    </xf>
    <xf numFmtId="0" fontId="4" fillId="0" borderId="0" xfId="411" applyFont="1" applyBorder="1" applyAlignment="1">
      <alignment horizontal="center" vertical="center"/>
    </xf>
    <xf numFmtId="0" fontId="8" fillId="0" borderId="0" xfId="411" applyFont="1" applyBorder="1" applyAlignment="1">
      <alignment horizontal="center" vertical="center"/>
    </xf>
    <xf numFmtId="0" fontId="8" fillId="3" borderId="35" xfId="411" applyFont="1" applyFill="1" applyBorder="1" applyAlignment="1">
      <alignment horizontal="center" vertical="center" wrapText="1"/>
    </xf>
    <xf numFmtId="0" fontId="8" fillId="3" borderId="2" xfId="411" applyFont="1" applyFill="1" applyBorder="1" applyAlignment="1">
      <alignment horizontal="center" vertical="center" wrapText="1"/>
    </xf>
    <xf numFmtId="0" fontId="8" fillId="3" borderId="36" xfId="411" applyFont="1" applyFill="1" applyBorder="1" applyAlignment="1">
      <alignment horizontal="center" vertical="center" wrapText="1"/>
    </xf>
    <xf numFmtId="0" fontId="8" fillId="3" borderId="32" xfId="411" applyFont="1" applyFill="1" applyBorder="1" applyAlignment="1">
      <alignment horizontal="center" vertical="center"/>
    </xf>
    <xf numFmtId="0" fontId="8" fillId="3" borderId="38" xfId="411" applyFont="1" applyFill="1" applyBorder="1" applyAlignment="1">
      <alignment horizontal="center" vertical="center"/>
    </xf>
    <xf numFmtId="0" fontId="8" fillId="3" borderId="37" xfId="411" applyFont="1" applyFill="1" applyBorder="1" applyAlignment="1">
      <alignment horizontal="center" vertical="center"/>
    </xf>
    <xf numFmtId="0" fontId="8" fillId="3" borderId="39" xfId="411" applyFont="1" applyFill="1" applyBorder="1" applyAlignment="1">
      <alignment horizontal="center" vertical="center"/>
    </xf>
    <xf numFmtId="0" fontId="8" fillId="3" borderId="119" xfId="411" applyFont="1" applyFill="1" applyBorder="1" applyAlignment="1">
      <alignment horizontal="center" vertical="center"/>
    </xf>
    <xf numFmtId="0" fontId="8" fillId="3" borderId="105" xfId="411" applyFont="1" applyFill="1" applyBorder="1" applyAlignment="1">
      <alignment horizontal="center" vertical="center"/>
    </xf>
    <xf numFmtId="0" fontId="8" fillId="3" borderId="120" xfId="411" applyFont="1" applyFill="1" applyBorder="1" applyAlignment="1">
      <alignment horizontal="center" vertical="center"/>
    </xf>
    <xf numFmtId="0" fontId="8" fillId="3" borderId="27" xfId="411" applyFont="1" applyFill="1" applyBorder="1" applyAlignment="1">
      <alignment horizontal="center" vertical="center"/>
    </xf>
    <xf numFmtId="0" fontId="8" fillId="3" borderId="16" xfId="411" applyFont="1" applyFill="1" applyBorder="1" applyAlignment="1">
      <alignment horizontal="center" vertical="center"/>
    </xf>
    <xf numFmtId="0" fontId="8" fillId="3" borderId="34" xfId="411" applyFont="1" applyFill="1" applyBorder="1" applyAlignment="1">
      <alignment horizontal="center" vertical="center"/>
    </xf>
    <xf numFmtId="0" fontId="8" fillId="0" borderId="0" xfId="411" applyFont="1" applyFill="1" applyAlignment="1">
      <alignment horizontal="center"/>
    </xf>
    <xf numFmtId="0" fontId="8" fillId="3" borderId="1" xfId="411" applyFont="1" applyFill="1" applyBorder="1" applyAlignment="1">
      <alignment horizontal="center" vertical="center" wrapText="1"/>
    </xf>
    <xf numFmtId="0" fontId="8" fillId="3" borderId="10" xfId="411" applyFont="1" applyFill="1" applyBorder="1" applyAlignment="1">
      <alignment horizontal="center" vertical="center" wrapText="1"/>
    </xf>
    <xf numFmtId="0" fontId="4" fillId="0" borderId="87" xfId="411" applyFont="1" applyBorder="1" applyAlignment="1">
      <alignment horizontal="center" vertical="center"/>
    </xf>
    <xf numFmtId="0" fontId="4" fillId="0" borderId="4" xfId="411" applyFont="1" applyBorder="1" applyAlignment="1">
      <alignment horizontal="center" vertical="center"/>
    </xf>
    <xf numFmtId="0" fontId="4" fillId="0" borderId="40" xfId="411" applyFont="1" applyBorder="1" applyAlignment="1">
      <alignment horizontal="center" vertical="center"/>
    </xf>
    <xf numFmtId="0" fontId="4" fillId="0" borderId="14" xfId="411" applyFont="1" applyBorder="1" applyAlignment="1">
      <alignment horizontal="center" vertical="center"/>
    </xf>
    <xf numFmtId="0" fontId="4" fillId="0" borderId="22" xfId="411" applyFont="1" applyBorder="1" applyAlignment="1">
      <alignment horizontal="center" vertical="center"/>
    </xf>
    <xf numFmtId="0" fontId="8" fillId="0" borderId="127" xfId="411" applyFont="1" applyFill="1" applyBorder="1" applyAlignment="1">
      <alignment horizontal="center" vertical="top"/>
    </xf>
    <xf numFmtId="0" fontId="8" fillId="0" borderId="115" xfId="411" applyFont="1" applyFill="1" applyBorder="1" applyAlignment="1">
      <alignment horizontal="center" vertical="top"/>
    </xf>
    <xf numFmtId="0" fontId="8" fillId="0" borderId="128" xfId="411" applyFont="1" applyFill="1" applyBorder="1" applyAlignment="1">
      <alignment horizontal="center" vertical="top"/>
    </xf>
    <xf numFmtId="0" fontId="8" fillId="3" borderId="103" xfId="411" applyFont="1" applyFill="1" applyBorder="1" applyAlignment="1">
      <alignment horizontal="center" vertical="center" wrapText="1"/>
    </xf>
    <xf numFmtId="0" fontId="8" fillId="3" borderId="11" xfId="411" applyFont="1" applyFill="1" applyBorder="1" applyAlignment="1">
      <alignment horizontal="center" vertical="center" wrapText="1"/>
    </xf>
    <xf numFmtId="0" fontId="8" fillId="3" borderId="104" xfId="411" applyFont="1" applyFill="1" applyBorder="1" applyAlignment="1">
      <alignment horizontal="center" vertical="center"/>
    </xf>
    <xf numFmtId="0" fontId="8" fillId="3" borderId="129" xfId="411" applyFont="1" applyFill="1" applyBorder="1" applyAlignment="1">
      <alignment horizontal="center" vertical="center"/>
    </xf>
    <xf numFmtId="0" fontId="4" fillId="0" borderId="0" xfId="411" applyFont="1" applyBorder="1" applyAlignment="1">
      <alignment horizontal="center" vertical="top"/>
    </xf>
    <xf numFmtId="0" fontId="8" fillId="0" borderId="0" xfId="411" applyFont="1" applyFill="1" applyBorder="1" applyAlignment="1">
      <alignment horizontal="center" vertical="top"/>
    </xf>
    <xf numFmtId="0" fontId="8" fillId="0" borderId="0" xfId="411" applyFont="1" applyBorder="1" applyAlignment="1">
      <alignment horizontal="center" vertical="top"/>
    </xf>
    <xf numFmtId="0" fontId="8" fillId="3" borderId="35" xfId="411" applyFont="1" applyFill="1" applyBorder="1" applyAlignment="1">
      <alignment horizontal="center" vertical="center"/>
    </xf>
    <xf numFmtId="0" fontId="8" fillId="3" borderId="36" xfId="411" applyFont="1" applyFill="1" applyBorder="1" applyAlignment="1">
      <alignment horizontal="center" vertical="center"/>
    </xf>
    <xf numFmtId="0" fontId="49" fillId="2" borderId="41" xfId="411" applyFont="1" applyFill="1" applyBorder="1" applyAlignment="1">
      <alignment horizontal="center" vertical="top"/>
    </xf>
    <xf numFmtId="0" fontId="49" fillId="2" borderId="32" xfId="411" applyFont="1" applyFill="1" applyBorder="1" applyAlignment="1">
      <alignment horizontal="center" vertical="top" wrapText="1"/>
    </xf>
    <xf numFmtId="0" fontId="49" fillId="2" borderId="39" xfId="411" applyFont="1" applyFill="1" applyBorder="1" applyAlignment="1">
      <alignment horizontal="center" vertical="top" wrapText="1"/>
    </xf>
    <xf numFmtId="0" fontId="49" fillId="2" borderId="7" xfId="411" applyFont="1" applyFill="1" applyBorder="1" applyAlignment="1">
      <alignment horizontal="center" vertical="center" wrapText="1"/>
    </xf>
    <xf numFmtId="0" fontId="49" fillId="2" borderId="9" xfId="411" applyFont="1" applyFill="1" applyBorder="1" applyAlignment="1">
      <alignment horizontal="center" vertical="center" wrapText="1"/>
    </xf>
    <xf numFmtId="0" fontId="70" fillId="0" borderId="0" xfId="385" applyFont="1" applyAlignment="1">
      <alignment horizontal="center"/>
    </xf>
    <xf numFmtId="0" fontId="46" fillId="0" borderId="0" xfId="385" applyFont="1" applyAlignment="1">
      <alignment horizontal="center"/>
    </xf>
    <xf numFmtId="0" fontId="75" fillId="0" borderId="0" xfId="375" applyFont="1" applyBorder="1" applyAlignment="1">
      <alignment horizontal="left" wrapText="1"/>
    </xf>
    <xf numFmtId="0" fontId="21" fillId="0" borderId="0" xfId="375" applyFont="1" applyBorder="1" applyAlignment="1">
      <alignment horizontal="left" wrapText="1"/>
    </xf>
    <xf numFmtId="0" fontId="75" fillId="0" borderId="0" xfId="375" applyFont="1" applyBorder="1" applyAlignment="1">
      <alignment horizontal="left"/>
    </xf>
    <xf numFmtId="0" fontId="25" fillId="0" borderId="0" xfId="383" applyFont="1" applyAlignment="1">
      <alignment horizontal="center"/>
    </xf>
    <xf numFmtId="0" fontId="74" fillId="0" borderId="0" xfId="383" applyFont="1" applyAlignment="1">
      <alignment horizontal="right"/>
    </xf>
    <xf numFmtId="0" fontId="25" fillId="3" borderId="35" xfId="383" applyFont="1" applyFill="1" applyBorder="1" applyAlignment="1">
      <alignment horizontal="center" vertical="center" wrapText="1"/>
    </xf>
    <xf numFmtId="0" fontId="25" fillId="3" borderId="36" xfId="383" applyFont="1" applyFill="1" applyBorder="1" applyAlignment="1">
      <alignment horizontal="center" vertical="center" wrapText="1"/>
    </xf>
    <xf numFmtId="0" fontId="25" fillId="3" borderId="19" xfId="383" applyFont="1" applyFill="1" applyBorder="1" applyAlignment="1">
      <alignment horizontal="center" vertical="center" wrapText="1"/>
    </xf>
    <xf numFmtId="0" fontId="25" fillId="3" borderId="9" xfId="383" applyFont="1" applyFill="1" applyBorder="1" applyAlignment="1">
      <alignment horizontal="center" vertical="center" wrapText="1"/>
    </xf>
    <xf numFmtId="0" fontId="25" fillId="3" borderId="41" xfId="383" applyFont="1" applyFill="1" applyBorder="1" applyAlignment="1">
      <alignment horizontal="center" vertical="center"/>
    </xf>
    <xf numFmtId="0" fontId="25" fillId="3" borderId="42" xfId="383" applyFont="1" applyFill="1" applyBorder="1" applyAlignment="1">
      <alignment horizontal="center" vertical="center"/>
    </xf>
    <xf numFmtId="0" fontId="4" fillId="0" borderId="0" xfId="202" applyFont="1" applyFill="1" applyAlignment="1">
      <alignment horizontal="center"/>
    </xf>
    <xf numFmtId="0" fontId="4" fillId="0" borderId="0" xfId="385" applyFont="1" applyFill="1" applyBorder="1" applyAlignment="1">
      <alignment horizontal="center"/>
    </xf>
    <xf numFmtId="0" fontId="4" fillId="0" borderId="0" xfId="202" applyFont="1" applyFill="1" applyBorder="1" applyAlignment="1">
      <alignment horizontal="center"/>
    </xf>
    <xf numFmtId="0" fontId="4" fillId="3" borderId="54" xfId="412" applyFont="1" applyFill="1" applyBorder="1" applyAlignment="1" applyProtection="1">
      <alignment horizontal="center" vertical="center" wrapText="1"/>
    </xf>
    <xf numFmtId="0" fontId="4" fillId="3" borderId="11" xfId="412" applyFont="1" applyFill="1" applyBorder="1" applyAlignment="1" applyProtection="1">
      <alignment horizontal="center" vertical="center" wrapText="1"/>
    </xf>
    <xf numFmtId="0" fontId="4" fillId="3" borderId="41" xfId="412" applyFont="1" applyFill="1" applyBorder="1" applyAlignment="1" applyProtection="1">
      <alignment horizontal="center" vertical="center" wrapText="1"/>
    </xf>
    <xf numFmtId="0" fontId="4" fillId="3" borderId="1" xfId="412" applyFont="1" applyFill="1" applyBorder="1" applyAlignment="1" applyProtection="1">
      <alignment horizontal="center" vertical="center" wrapText="1"/>
    </xf>
    <xf numFmtId="0" fontId="4" fillId="3" borderId="41" xfId="412" applyFont="1" applyFill="1" applyBorder="1" applyAlignment="1" applyProtection="1">
      <alignment horizontal="center"/>
    </xf>
    <xf numFmtId="0" fontId="4" fillId="3" borderId="42" xfId="412" applyFont="1" applyFill="1" applyBorder="1" applyAlignment="1" applyProtection="1">
      <alignment horizontal="center"/>
    </xf>
    <xf numFmtId="0" fontId="8" fillId="0" borderId="0" xfId="202" applyFont="1" applyFill="1" applyBorder="1" applyAlignment="1">
      <alignment horizontal="center"/>
    </xf>
    <xf numFmtId="0" fontId="8" fillId="3" borderId="54" xfId="412" applyFont="1" applyFill="1" applyBorder="1" applyAlignment="1" applyProtection="1">
      <alignment horizontal="center" vertical="center" wrapText="1"/>
    </xf>
    <xf numFmtId="0" fontId="8" fillId="3" borderId="11" xfId="412" applyFont="1" applyFill="1" applyBorder="1" applyAlignment="1" applyProtection="1">
      <alignment horizontal="center" vertical="center" wrapText="1"/>
    </xf>
    <xf numFmtId="0" fontId="8" fillId="3" borderId="41" xfId="412" applyFont="1" applyFill="1" applyBorder="1" applyAlignment="1" applyProtection="1">
      <alignment horizontal="center"/>
    </xf>
    <xf numFmtId="0" fontId="8" fillId="3" borderId="42" xfId="412" applyFont="1" applyFill="1" applyBorder="1" applyAlignment="1" applyProtection="1">
      <alignment horizontal="center"/>
    </xf>
    <xf numFmtId="0" fontId="25" fillId="0" borderId="0" xfId="377" applyFont="1" applyAlignment="1">
      <alignment horizontal="center" vertical="center"/>
    </xf>
    <xf numFmtId="0" fontId="25" fillId="0" borderId="18" xfId="377" applyFont="1" applyBorder="1" applyAlignment="1">
      <alignment horizontal="center" vertical="center"/>
    </xf>
    <xf numFmtId="0" fontId="25" fillId="3" borderId="54" xfId="377" applyFont="1" applyFill="1" applyBorder="1" applyAlignment="1">
      <alignment horizontal="center" vertical="center"/>
    </xf>
    <xf numFmtId="0" fontId="25" fillId="3" borderId="11" xfId="377" applyFont="1" applyFill="1" applyBorder="1" applyAlignment="1">
      <alignment horizontal="center" vertical="center"/>
    </xf>
    <xf numFmtId="0" fontId="25" fillId="3" borderId="41" xfId="377" quotePrefix="1" applyFont="1" applyFill="1" applyBorder="1" applyAlignment="1">
      <alignment horizontal="center" vertical="center"/>
    </xf>
    <xf numFmtId="0" fontId="25" fillId="3" borderId="42" xfId="377" quotePrefix="1" applyFont="1" applyFill="1" applyBorder="1" applyAlignment="1">
      <alignment horizontal="center" vertical="center"/>
    </xf>
    <xf numFmtId="0" fontId="25" fillId="3" borderId="32" xfId="377" applyFont="1" applyFill="1" applyBorder="1" applyAlignment="1">
      <alignment horizontal="center" vertical="center"/>
    </xf>
    <xf numFmtId="0" fontId="25" fillId="3" borderId="38" xfId="377" applyFont="1" applyFill="1" applyBorder="1" applyAlignment="1">
      <alignment horizontal="center" vertical="center"/>
    </xf>
    <xf numFmtId="0" fontId="25" fillId="3" borderId="37" xfId="377" applyFont="1" applyFill="1" applyBorder="1" applyAlignment="1">
      <alignment horizontal="center" vertical="center"/>
    </xf>
    <xf numFmtId="0" fontId="3" fillId="0" borderId="0" xfId="385" applyFont="1" applyBorder="1" applyAlignment="1">
      <alignment horizontal="left" wrapText="1"/>
    </xf>
    <xf numFmtId="0" fontId="35" fillId="0" borderId="0" xfId="385" applyFont="1" applyBorder="1" applyAlignment="1">
      <alignment horizontal="left"/>
    </xf>
    <xf numFmtId="0" fontId="3" fillId="4" borderId="0" xfId="385" applyFont="1" applyFill="1" applyBorder="1" applyAlignment="1">
      <alignment horizontal="left" wrapText="1"/>
    </xf>
    <xf numFmtId="0" fontId="4" fillId="0" borderId="0" xfId="385" applyFont="1" applyBorder="1" applyAlignment="1">
      <alignment horizontal="center"/>
    </xf>
    <xf numFmtId="0" fontId="3" fillId="0" borderId="0" xfId="385" applyFont="1" applyBorder="1" applyAlignment="1">
      <alignment horizontal="center"/>
    </xf>
    <xf numFmtId="0" fontId="4" fillId="3" borderId="54" xfId="385" applyFont="1" applyFill="1" applyBorder="1" applyAlignment="1">
      <alignment horizontal="center" vertical="center" wrapText="1"/>
    </xf>
    <xf numFmtId="0" fontId="4" fillId="3" borderId="11" xfId="385" applyFont="1" applyFill="1" applyBorder="1" applyAlignment="1">
      <alignment horizontal="center" vertical="center" wrapText="1"/>
    </xf>
    <xf numFmtId="0" fontId="4" fillId="3" borderId="41" xfId="385" applyFont="1" applyFill="1" applyBorder="1" applyAlignment="1">
      <alignment horizontal="center" vertical="center" wrapText="1"/>
    </xf>
    <xf numFmtId="0" fontId="4" fillId="3" borderId="19" xfId="385" applyFont="1" applyFill="1" applyBorder="1" applyAlignment="1">
      <alignment horizontal="center" vertical="center"/>
    </xf>
    <xf numFmtId="0" fontId="4" fillId="3" borderId="9" xfId="385" applyFont="1" applyFill="1" applyBorder="1" applyAlignment="1">
      <alignment horizontal="center" vertical="center"/>
    </xf>
    <xf numFmtId="0" fontId="4" fillId="3" borderId="42" xfId="385" applyFont="1" applyFill="1" applyBorder="1" applyAlignment="1">
      <alignment horizontal="center" vertical="center" wrapText="1"/>
    </xf>
    <xf numFmtId="0" fontId="4" fillId="3" borderId="10" xfId="385" applyFont="1" applyFill="1" applyBorder="1" applyAlignment="1">
      <alignment horizontal="center" vertical="center" wrapText="1"/>
    </xf>
    <xf numFmtId="0" fontId="3" fillId="0" borderId="4" xfId="385" applyFont="1" applyBorder="1" applyAlignment="1">
      <alignment horizontal="left" vertical="center" wrapText="1"/>
    </xf>
    <xf numFmtId="0" fontId="3" fillId="0" borderId="0" xfId="385" applyFont="1" applyBorder="1" applyAlignment="1">
      <alignment horizontal="left" vertical="center" wrapText="1"/>
    </xf>
    <xf numFmtId="0" fontId="35" fillId="0" borderId="0" xfId="385" applyFont="1" applyBorder="1" applyAlignment="1">
      <alignment horizontal="left" vertical="center"/>
    </xf>
    <xf numFmtId="0" fontId="4" fillId="3" borderId="32" xfId="385" applyFont="1" applyFill="1" applyBorder="1" applyAlignment="1">
      <alignment horizontal="center" vertical="center" wrapText="1"/>
    </xf>
    <xf numFmtId="0" fontId="4" fillId="3" borderId="38" xfId="385" applyFont="1" applyFill="1" applyBorder="1" applyAlignment="1">
      <alignment horizontal="center" vertical="center" wrapText="1"/>
    </xf>
    <xf numFmtId="0" fontId="4" fillId="3" borderId="37" xfId="385" applyFont="1" applyFill="1" applyBorder="1" applyAlignment="1">
      <alignment horizontal="center" vertical="center" wrapText="1"/>
    </xf>
    <xf numFmtId="0" fontId="4" fillId="3" borderId="85" xfId="385" applyFont="1" applyFill="1" applyBorder="1" applyAlignment="1">
      <alignment horizontal="center" vertical="center" wrapText="1"/>
    </xf>
    <xf numFmtId="0" fontId="4" fillId="3" borderId="31" xfId="385" applyFont="1" applyFill="1" applyBorder="1" applyAlignment="1">
      <alignment horizontal="center" vertical="center" wrapText="1"/>
    </xf>
    <xf numFmtId="0" fontId="5" fillId="0" borderId="0" xfId="141" applyFont="1" applyBorder="1" applyAlignment="1">
      <alignment horizontal="left"/>
    </xf>
    <xf numFmtId="0" fontId="3" fillId="0" borderId="14" xfId="414" applyFont="1" applyBorder="1" applyAlignment="1">
      <alignment horizontal="center" vertical="center"/>
    </xf>
    <xf numFmtId="0" fontId="3" fillId="0" borderId="6" xfId="414" applyFont="1" applyBorder="1" applyAlignment="1">
      <alignment horizontal="center" vertical="center"/>
    </xf>
    <xf numFmtId="0" fontId="3" fillId="0" borderId="95" xfId="414" applyFont="1" applyBorder="1" applyAlignment="1">
      <alignment horizontal="center" vertical="center"/>
    </xf>
    <xf numFmtId="0" fontId="3" fillId="0" borderId="96" xfId="414" applyFont="1" applyBorder="1" applyAlignment="1">
      <alignment horizontal="center" vertical="center"/>
    </xf>
    <xf numFmtId="0" fontId="5" fillId="0" borderId="4" xfId="141" applyFont="1" applyFill="1" applyBorder="1" applyAlignment="1">
      <alignment horizontal="left"/>
    </xf>
    <xf numFmtId="0" fontId="5" fillId="0" borderId="0" xfId="141" applyFont="1" applyFill="1" applyBorder="1" applyAlignment="1">
      <alignment horizontal="left"/>
    </xf>
    <xf numFmtId="0" fontId="3" fillId="0" borderId="97" xfId="414" applyFont="1" applyBorder="1" applyAlignment="1">
      <alignment horizontal="center" vertical="center"/>
    </xf>
    <xf numFmtId="0" fontId="3" fillId="0" borderId="94" xfId="414" applyFont="1" applyBorder="1" applyAlignment="1">
      <alignment horizontal="center" vertical="center"/>
    </xf>
    <xf numFmtId="0" fontId="4" fillId="0" borderId="0" xfId="414" applyFont="1" applyBorder="1" applyAlignment="1">
      <alignment horizontal="center"/>
    </xf>
    <xf numFmtId="0" fontId="4" fillId="5" borderId="87" xfId="414" applyFont="1" applyFill="1" applyBorder="1" applyAlignment="1">
      <alignment horizontal="center" vertical="center" wrapText="1"/>
    </xf>
    <xf numFmtId="0" fontId="4" fillId="5" borderId="56" xfId="414" applyFont="1" applyFill="1" applyBorder="1" applyAlignment="1">
      <alignment horizontal="center" vertical="center" wrapText="1"/>
    </xf>
    <xf numFmtId="0" fontId="4" fillId="5" borderId="117" xfId="414" applyFont="1" applyFill="1" applyBorder="1" applyAlignment="1">
      <alignment horizontal="center" vertical="center" wrapText="1"/>
    </xf>
    <xf numFmtId="0" fontId="4" fillId="5" borderId="33" xfId="414" applyFont="1" applyFill="1" applyBorder="1" applyAlignment="1">
      <alignment horizontal="center" vertical="center" wrapText="1"/>
    </xf>
    <xf numFmtId="0" fontId="4" fillId="5" borderId="32" xfId="414" applyFont="1" applyFill="1" applyBorder="1" applyAlignment="1">
      <alignment horizontal="center" vertical="center"/>
    </xf>
    <xf numFmtId="0" fontId="4" fillId="5" borderId="38" xfId="414" applyFont="1" applyFill="1" applyBorder="1" applyAlignment="1">
      <alignment horizontal="center" vertical="center"/>
    </xf>
    <xf numFmtId="0" fontId="4" fillId="5" borderId="37" xfId="414" applyFont="1" applyFill="1" applyBorder="1" applyAlignment="1">
      <alignment horizontal="center" vertical="center"/>
    </xf>
    <xf numFmtId="0" fontId="4" fillId="5" borderId="39" xfId="414" applyFont="1" applyFill="1" applyBorder="1" applyAlignment="1">
      <alignment horizontal="center" vertical="center"/>
    </xf>
    <xf numFmtId="0" fontId="23" fillId="0" borderId="32" xfId="380" applyFont="1" applyFill="1" applyBorder="1" applyAlignment="1">
      <alignment horizontal="center" vertical="center"/>
    </xf>
    <xf numFmtId="0" fontId="0" fillId="0" borderId="38" xfId="0" applyFill="1" applyBorder="1"/>
    <xf numFmtId="0" fontId="0" fillId="0" borderId="39" xfId="0" applyFill="1" applyBorder="1"/>
    <xf numFmtId="0" fontId="50" fillId="0" borderId="0" xfId="380" applyFont="1" applyFill="1" applyAlignment="1">
      <alignment horizontal="center"/>
    </xf>
    <xf numFmtId="0" fontId="25" fillId="0" borderId="0" xfId="380" applyFont="1" applyFill="1" applyAlignment="1">
      <alignment horizontal="center"/>
    </xf>
    <xf numFmtId="0" fontId="21" fillId="0" borderId="18" xfId="380" applyFont="1" applyFill="1" applyBorder="1" applyAlignment="1">
      <alignment horizontal="center"/>
    </xf>
    <xf numFmtId="0" fontId="8" fillId="0" borderId="35" xfId="415" applyFont="1" applyFill="1" applyBorder="1" applyAlignment="1">
      <alignment horizontal="center" vertical="center" wrapText="1"/>
    </xf>
    <xf numFmtId="0" fontId="0" fillId="0" borderId="36" xfId="0" applyFill="1" applyBorder="1"/>
    <xf numFmtId="0" fontId="23" fillId="0" borderId="19" xfId="380" applyFont="1" applyFill="1" applyBorder="1" applyAlignment="1">
      <alignment horizontal="center" vertical="center" wrapText="1"/>
    </xf>
    <xf numFmtId="0" fontId="0" fillId="0" borderId="9" xfId="0" applyFill="1" applyBorder="1"/>
    <xf numFmtId="0" fontId="23" fillId="0" borderId="19" xfId="380" applyFont="1" applyFill="1" applyBorder="1" applyAlignment="1">
      <alignment horizontal="center" vertical="center"/>
    </xf>
    <xf numFmtId="0" fontId="25" fillId="0" borderId="0" xfId="380" applyFont="1" applyAlignment="1">
      <alignment horizontal="center"/>
    </xf>
    <xf numFmtId="0" fontId="21" fillId="0" borderId="0" xfId="380" applyFont="1" applyBorder="1" applyAlignment="1">
      <alignment horizontal="center"/>
    </xf>
  </cellXfs>
  <cellStyles count="41513">
    <cellStyle name="20% - Accent1 2" xfId="416"/>
    <cellStyle name="20% - Accent1 2 2" xfId="417"/>
    <cellStyle name="20% - Accent1 3" xfId="418"/>
    <cellStyle name="20% - Accent2 2" xfId="419"/>
    <cellStyle name="20% - Accent2 2 2" xfId="420"/>
    <cellStyle name="20% - Accent2 3" xfId="421"/>
    <cellStyle name="20% - Accent3 2" xfId="422"/>
    <cellStyle name="20% - Accent3 2 2" xfId="423"/>
    <cellStyle name="20% - Accent3 3" xfId="424"/>
    <cellStyle name="20% - Accent4 2" xfId="425"/>
    <cellStyle name="20% - Accent4 2 2" xfId="426"/>
    <cellStyle name="20% - Accent4 3" xfId="427"/>
    <cellStyle name="20% - Accent5 2" xfId="428"/>
    <cellStyle name="20% - Accent5 2 2" xfId="429"/>
    <cellStyle name="20% - Accent5 3" xfId="430"/>
    <cellStyle name="20% - Accent6 2" xfId="431"/>
    <cellStyle name="20% - Accent6 2 2" xfId="432"/>
    <cellStyle name="20% - Accent6 3" xfId="433"/>
    <cellStyle name="40% - Accent1 2" xfId="434"/>
    <cellStyle name="40% - Accent1 2 2" xfId="435"/>
    <cellStyle name="40% - Accent1 3" xfId="436"/>
    <cellStyle name="40% - Accent2 2" xfId="437"/>
    <cellStyle name="40% - Accent2 2 2" xfId="438"/>
    <cellStyle name="40% - Accent2 3" xfId="439"/>
    <cellStyle name="40% - Accent3 2" xfId="440"/>
    <cellStyle name="40% - Accent3 2 2" xfId="441"/>
    <cellStyle name="40% - Accent3 3" xfId="442"/>
    <cellStyle name="40% - Accent4 2" xfId="443"/>
    <cellStyle name="40% - Accent4 2 2" xfId="444"/>
    <cellStyle name="40% - Accent4 3" xfId="445"/>
    <cellStyle name="40% - Accent5 2" xfId="446"/>
    <cellStyle name="40% - Accent5 2 2" xfId="447"/>
    <cellStyle name="40% - Accent5 3" xfId="448"/>
    <cellStyle name="40% - Accent6 2" xfId="449"/>
    <cellStyle name="40% - Accent6 2 2" xfId="450"/>
    <cellStyle name="40% - Accent6 3" xfId="451"/>
    <cellStyle name="Comma" xfId="1" builtinId="3"/>
    <cellStyle name="Comma 10" xfId="2"/>
    <cellStyle name="Comma 10 2" xfId="3"/>
    <cellStyle name="Comma 10 3" xfId="233"/>
    <cellStyle name="Comma 11" xfId="4"/>
    <cellStyle name="Comma 11 2" xfId="234"/>
    <cellStyle name="Comma 12" xfId="5"/>
    <cellStyle name="Comma 13" xfId="6"/>
    <cellStyle name="Comma 14" xfId="7"/>
    <cellStyle name="Comma 14 2" xfId="452"/>
    <cellStyle name="Comma 15" xfId="8"/>
    <cellStyle name="Comma 16" xfId="9"/>
    <cellStyle name="Comma 16 2" xfId="235"/>
    <cellStyle name="Comma 17" xfId="10"/>
    <cellStyle name="Comma 17 2" xfId="237"/>
    <cellStyle name="Comma 17 3" xfId="236"/>
    <cellStyle name="Comma 18" xfId="238"/>
    <cellStyle name="Comma 18 2" xfId="239"/>
    <cellStyle name="Comma 19" xfId="240"/>
    <cellStyle name="Comma 19 2" xfId="241"/>
    <cellStyle name="Comma 2" xfId="200"/>
    <cellStyle name="Comma 2 10" xfId="11"/>
    <cellStyle name="Comma 2 11" xfId="12"/>
    <cellStyle name="Comma 2 12" xfId="13"/>
    <cellStyle name="Comma 2 13" xfId="14"/>
    <cellStyle name="Comma 2 14" xfId="15"/>
    <cellStyle name="Comma 2 15" xfId="16"/>
    <cellStyle name="Comma 2 16" xfId="17"/>
    <cellStyle name="Comma 2 17" xfId="18"/>
    <cellStyle name="Comma 2 18" xfId="19"/>
    <cellStyle name="Comma 2 19" xfId="20"/>
    <cellStyle name="Comma 2 2" xfId="21"/>
    <cellStyle name="Comma 2 2 2" xfId="22"/>
    <cellStyle name="Comma 2 2 2 10" xfId="453"/>
    <cellStyle name="Comma 2 2 2 2" xfId="23"/>
    <cellStyle name="Comma 2 2 2 2 2" xfId="24"/>
    <cellStyle name="Comma 2 2 2 2 3" xfId="25"/>
    <cellStyle name="Comma 2 2 2 2 3 2" xfId="26"/>
    <cellStyle name="Comma 2 2 2 2 3 2 2" xfId="242"/>
    <cellStyle name="Comma 2 2 2 2 3 2 2 2" xfId="243"/>
    <cellStyle name="Comma 2 2 2 2 3 2 3" xfId="244"/>
    <cellStyle name="Comma 2 2 2 2 3 3" xfId="27"/>
    <cellStyle name="Comma 2 2 2 2 3 3 2" xfId="245"/>
    <cellStyle name="Comma 2 2 2 2 3 3 2 2" xfId="246"/>
    <cellStyle name="Comma 2 2 2 2 3 3 3" xfId="247"/>
    <cellStyle name="Comma 2 2 2 2 3 4" xfId="28"/>
    <cellStyle name="Comma 2 2 2 2 3 4 2" xfId="248"/>
    <cellStyle name="Comma 2 2 2 2 3 4 2 2" xfId="249"/>
    <cellStyle name="Comma 2 2 2 2 3 4 2 2 2" xfId="250"/>
    <cellStyle name="Comma 2 2 2 2 3 4 2 3" xfId="251"/>
    <cellStyle name="Comma 2 2 2 2 3 4 3" xfId="252"/>
    <cellStyle name="Comma 2 2 2 2 3 4 3 2" xfId="253"/>
    <cellStyle name="Comma 2 2 2 2 3 4 4" xfId="254"/>
    <cellStyle name="Comma 2 2 2 2 3 4 4 2" xfId="255"/>
    <cellStyle name="Comma 2 2 2 2 3 4 5" xfId="256"/>
    <cellStyle name="Comma 2 2 2 2 3 5" xfId="257"/>
    <cellStyle name="Comma 2 2 2 2 3 5 2" xfId="258"/>
    <cellStyle name="Comma 2 2 2 2 3 6" xfId="259"/>
    <cellStyle name="Comma 2 2 2 2 4" xfId="29"/>
    <cellStyle name="Comma 2 2 2 2 4 2" xfId="260"/>
    <cellStyle name="Comma 2 2 2 2 4 2 2" xfId="261"/>
    <cellStyle name="Comma 2 2 2 2 4 2 2 2" xfId="262"/>
    <cellStyle name="Comma 2 2 2 2 4 2 3" xfId="263"/>
    <cellStyle name="Comma 2 2 2 2 4 2 3 2" xfId="264"/>
    <cellStyle name="Comma 2 2 2 2 4 2 4" xfId="265"/>
    <cellStyle name="Comma 2 2 2 2 4 3" xfId="266"/>
    <cellStyle name="Comma 2 2 2 2 4 3 2" xfId="267"/>
    <cellStyle name="Comma 2 2 2 2 4 4" xfId="268"/>
    <cellStyle name="Comma 2 2 2 2 5" xfId="269"/>
    <cellStyle name="Comma 2 2 2 2 5 2" xfId="270"/>
    <cellStyle name="Comma 2 2 2 2 6" xfId="271"/>
    <cellStyle name="Comma 2 2 2 3" xfId="30"/>
    <cellStyle name="Comma 2 2 3" xfId="31"/>
    <cellStyle name="Comma 2 2 3 2" xfId="32"/>
    <cellStyle name="Comma 2 2 3 2 2" xfId="272"/>
    <cellStyle name="Comma 2 2 3 2 2 2" xfId="273"/>
    <cellStyle name="Comma 2 2 3 2 3" xfId="274"/>
    <cellStyle name="Comma 2 2 3 3" xfId="275"/>
    <cellStyle name="Comma 2 2 3 3 2" xfId="276"/>
    <cellStyle name="Comma 2 2 3 4" xfId="277"/>
    <cellStyle name="Comma 2 20" xfId="33"/>
    <cellStyle name="Comma 2 21" xfId="34"/>
    <cellStyle name="Comma 2 22" xfId="35"/>
    <cellStyle name="Comma 2 23" xfId="36"/>
    <cellStyle name="Comma 2 24" xfId="37"/>
    <cellStyle name="Comma 2 25" xfId="38"/>
    <cellStyle name="Comma 2 26" xfId="278"/>
    <cellStyle name="Comma 2 27" xfId="279"/>
    <cellStyle name="Comma 2 3" xfId="39"/>
    <cellStyle name="Comma 2 3 2" xfId="454"/>
    <cellStyle name="Comma 2 4" xfId="40"/>
    <cellStyle name="Comma 2 5" xfId="41"/>
    <cellStyle name="Comma 2 6" xfId="42"/>
    <cellStyle name="Comma 2 7" xfId="43"/>
    <cellStyle name="Comma 2 8" xfId="44"/>
    <cellStyle name="Comma 2 9" xfId="45"/>
    <cellStyle name="Comma 20" xfId="46"/>
    <cellStyle name="Comma 20 2" xfId="47"/>
    <cellStyle name="Comma 20 3" xfId="280"/>
    <cellStyle name="Comma 21" xfId="281"/>
    <cellStyle name="Comma 21 2" xfId="282"/>
    <cellStyle name="Comma 22" xfId="283"/>
    <cellStyle name="Comma 22 2" xfId="284"/>
    <cellStyle name="Comma 22 3" xfId="455"/>
    <cellStyle name="Comma 23" xfId="285"/>
    <cellStyle name="Comma 23 2" xfId="456"/>
    <cellStyle name="Comma 24" xfId="286"/>
    <cellStyle name="Comma 24 2" xfId="457"/>
    <cellStyle name="Comma 25" xfId="413"/>
    <cellStyle name="Comma 25 2" xfId="458"/>
    <cellStyle name="Comma 26" xfId="459"/>
    <cellStyle name="Comma 27" xfId="48"/>
    <cellStyle name="Comma 27 2" xfId="49"/>
    <cellStyle name="Comma 27 3" xfId="287"/>
    <cellStyle name="Comma 29" xfId="50"/>
    <cellStyle name="Comma 29 2" xfId="51"/>
    <cellStyle name="Comma 29 3" xfId="288"/>
    <cellStyle name="Comma 3" xfId="52"/>
    <cellStyle name="Comma 3 2" xfId="53"/>
    <cellStyle name="Comma 3 3" xfId="54"/>
    <cellStyle name="Comma 3 39" xfId="55"/>
    <cellStyle name="Comma 3 4" xfId="289"/>
    <cellStyle name="Comma 3 4 2" xfId="290"/>
    <cellStyle name="Comma 3 4 2 2" xfId="291"/>
    <cellStyle name="Comma 3 4 2 2 2" xfId="292"/>
    <cellStyle name="Comma 3 4 2 3" xfId="293"/>
    <cellStyle name="Comma 3 4 2 3 2" xfId="294"/>
    <cellStyle name="Comma 3 4 2 4" xfId="295"/>
    <cellStyle name="Comma 3 4 3" xfId="296"/>
    <cellStyle name="Comma 3 4 3 2" xfId="297"/>
    <cellStyle name="Comma 3 4 4" xfId="298"/>
    <cellStyle name="Comma 30" xfId="56"/>
    <cellStyle name="Comma 30 2" xfId="57"/>
    <cellStyle name="Comma 30 3" xfId="299"/>
    <cellStyle name="Comma 4" xfId="58"/>
    <cellStyle name="Comma 4 2" xfId="59"/>
    <cellStyle name="Comma 4 2 2" xfId="300"/>
    <cellStyle name="Comma 4 2 2 2" xfId="301"/>
    <cellStyle name="Comma 4 2 3" xfId="302"/>
    <cellStyle name="Comma 4 3" xfId="60"/>
    <cellStyle name="Comma 4 3 2" xfId="303"/>
    <cellStyle name="Comma 4 3 2 2" xfId="304"/>
    <cellStyle name="Comma 4 3 3" xfId="305"/>
    <cellStyle name="Comma 4 4" xfId="61"/>
    <cellStyle name="Comma 5" xfId="62"/>
    <cellStyle name="Comma 5 2" xfId="306"/>
    <cellStyle name="Comma 5 2 2" xfId="307"/>
    <cellStyle name="Comma 5 3" xfId="308"/>
    <cellStyle name="Comma 5 4" xfId="460"/>
    <cellStyle name="Comma 6" xfId="63"/>
    <cellStyle name="Comma 6 2" xfId="461"/>
    <cellStyle name="Comma 67" xfId="462"/>
    <cellStyle name="Comma 67 2" xfId="64"/>
    <cellStyle name="Comma 7" xfId="65"/>
    <cellStyle name="Comma 70" xfId="66"/>
    <cellStyle name="Comma 8" xfId="67"/>
    <cellStyle name="Comma 8 2" xfId="463"/>
    <cellStyle name="Comma 9" xfId="68"/>
    <cellStyle name="Currency 2" xfId="69"/>
    <cellStyle name="Currency 2 2" xfId="309"/>
    <cellStyle name="Excel Built-in Comma 2" xfId="70"/>
    <cellStyle name="Excel Built-in Normal" xfId="71"/>
    <cellStyle name="Excel Built-in Normal 2" xfId="72"/>
    <cellStyle name="Excel Built-in Normal 2 2" xfId="310"/>
    <cellStyle name="Excel Built-in Normal 2 2 2" xfId="311"/>
    <cellStyle name="Excel Built-in Normal 2 3" xfId="312"/>
    <cellStyle name="Excel Built-in Normal 3" xfId="313"/>
    <cellStyle name="Excel Built-in Normal 3 2" xfId="314"/>
    <cellStyle name="Excel Built-in Normal 4" xfId="315"/>
    <cellStyle name="Excel Built-in Normal_50. Bishwo" xfId="73"/>
    <cellStyle name="Hyperlink" xfId="232" builtinId="8"/>
    <cellStyle name="Hyperlink 2" xfId="316"/>
    <cellStyle name="Normal" xfId="0" builtinId="0"/>
    <cellStyle name="Normal 10" xfId="74"/>
    <cellStyle name="Normal 10 2" xfId="75"/>
    <cellStyle name="Normal 10 3" xfId="202"/>
    <cellStyle name="Normal 10 3 2" xfId="231"/>
    <cellStyle name="Normal 11" xfId="76"/>
    <cellStyle name="Normal 11 10" xfId="464"/>
    <cellStyle name="Normal 11 10 2" xfId="465"/>
    <cellStyle name="Normal 11 10 2 2" xfId="466"/>
    <cellStyle name="Normal 11 10 2 2 2" xfId="467"/>
    <cellStyle name="Normal 11 10 2 2 2 2" xfId="468"/>
    <cellStyle name="Normal 11 10 2 2 3" xfId="469"/>
    <cellStyle name="Normal 11 10 2 3" xfId="470"/>
    <cellStyle name="Normal 11 10 2 3 2" xfId="471"/>
    <cellStyle name="Normal 11 10 2 4" xfId="472"/>
    <cellStyle name="Normal 11 10 3" xfId="473"/>
    <cellStyle name="Normal 11 10 3 2" xfId="474"/>
    <cellStyle name="Normal 11 10 3 2 2" xfId="475"/>
    <cellStyle name="Normal 11 10 3 3" xfId="476"/>
    <cellStyle name="Normal 11 10 4" xfId="477"/>
    <cellStyle name="Normal 11 10 4 2" xfId="478"/>
    <cellStyle name="Normal 11 10 5" xfId="479"/>
    <cellStyle name="Normal 11 11" xfId="480"/>
    <cellStyle name="Normal 11 11 2" xfId="481"/>
    <cellStyle name="Normal 11 12" xfId="482"/>
    <cellStyle name="Normal 11 2" xfId="317"/>
    <cellStyle name="Normal 11 2 10" xfId="483"/>
    <cellStyle name="Normal 11 2 2" xfId="484"/>
    <cellStyle name="Normal 11 2 2 2" xfId="485"/>
    <cellStyle name="Normal 11 2 2 2 2" xfId="486"/>
    <cellStyle name="Normal 11 2 2 2 2 2" xfId="487"/>
    <cellStyle name="Normal 11 2 2 2 2 2 2" xfId="488"/>
    <cellStyle name="Normal 11 2 2 2 2 2 2 2" xfId="489"/>
    <cellStyle name="Normal 11 2 2 2 2 2 2 2 2" xfId="490"/>
    <cellStyle name="Normal 11 2 2 2 2 2 2 2 2 2" xfId="491"/>
    <cellStyle name="Normal 11 2 2 2 2 2 2 2 2 2 2" xfId="492"/>
    <cellStyle name="Normal 11 2 2 2 2 2 2 2 2 2 2 2" xfId="493"/>
    <cellStyle name="Normal 11 2 2 2 2 2 2 2 2 2 2 2 2" xfId="494"/>
    <cellStyle name="Normal 11 2 2 2 2 2 2 2 2 2 2 3" xfId="495"/>
    <cellStyle name="Normal 11 2 2 2 2 2 2 2 2 2 3" xfId="496"/>
    <cellStyle name="Normal 11 2 2 2 2 2 2 2 2 2 3 2" xfId="497"/>
    <cellStyle name="Normal 11 2 2 2 2 2 2 2 2 2 4" xfId="498"/>
    <cellStyle name="Normal 11 2 2 2 2 2 2 2 2 3" xfId="499"/>
    <cellStyle name="Normal 11 2 2 2 2 2 2 2 2 3 2" xfId="500"/>
    <cellStyle name="Normal 11 2 2 2 2 2 2 2 2 3 2 2" xfId="501"/>
    <cellStyle name="Normal 11 2 2 2 2 2 2 2 2 3 3" xfId="502"/>
    <cellStyle name="Normal 11 2 2 2 2 2 2 2 2 4" xfId="503"/>
    <cellStyle name="Normal 11 2 2 2 2 2 2 2 2 4 2" xfId="504"/>
    <cellStyle name="Normal 11 2 2 2 2 2 2 2 2 5" xfId="505"/>
    <cellStyle name="Normal 11 2 2 2 2 2 2 2 3" xfId="506"/>
    <cellStyle name="Normal 11 2 2 2 2 2 2 2 3 2" xfId="507"/>
    <cellStyle name="Normal 11 2 2 2 2 2 2 2 3 2 2" xfId="508"/>
    <cellStyle name="Normal 11 2 2 2 2 2 2 2 3 3" xfId="509"/>
    <cellStyle name="Normal 11 2 2 2 2 2 2 2 4" xfId="510"/>
    <cellStyle name="Normal 11 2 2 2 2 2 2 2 4 2" xfId="511"/>
    <cellStyle name="Normal 11 2 2 2 2 2 2 2 5" xfId="512"/>
    <cellStyle name="Normal 11 2 2 2 2 2 2 3" xfId="513"/>
    <cellStyle name="Normal 11 2 2 2 2 2 2 3 2" xfId="514"/>
    <cellStyle name="Normal 11 2 2 2 2 2 2 3 2 2" xfId="515"/>
    <cellStyle name="Normal 11 2 2 2 2 2 2 3 3" xfId="516"/>
    <cellStyle name="Normal 11 2 2 2 2 2 2 4" xfId="517"/>
    <cellStyle name="Normal 11 2 2 2 2 2 2 4 2" xfId="518"/>
    <cellStyle name="Normal 11 2 2 2 2 2 2 5" xfId="519"/>
    <cellStyle name="Normal 11 2 2 2 2 2 3" xfId="520"/>
    <cellStyle name="Normal 11 2 2 2 2 2 3 2" xfId="521"/>
    <cellStyle name="Normal 11 2 2 2 2 2 3 2 2" xfId="522"/>
    <cellStyle name="Normal 11 2 2 2 2 2 3 2 2 2" xfId="523"/>
    <cellStyle name="Normal 11 2 2 2 2 2 3 2 3" xfId="524"/>
    <cellStyle name="Normal 11 2 2 2 2 2 3 3" xfId="525"/>
    <cellStyle name="Normal 11 2 2 2 2 2 3 3 2" xfId="526"/>
    <cellStyle name="Normal 11 2 2 2 2 2 3 4" xfId="527"/>
    <cellStyle name="Normal 11 2 2 2 2 2 4" xfId="528"/>
    <cellStyle name="Normal 11 2 2 2 2 2 4 2" xfId="529"/>
    <cellStyle name="Normal 11 2 2 2 2 2 4 2 2" xfId="530"/>
    <cellStyle name="Normal 11 2 2 2 2 2 4 3" xfId="531"/>
    <cellStyle name="Normal 11 2 2 2 2 2 5" xfId="532"/>
    <cellStyle name="Normal 11 2 2 2 2 2 5 2" xfId="533"/>
    <cellStyle name="Normal 11 2 2 2 2 2 6" xfId="534"/>
    <cellStyle name="Normal 11 2 2 2 2 3" xfId="535"/>
    <cellStyle name="Normal 11 2 2 2 2 3 2" xfId="536"/>
    <cellStyle name="Normal 11 2 2 2 2 3 2 2" xfId="537"/>
    <cellStyle name="Normal 11 2 2 2 2 3 2 2 2" xfId="538"/>
    <cellStyle name="Normal 11 2 2 2 2 3 2 2 2 2" xfId="539"/>
    <cellStyle name="Normal 11 2 2 2 2 3 2 2 3" xfId="540"/>
    <cellStyle name="Normal 11 2 2 2 2 3 2 3" xfId="541"/>
    <cellStyle name="Normal 11 2 2 2 2 3 2 3 2" xfId="542"/>
    <cellStyle name="Normal 11 2 2 2 2 3 2 4" xfId="543"/>
    <cellStyle name="Normal 11 2 2 2 2 3 3" xfId="544"/>
    <cellStyle name="Normal 11 2 2 2 2 3 3 2" xfId="545"/>
    <cellStyle name="Normal 11 2 2 2 2 3 3 2 2" xfId="546"/>
    <cellStyle name="Normal 11 2 2 2 2 3 3 3" xfId="547"/>
    <cellStyle name="Normal 11 2 2 2 2 3 4" xfId="548"/>
    <cellStyle name="Normal 11 2 2 2 2 3 4 2" xfId="549"/>
    <cellStyle name="Normal 11 2 2 2 2 3 5" xfId="550"/>
    <cellStyle name="Normal 11 2 2 2 2 4" xfId="551"/>
    <cellStyle name="Normal 11 2 2 2 2 4 2" xfId="552"/>
    <cellStyle name="Normal 11 2 2 2 2 4 2 2" xfId="553"/>
    <cellStyle name="Normal 11 2 2 2 2 4 2 2 2" xfId="554"/>
    <cellStyle name="Normal 11 2 2 2 2 4 2 3" xfId="555"/>
    <cellStyle name="Normal 11 2 2 2 2 4 3" xfId="556"/>
    <cellStyle name="Normal 11 2 2 2 2 4 3 2" xfId="557"/>
    <cellStyle name="Normal 11 2 2 2 2 4 4" xfId="558"/>
    <cellStyle name="Normal 11 2 2 2 2 5" xfId="559"/>
    <cellStyle name="Normal 11 2 2 2 2 5 2" xfId="560"/>
    <cellStyle name="Normal 11 2 2 2 2 5 2 2" xfId="561"/>
    <cellStyle name="Normal 11 2 2 2 2 5 3" xfId="562"/>
    <cellStyle name="Normal 11 2 2 2 2 6" xfId="563"/>
    <cellStyle name="Normal 11 2 2 2 2 6 2" xfId="564"/>
    <cellStyle name="Normal 11 2 2 2 2 7" xfId="565"/>
    <cellStyle name="Normal 11 2 2 2 3" xfId="566"/>
    <cellStyle name="Normal 11 2 2 2 3 2" xfId="567"/>
    <cellStyle name="Normal 11 2 2 2 3 2 2" xfId="568"/>
    <cellStyle name="Normal 11 2 2 2 3 2 2 2" xfId="569"/>
    <cellStyle name="Normal 11 2 2 2 3 2 2 2 2" xfId="570"/>
    <cellStyle name="Normal 11 2 2 2 3 2 2 2 2 2" xfId="571"/>
    <cellStyle name="Normal 11 2 2 2 3 2 2 2 3" xfId="572"/>
    <cellStyle name="Normal 11 2 2 2 3 2 2 3" xfId="573"/>
    <cellStyle name="Normal 11 2 2 2 3 2 2 3 2" xfId="574"/>
    <cellStyle name="Normal 11 2 2 2 3 2 2 4" xfId="575"/>
    <cellStyle name="Normal 11 2 2 2 3 2 3" xfId="576"/>
    <cellStyle name="Normal 11 2 2 2 3 2 3 2" xfId="577"/>
    <cellStyle name="Normal 11 2 2 2 3 2 3 2 2" xfId="578"/>
    <cellStyle name="Normal 11 2 2 2 3 2 3 3" xfId="579"/>
    <cellStyle name="Normal 11 2 2 2 3 2 4" xfId="580"/>
    <cellStyle name="Normal 11 2 2 2 3 2 4 2" xfId="581"/>
    <cellStyle name="Normal 11 2 2 2 3 2 5" xfId="582"/>
    <cellStyle name="Normal 11 2 2 2 3 3" xfId="583"/>
    <cellStyle name="Normal 11 2 2 2 3 3 2" xfId="584"/>
    <cellStyle name="Normal 11 2 2 2 3 3 2 2" xfId="585"/>
    <cellStyle name="Normal 11 2 2 2 3 3 2 2 2" xfId="586"/>
    <cellStyle name="Normal 11 2 2 2 3 3 2 3" xfId="587"/>
    <cellStyle name="Normal 11 2 2 2 3 3 3" xfId="588"/>
    <cellStyle name="Normal 11 2 2 2 3 3 3 2" xfId="589"/>
    <cellStyle name="Normal 11 2 2 2 3 3 4" xfId="590"/>
    <cellStyle name="Normal 11 2 2 2 3 4" xfId="591"/>
    <cellStyle name="Normal 11 2 2 2 3 4 2" xfId="592"/>
    <cellStyle name="Normal 11 2 2 2 3 4 2 2" xfId="593"/>
    <cellStyle name="Normal 11 2 2 2 3 4 3" xfId="594"/>
    <cellStyle name="Normal 11 2 2 2 3 5" xfId="595"/>
    <cellStyle name="Normal 11 2 2 2 3 5 2" xfId="596"/>
    <cellStyle name="Normal 11 2 2 2 3 6" xfId="597"/>
    <cellStyle name="Normal 11 2 2 2 4" xfId="598"/>
    <cellStyle name="Normal 11 2 2 2 4 2" xfId="599"/>
    <cellStyle name="Normal 11 2 2 2 4 2 2" xfId="600"/>
    <cellStyle name="Normal 11 2 2 2 4 2 2 2" xfId="601"/>
    <cellStyle name="Normal 11 2 2 2 4 2 2 2 2" xfId="602"/>
    <cellStyle name="Normal 11 2 2 2 4 2 2 3" xfId="603"/>
    <cellStyle name="Normal 11 2 2 2 4 2 3" xfId="604"/>
    <cellStyle name="Normal 11 2 2 2 4 2 3 2" xfId="605"/>
    <cellStyle name="Normal 11 2 2 2 4 2 4" xfId="606"/>
    <cellStyle name="Normal 11 2 2 2 4 3" xfId="607"/>
    <cellStyle name="Normal 11 2 2 2 4 3 2" xfId="608"/>
    <cellStyle name="Normal 11 2 2 2 4 3 2 2" xfId="609"/>
    <cellStyle name="Normal 11 2 2 2 4 3 3" xfId="610"/>
    <cellStyle name="Normal 11 2 2 2 4 4" xfId="611"/>
    <cellStyle name="Normal 11 2 2 2 4 4 2" xfId="612"/>
    <cellStyle name="Normal 11 2 2 2 4 5" xfId="613"/>
    <cellStyle name="Normal 11 2 2 2 5" xfId="614"/>
    <cellStyle name="Normal 11 2 2 2 5 2" xfId="615"/>
    <cellStyle name="Normal 11 2 2 2 5 2 2" xfId="616"/>
    <cellStyle name="Normal 11 2 2 2 5 2 2 2" xfId="617"/>
    <cellStyle name="Normal 11 2 2 2 5 2 3" xfId="618"/>
    <cellStyle name="Normal 11 2 2 2 5 3" xfId="619"/>
    <cellStyle name="Normal 11 2 2 2 5 3 2" xfId="620"/>
    <cellStyle name="Normal 11 2 2 2 5 4" xfId="621"/>
    <cellStyle name="Normal 11 2 2 2 6" xfId="622"/>
    <cellStyle name="Normal 11 2 2 2 6 2" xfId="623"/>
    <cellStyle name="Normal 11 2 2 2 6 2 2" xfId="624"/>
    <cellStyle name="Normal 11 2 2 2 6 3" xfId="625"/>
    <cellStyle name="Normal 11 2 2 2 7" xfId="626"/>
    <cellStyle name="Normal 11 2 2 2 7 2" xfId="627"/>
    <cellStyle name="Normal 11 2 2 2 8" xfId="628"/>
    <cellStyle name="Normal 11 2 2 3" xfId="629"/>
    <cellStyle name="Normal 11 2 2 3 2" xfId="630"/>
    <cellStyle name="Normal 11 2 2 3 2 2" xfId="631"/>
    <cellStyle name="Normal 11 2 2 3 2 2 2" xfId="632"/>
    <cellStyle name="Normal 11 2 2 3 2 2 2 2" xfId="633"/>
    <cellStyle name="Normal 11 2 2 3 2 2 2 2 2" xfId="634"/>
    <cellStyle name="Normal 11 2 2 3 2 2 2 2 2 2" xfId="635"/>
    <cellStyle name="Normal 11 2 2 3 2 2 2 2 3" xfId="636"/>
    <cellStyle name="Normal 11 2 2 3 2 2 2 3" xfId="637"/>
    <cellStyle name="Normal 11 2 2 3 2 2 2 3 2" xfId="638"/>
    <cellStyle name="Normal 11 2 2 3 2 2 2 4" xfId="639"/>
    <cellStyle name="Normal 11 2 2 3 2 2 3" xfId="640"/>
    <cellStyle name="Normal 11 2 2 3 2 2 3 2" xfId="641"/>
    <cellStyle name="Normal 11 2 2 3 2 2 3 2 2" xfId="642"/>
    <cellStyle name="Normal 11 2 2 3 2 2 3 3" xfId="643"/>
    <cellStyle name="Normal 11 2 2 3 2 2 4" xfId="644"/>
    <cellStyle name="Normal 11 2 2 3 2 2 4 2" xfId="645"/>
    <cellStyle name="Normal 11 2 2 3 2 2 5" xfId="646"/>
    <cellStyle name="Normal 11 2 2 3 2 3" xfId="647"/>
    <cellStyle name="Normal 11 2 2 3 2 3 2" xfId="648"/>
    <cellStyle name="Normal 11 2 2 3 2 3 2 2" xfId="649"/>
    <cellStyle name="Normal 11 2 2 3 2 3 2 2 2" xfId="650"/>
    <cellStyle name="Normal 11 2 2 3 2 3 2 3" xfId="651"/>
    <cellStyle name="Normal 11 2 2 3 2 3 3" xfId="652"/>
    <cellStyle name="Normal 11 2 2 3 2 3 3 2" xfId="653"/>
    <cellStyle name="Normal 11 2 2 3 2 3 4" xfId="654"/>
    <cellStyle name="Normal 11 2 2 3 2 4" xfId="655"/>
    <cellStyle name="Normal 11 2 2 3 2 4 2" xfId="656"/>
    <cellStyle name="Normal 11 2 2 3 2 4 2 2" xfId="657"/>
    <cellStyle name="Normal 11 2 2 3 2 4 3" xfId="658"/>
    <cellStyle name="Normal 11 2 2 3 2 5" xfId="659"/>
    <cellStyle name="Normal 11 2 2 3 2 5 2" xfId="660"/>
    <cellStyle name="Normal 11 2 2 3 2 6" xfId="661"/>
    <cellStyle name="Normal 11 2 2 3 3" xfId="662"/>
    <cellStyle name="Normal 11 2 2 3 3 2" xfId="663"/>
    <cellStyle name="Normal 11 2 2 3 3 2 2" xfId="664"/>
    <cellStyle name="Normal 11 2 2 3 3 2 2 2" xfId="665"/>
    <cellStyle name="Normal 11 2 2 3 3 2 2 2 2" xfId="666"/>
    <cellStyle name="Normal 11 2 2 3 3 2 2 3" xfId="667"/>
    <cellStyle name="Normal 11 2 2 3 3 2 3" xfId="668"/>
    <cellStyle name="Normal 11 2 2 3 3 2 3 2" xfId="669"/>
    <cellStyle name="Normal 11 2 2 3 3 2 4" xfId="670"/>
    <cellStyle name="Normal 11 2 2 3 3 3" xfId="671"/>
    <cellStyle name="Normal 11 2 2 3 3 3 2" xfId="672"/>
    <cellStyle name="Normal 11 2 2 3 3 3 2 2" xfId="673"/>
    <cellStyle name="Normal 11 2 2 3 3 3 3" xfId="674"/>
    <cellStyle name="Normal 11 2 2 3 3 4" xfId="675"/>
    <cellStyle name="Normal 11 2 2 3 3 4 2" xfId="676"/>
    <cellStyle name="Normal 11 2 2 3 3 5" xfId="677"/>
    <cellStyle name="Normal 11 2 2 3 4" xfId="678"/>
    <cellStyle name="Normal 11 2 2 3 4 2" xfId="679"/>
    <cellStyle name="Normal 11 2 2 3 4 2 2" xfId="680"/>
    <cellStyle name="Normal 11 2 2 3 4 2 2 2" xfId="681"/>
    <cellStyle name="Normal 11 2 2 3 4 2 3" xfId="682"/>
    <cellStyle name="Normal 11 2 2 3 4 3" xfId="683"/>
    <cellStyle name="Normal 11 2 2 3 4 3 2" xfId="684"/>
    <cellStyle name="Normal 11 2 2 3 4 4" xfId="685"/>
    <cellStyle name="Normal 11 2 2 3 5" xfId="686"/>
    <cellStyle name="Normal 11 2 2 3 5 2" xfId="687"/>
    <cellStyle name="Normal 11 2 2 3 5 2 2" xfId="688"/>
    <cellStyle name="Normal 11 2 2 3 5 3" xfId="689"/>
    <cellStyle name="Normal 11 2 2 3 6" xfId="690"/>
    <cellStyle name="Normal 11 2 2 3 6 2" xfId="691"/>
    <cellStyle name="Normal 11 2 2 3 7" xfId="692"/>
    <cellStyle name="Normal 11 2 2 4" xfId="693"/>
    <cellStyle name="Normal 11 2 2 4 2" xfId="694"/>
    <cellStyle name="Normal 11 2 2 4 2 2" xfId="695"/>
    <cellStyle name="Normal 11 2 2 4 2 2 2" xfId="696"/>
    <cellStyle name="Normal 11 2 2 4 2 2 2 2" xfId="697"/>
    <cellStyle name="Normal 11 2 2 4 2 2 2 2 2" xfId="698"/>
    <cellStyle name="Normal 11 2 2 4 2 2 2 3" xfId="699"/>
    <cellStyle name="Normal 11 2 2 4 2 2 3" xfId="700"/>
    <cellStyle name="Normal 11 2 2 4 2 2 3 2" xfId="701"/>
    <cellStyle name="Normal 11 2 2 4 2 2 4" xfId="702"/>
    <cellStyle name="Normal 11 2 2 4 2 3" xfId="703"/>
    <cellStyle name="Normal 11 2 2 4 2 3 2" xfId="704"/>
    <cellStyle name="Normal 11 2 2 4 2 3 2 2" xfId="705"/>
    <cellStyle name="Normal 11 2 2 4 2 3 3" xfId="706"/>
    <cellStyle name="Normal 11 2 2 4 2 4" xfId="707"/>
    <cellStyle name="Normal 11 2 2 4 2 4 2" xfId="708"/>
    <cellStyle name="Normal 11 2 2 4 2 5" xfId="709"/>
    <cellStyle name="Normal 11 2 2 4 3" xfId="710"/>
    <cellStyle name="Normal 11 2 2 4 3 2" xfId="711"/>
    <cellStyle name="Normal 11 2 2 4 3 2 2" xfId="712"/>
    <cellStyle name="Normal 11 2 2 4 3 2 2 2" xfId="713"/>
    <cellStyle name="Normal 11 2 2 4 3 2 3" xfId="714"/>
    <cellStyle name="Normal 11 2 2 4 3 3" xfId="715"/>
    <cellStyle name="Normal 11 2 2 4 3 3 2" xfId="716"/>
    <cellStyle name="Normal 11 2 2 4 3 4" xfId="717"/>
    <cellStyle name="Normal 11 2 2 4 4" xfId="718"/>
    <cellStyle name="Normal 11 2 2 4 4 2" xfId="719"/>
    <cellStyle name="Normal 11 2 2 4 4 2 2" xfId="720"/>
    <cellStyle name="Normal 11 2 2 4 4 3" xfId="721"/>
    <cellStyle name="Normal 11 2 2 4 5" xfId="722"/>
    <cellStyle name="Normal 11 2 2 4 5 2" xfId="723"/>
    <cellStyle name="Normal 11 2 2 4 6" xfId="724"/>
    <cellStyle name="Normal 11 2 2 5" xfId="725"/>
    <cellStyle name="Normal 11 2 2 5 2" xfId="726"/>
    <cellStyle name="Normal 11 2 2 5 2 2" xfId="727"/>
    <cellStyle name="Normal 11 2 2 5 2 2 2" xfId="728"/>
    <cellStyle name="Normal 11 2 2 5 2 2 2 2" xfId="729"/>
    <cellStyle name="Normal 11 2 2 5 2 2 3" xfId="730"/>
    <cellStyle name="Normal 11 2 2 5 2 3" xfId="731"/>
    <cellStyle name="Normal 11 2 2 5 2 3 2" xfId="732"/>
    <cellStyle name="Normal 11 2 2 5 2 4" xfId="733"/>
    <cellStyle name="Normal 11 2 2 5 3" xfId="734"/>
    <cellStyle name="Normal 11 2 2 5 3 2" xfId="735"/>
    <cellStyle name="Normal 11 2 2 5 3 2 2" xfId="736"/>
    <cellStyle name="Normal 11 2 2 5 3 3" xfId="737"/>
    <cellStyle name="Normal 11 2 2 5 4" xfId="738"/>
    <cellStyle name="Normal 11 2 2 5 4 2" xfId="739"/>
    <cellStyle name="Normal 11 2 2 5 5" xfId="740"/>
    <cellStyle name="Normal 11 2 2 6" xfId="741"/>
    <cellStyle name="Normal 11 2 2 6 2" xfId="742"/>
    <cellStyle name="Normal 11 2 2 6 2 2" xfId="743"/>
    <cellStyle name="Normal 11 2 2 6 2 2 2" xfId="744"/>
    <cellStyle name="Normal 11 2 2 6 2 3" xfId="745"/>
    <cellStyle name="Normal 11 2 2 6 3" xfId="746"/>
    <cellStyle name="Normal 11 2 2 6 3 2" xfId="747"/>
    <cellStyle name="Normal 11 2 2 6 4" xfId="748"/>
    <cellStyle name="Normal 11 2 2 7" xfId="749"/>
    <cellStyle name="Normal 11 2 2 7 2" xfId="750"/>
    <cellStyle name="Normal 11 2 2 7 2 2" xfId="751"/>
    <cellStyle name="Normal 11 2 2 7 3" xfId="752"/>
    <cellStyle name="Normal 11 2 2 8" xfId="753"/>
    <cellStyle name="Normal 11 2 2 8 2" xfId="754"/>
    <cellStyle name="Normal 11 2 2 9" xfId="755"/>
    <cellStyle name="Normal 11 2 3" xfId="756"/>
    <cellStyle name="Normal 11 2 3 2" xfId="757"/>
    <cellStyle name="Normal 11 2 3 2 2" xfId="758"/>
    <cellStyle name="Normal 11 2 3 2 2 2" xfId="759"/>
    <cellStyle name="Normal 11 2 3 2 2 2 2" xfId="760"/>
    <cellStyle name="Normal 11 2 3 2 2 2 2 2" xfId="761"/>
    <cellStyle name="Normal 11 2 3 2 2 2 2 2 2" xfId="762"/>
    <cellStyle name="Normal 11 2 3 2 2 2 2 2 2 2" xfId="763"/>
    <cellStyle name="Normal 11 2 3 2 2 2 2 2 3" xfId="764"/>
    <cellStyle name="Normal 11 2 3 2 2 2 2 3" xfId="765"/>
    <cellStyle name="Normal 11 2 3 2 2 2 2 3 2" xfId="766"/>
    <cellStyle name="Normal 11 2 3 2 2 2 2 4" xfId="767"/>
    <cellStyle name="Normal 11 2 3 2 2 2 3" xfId="768"/>
    <cellStyle name="Normal 11 2 3 2 2 2 3 2" xfId="769"/>
    <cellStyle name="Normal 11 2 3 2 2 2 3 2 2" xfId="770"/>
    <cellStyle name="Normal 11 2 3 2 2 2 3 3" xfId="771"/>
    <cellStyle name="Normal 11 2 3 2 2 2 4" xfId="772"/>
    <cellStyle name="Normal 11 2 3 2 2 2 4 2" xfId="773"/>
    <cellStyle name="Normal 11 2 3 2 2 2 5" xfId="774"/>
    <cellStyle name="Normal 11 2 3 2 2 3" xfId="775"/>
    <cellStyle name="Normal 11 2 3 2 2 3 2" xfId="776"/>
    <cellStyle name="Normal 11 2 3 2 2 3 2 2" xfId="777"/>
    <cellStyle name="Normal 11 2 3 2 2 3 2 2 2" xfId="778"/>
    <cellStyle name="Normal 11 2 3 2 2 3 2 3" xfId="779"/>
    <cellStyle name="Normal 11 2 3 2 2 3 3" xfId="780"/>
    <cellStyle name="Normal 11 2 3 2 2 3 3 2" xfId="781"/>
    <cellStyle name="Normal 11 2 3 2 2 3 4" xfId="782"/>
    <cellStyle name="Normal 11 2 3 2 2 4" xfId="783"/>
    <cellStyle name="Normal 11 2 3 2 2 4 2" xfId="784"/>
    <cellStyle name="Normal 11 2 3 2 2 4 2 2" xfId="785"/>
    <cellStyle name="Normal 11 2 3 2 2 4 3" xfId="786"/>
    <cellStyle name="Normal 11 2 3 2 2 5" xfId="787"/>
    <cellStyle name="Normal 11 2 3 2 2 5 2" xfId="788"/>
    <cellStyle name="Normal 11 2 3 2 2 6" xfId="789"/>
    <cellStyle name="Normal 11 2 3 2 3" xfId="790"/>
    <cellStyle name="Normal 11 2 3 2 3 2" xfId="791"/>
    <cellStyle name="Normal 11 2 3 2 3 2 2" xfId="792"/>
    <cellStyle name="Normal 11 2 3 2 3 2 2 2" xfId="793"/>
    <cellStyle name="Normal 11 2 3 2 3 2 2 2 2" xfId="794"/>
    <cellStyle name="Normal 11 2 3 2 3 2 2 3" xfId="795"/>
    <cellStyle name="Normal 11 2 3 2 3 2 3" xfId="796"/>
    <cellStyle name="Normal 11 2 3 2 3 2 3 2" xfId="797"/>
    <cellStyle name="Normal 11 2 3 2 3 2 4" xfId="798"/>
    <cellStyle name="Normal 11 2 3 2 3 3" xfId="799"/>
    <cellStyle name="Normal 11 2 3 2 3 3 2" xfId="800"/>
    <cellStyle name="Normal 11 2 3 2 3 3 2 2" xfId="801"/>
    <cellStyle name="Normal 11 2 3 2 3 3 3" xfId="802"/>
    <cellStyle name="Normal 11 2 3 2 3 4" xfId="803"/>
    <cellStyle name="Normal 11 2 3 2 3 4 2" xfId="804"/>
    <cellStyle name="Normal 11 2 3 2 3 5" xfId="805"/>
    <cellStyle name="Normal 11 2 3 2 4" xfId="806"/>
    <cellStyle name="Normal 11 2 3 2 4 2" xfId="807"/>
    <cellStyle name="Normal 11 2 3 2 4 2 2" xfId="808"/>
    <cellStyle name="Normal 11 2 3 2 4 2 2 2" xfId="809"/>
    <cellStyle name="Normal 11 2 3 2 4 2 3" xfId="810"/>
    <cellStyle name="Normal 11 2 3 2 4 3" xfId="811"/>
    <cellStyle name="Normal 11 2 3 2 4 3 2" xfId="812"/>
    <cellStyle name="Normal 11 2 3 2 4 4" xfId="813"/>
    <cellStyle name="Normal 11 2 3 2 5" xfId="814"/>
    <cellStyle name="Normal 11 2 3 2 5 2" xfId="815"/>
    <cellStyle name="Normal 11 2 3 2 5 2 2" xfId="816"/>
    <cellStyle name="Normal 11 2 3 2 5 3" xfId="817"/>
    <cellStyle name="Normal 11 2 3 2 6" xfId="818"/>
    <cellStyle name="Normal 11 2 3 2 6 2" xfId="819"/>
    <cellStyle name="Normal 11 2 3 2 7" xfId="820"/>
    <cellStyle name="Normal 11 2 3 3" xfId="821"/>
    <cellStyle name="Normal 11 2 3 3 2" xfId="822"/>
    <cellStyle name="Normal 11 2 3 3 2 2" xfId="823"/>
    <cellStyle name="Normal 11 2 3 3 2 2 2" xfId="824"/>
    <cellStyle name="Normal 11 2 3 3 2 2 2 2" xfId="825"/>
    <cellStyle name="Normal 11 2 3 3 2 2 2 2 2" xfId="826"/>
    <cellStyle name="Normal 11 2 3 3 2 2 2 3" xfId="827"/>
    <cellStyle name="Normal 11 2 3 3 2 2 3" xfId="828"/>
    <cellStyle name="Normal 11 2 3 3 2 2 3 2" xfId="829"/>
    <cellStyle name="Normal 11 2 3 3 2 2 4" xfId="830"/>
    <cellStyle name="Normal 11 2 3 3 2 3" xfId="831"/>
    <cellStyle name="Normal 11 2 3 3 2 3 2" xfId="832"/>
    <cellStyle name="Normal 11 2 3 3 2 3 2 2" xfId="833"/>
    <cellStyle name="Normal 11 2 3 3 2 3 3" xfId="834"/>
    <cellStyle name="Normal 11 2 3 3 2 4" xfId="835"/>
    <cellStyle name="Normal 11 2 3 3 2 4 2" xfId="836"/>
    <cellStyle name="Normal 11 2 3 3 2 5" xfId="837"/>
    <cellStyle name="Normal 11 2 3 3 3" xfId="838"/>
    <cellStyle name="Normal 11 2 3 3 3 2" xfId="839"/>
    <cellStyle name="Normal 11 2 3 3 3 2 2" xfId="840"/>
    <cellStyle name="Normal 11 2 3 3 3 2 2 2" xfId="841"/>
    <cellStyle name="Normal 11 2 3 3 3 2 3" xfId="842"/>
    <cellStyle name="Normal 11 2 3 3 3 3" xfId="843"/>
    <cellStyle name="Normal 11 2 3 3 3 3 2" xfId="844"/>
    <cellStyle name="Normal 11 2 3 3 3 4" xfId="845"/>
    <cellStyle name="Normal 11 2 3 3 4" xfId="846"/>
    <cellStyle name="Normal 11 2 3 3 4 2" xfId="847"/>
    <cellStyle name="Normal 11 2 3 3 4 2 2" xfId="848"/>
    <cellStyle name="Normal 11 2 3 3 4 3" xfId="849"/>
    <cellStyle name="Normal 11 2 3 3 5" xfId="850"/>
    <cellStyle name="Normal 11 2 3 3 5 2" xfId="851"/>
    <cellStyle name="Normal 11 2 3 3 6" xfId="852"/>
    <cellStyle name="Normal 11 2 3 4" xfId="853"/>
    <cellStyle name="Normal 11 2 3 4 2" xfId="854"/>
    <cellStyle name="Normal 11 2 3 4 2 2" xfId="855"/>
    <cellStyle name="Normal 11 2 3 4 2 2 2" xfId="856"/>
    <cellStyle name="Normal 11 2 3 4 2 2 2 2" xfId="857"/>
    <cellStyle name="Normal 11 2 3 4 2 2 3" xfId="858"/>
    <cellStyle name="Normal 11 2 3 4 2 3" xfId="859"/>
    <cellStyle name="Normal 11 2 3 4 2 3 2" xfId="860"/>
    <cellStyle name="Normal 11 2 3 4 2 4" xfId="861"/>
    <cellStyle name="Normal 11 2 3 4 3" xfId="862"/>
    <cellStyle name="Normal 11 2 3 4 3 2" xfId="863"/>
    <cellStyle name="Normal 11 2 3 4 3 2 2" xfId="864"/>
    <cellStyle name="Normal 11 2 3 4 3 3" xfId="865"/>
    <cellStyle name="Normal 11 2 3 4 4" xfId="866"/>
    <cellStyle name="Normal 11 2 3 4 4 2" xfId="867"/>
    <cellStyle name="Normal 11 2 3 4 5" xfId="868"/>
    <cellStyle name="Normal 11 2 3 5" xfId="869"/>
    <cellStyle name="Normal 11 2 3 5 2" xfId="870"/>
    <cellStyle name="Normal 11 2 3 5 2 2" xfId="871"/>
    <cellStyle name="Normal 11 2 3 5 2 2 2" xfId="872"/>
    <cellStyle name="Normal 11 2 3 5 2 3" xfId="873"/>
    <cellStyle name="Normal 11 2 3 5 3" xfId="874"/>
    <cellStyle name="Normal 11 2 3 5 3 2" xfId="875"/>
    <cellStyle name="Normal 11 2 3 5 4" xfId="876"/>
    <cellStyle name="Normal 11 2 3 6" xfId="877"/>
    <cellStyle name="Normal 11 2 3 6 2" xfId="878"/>
    <cellStyle name="Normal 11 2 3 6 2 2" xfId="879"/>
    <cellStyle name="Normal 11 2 3 6 3" xfId="880"/>
    <cellStyle name="Normal 11 2 3 7" xfId="881"/>
    <cellStyle name="Normal 11 2 3 7 2" xfId="882"/>
    <cellStyle name="Normal 11 2 3 8" xfId="883"/>
    <cellStyle name="Normal 11 2 4" xfId="884"/>
    <cellStyle name="Normal 11 2 4 2" xfId="885"/>
    <cellStyle name="Normal 11 2 4 2 2" xfId="886"/>
    <cellStyle name="Normal 11 2 4 2 2 2" xfId="887"/>
    <cellStyle name="Normal 11 2 4 2 2 2 2" xfId="888"/>
    <cellStyle name="Normal 11 2 4 2 2 2 2 2" xfId="889"/>
    <cellStyle name="Normal 11 2 4 2 2 2 2 2 2" xfId="890"/>
    <cellStyle name="Normal 11 2 4 2 2 2 2 3" xfId="891"/>
    <cellStyle name="Normal 11 2 4 2 2 2 3" xfId="892"/>
    <cellStyle name="Normal 11 2 4 2 2 2 3 2" xfId="893"/>
    <cellStyle name="Normal 11 2 4 2 2 2 4" xfId="894"/>
    <cellStyle name="Normal 11 2 4 2 2 3" xfId="895"/>
    <cellStyle name="Normal 11 2 4 2 2 3 2" xfId="896"/>
    <cellStyle name="Normal 11 2 4 2 2 3 2 2" xfId="897"/>
    <cellStyle name="Normal 11 2 4 2 2 3 3" xfId="898"/>
    <cellStyle name="Normal 11 2 4 2 2 4" xfId="899"/>
    <cellStyle name="Normal 11 2 4 2 2 4 2" xfId="900"/>
    <cellStyle name="Normal 11 2 4 2 2 5" xfId="901"/>
    <cellStyle name="Normal 11 2 4 2 3" xfId="902"/>
    <cellStyle name="Normal 11 2 4 2 3 2" xfId="903"/>
    <cellStyle name="Normal 11 2 4 2 3 2 2" xfId="904"/>
    <cellStyle name="Normal 11 2 4 2 3 2 2 2" xfId="905"/>
    <cellStyle name="Normal 11 2 4 2 3 2 3" xfId="906"/>
    <cellStyle name="Normal 11 2 4 2 3 3" xfId="907"/>
    <cellStyle name="Normal 11 2 4 2 3 3 2" xfId="908"/>
    <cellStyle name="Normal 11 2 4 2 3 4" xfId="909"/>
    <cellStyle name="Normal 11 2 4 2 4" xfId="910"/>
    <cellStyle name="Normal 11 2 4 2 4 2" xfId="911"/>
    <cellStyle name="Normal 11 2 4 2 4 2 2" xfId="912"/>
    <cellStyle name="Normal 11 2 4 2 4 3" xfId="913"/>
    <cellStyle name="Normal 11 2 4 2 5" xfId="914"/>
    <cellStyle name="Normal 11 2 4 2 5 2" xfId="915"/>
    <cellStyle name="Normal 11 2 4 2 6" xfId="916"/>
    <cellStyle name="Normal 11 2 4 3" xfId="917"/>
    <cellStyle name="Normal 11 2 4 3 2" xfId="918"/>
    <cellStyle name="Normal 11 2 4 3 2 2" xfId="919"/>
    <cellStyle name="Normal 11 2 4 3 2 2 2" xfId="920"/>
    <cellStyle name="Normal 11 2 4 3 2 2 2 2" xfId="921"/>
    <cellStyle name="Normal 11 2 4 3 2 2 3" xfId="922"/>
    <cellStyle name="Normal 11 2 4 3 2 3" xfId="923"/>
    <cellStyle name="Normal 11 2 4 3 2 3 2" xfId="924"/>
    <cellStyle name="Normal 11 2 4 3 2 4" xfId="925"/>
    <cellStyle name="Normal 11 2 4 3 3" xfId="926"/>
    <cellStyle name="Normal 11 2 4 3 3 2" xfId="927"/>
    <cellStyle name="Normal 11 2 4 3 3 2 2" xfId="928"/>
    <cellStyle name="Normal 11 2 4 3 3 3" xfId="929"/>
    <cellStyle name="Normal 11 2 4 3 4" xfId="930"/>
    <cellStyle name="Normal 11 2 4 3 4 2" xfId="931"/>
    <cellStyle name="Normal 11 2 4 3 5" xfId="932"/>
    <cellStyle name="Normal 11 2 4 4" xfId="933"/>
    <cellStyle name="Normal 11 2 4 4 2" xfId="934"/>
    <cellStyle name="Normal 11 2 4 4 2 2" xfId="935"/>
    <cellStyle name="Normal 11 2 4 4 2 2 2" xfId="936"/>
    <cellStyle name="Normal 11 2 4 4 2 3" xfId="937"/>
    <cellStyle name="Normal 11 2 4 4 3" xfId="938"/>
    <cellStyle name="Normal 11 2 4 4 3 2" xfId="939"/>
    <cellStyle name="Normal 11 2 4 4 4" xfId="940"/>
    <cellStyle name="Normal 11 2 4 5" xfId="941"/>
    <cellStyle name="Normal 11 2 4 5 2" xfId="942"/>
    <cellStyle name="Normal 11 2 4 5 2 2" xfId="943"/>
    <cellStyle name="Normal 11 2 4 5 3" xfId="944"/>
    <cellStyle name="Normal 11 2 4 6" xfId="945"/>
    <cellStyle name="Normal 11 2 4 6 2" xfId="946"/>
    <cellStyle name="Normal 11 2 4 7" xfId="947"/>
    <cellStyle name="Normal 11 2 5" xfId="948"/>
    <cellStyle name="Normal 11 2 5 2" xfId="949"/>
    <cellStyle name="Normal 11 2 5 2 2" xfId="950"/>
    <cellStyle name="Normal 11 2 5 2 2 2" xfId="951"/>
    <cellStyle name="Normal 11 2 5 2 2 2 2" xfId="952"/>
    <cellStyle name="Normal 11 2 5 2 2 2 2 2" xfId="953"/>
    <cellStyle name="Normal 11 2 5 2 2 2 3" xfId="954"/>
    <cellStyle name="Normal 11 2 5 2 2 3" xfId="955"/>
    <cellStyle name="Normal 11 2 5 2 2 3 2" xfId="956"/>
    <cellStyle name="Normal 11 2 5 2 2 4" xfId="957"/>
    <cellStyle name="Normal 11 2 5 2 3" xfId="958"/>
    <cellStyle name="Normal 11 2 5 2 3 2" xfId="959"/>
    <cellStyle name="Normal 11 2 5 2 3 2 2" xfId="960"/>
    <cellStyle name="Normal 11 2 5 2 3 3" xfId="961"/>
    <cellStyle name="Normal 11 2 5 2 4" xfId="962"/>
    <cellStyle name="Normal 11 2 5 2 4 2" xfId="963"/>
    <cellStyle name="Normal 11 2 5 2 5" xfId="964"/>
    <cellStyle name="Normal 11 2 5 3" xfId="965"/>
    <cellStyle name="Normal 11 2 5 3 2" xfId="966"/>
    <cellStyle name="Normal 11 2 5 3 2 2" xfId="967"/>
    <cellStyle name="Normal 11 2 5 3 2 2 2" xfId="968"/>
    <cellStyle name="Normal 11 2 5 3 2 3" xfId="969"/>
    <cellStyle name="Normal 11 2 5 3 3" xfId="970"/>
    <cellStyle name="Normal 11 2 5 3 3 2" xfId="971"/>
    <cellStyle name="Normal 11 2 5 3 4" xfId="972"/>
    <cellStyle name="Normal 11 2 5 4" xfId="973"/>
    <cellStyle name="Normal 11 2 5 4 2" xfId="974"/>
    <cellStyle name="Normal 11 2 5 4 2 2" xfId="975"/>
    <cellStyle name="Normal 11 2 5 4 3" xfId="976"/>
    <cellStyle name="Normal 11 2 5 5" xfId="977"/>
    <cellStyle name="Normal 11 2 5 5 2" xfId="978"/>
    <cellStyle name="Normal 11 2 5 6" xfId="979"/>
    <cellStyle name="Normal 11 2 6" xfId="980"/>
    <cellStyle name="Normal 11 2 6 2" xfId="981"/>
    <cellStyle name="Normal 11 2 6 2 2" xfId="982"/>
    <cellStyle name="Normal 11 2 6 2 2 2" xfId="983"/>
    <cellStyle name="Normal 11 2 6 2 2 2 2" xfId="984"/>
    <cellStyle name="Normal 11 2 6 2 2 3" xfId="985"/>
    <cellStyle name="Normal 11 2 6 2 3" xfId="986"/>
    <cellStyle name="Normal 11 2 6 2 3 2" xfId="987"/>
    <cellStyle name="Normal 11 2 6 2 4" xfId="988"/>
    <cellStyle name="Normal 11 2 6 3" xfId="989"/>
    <cellStyle name="Normal 11 2 6 3 2" xfId="990"/>
    <cellStyle name="Normal 11 2 6 3 2 2" xfId="991"/>
    <cellStyle name="Normal 11 2 6 3 3" xfId="992"/>
    <cellStyle name="Normal 11 2 6 4" xfId="993"/>
    <cellStyle name="Normal 11 2 6 4 2" xfId="994"/>
    <cellStyle name="Normal 11 2 6 5" xfId="995"/>
    <cellStyle name="Normal 11 2 7" xfId="996"/>
    <cellStyle name="Normal 11 2 7 2" xfId="997"/>
    <cellStyle name="Normal 11 2 7 2 2" xfId="998"/>
    <cellStyle name="Normal 11 2 7 2 2 2" xfId="999"/>
    <cellStyle name="Normal 11 2 7 2 3" xfId="1000"/>
    <cellStyle name="Normal 11 2 7 3" xfId="1001"/>
    <cellStyle name="Normal 11 2 7 3 2" xfId="1002"/>
    <cellStyle name="Normal 11 2 7 4" xfId="1003"/>
    <cellStyle name="Normal 11 2 8" xfId="1004"/>
    <cellStyle name="Normal 11 2 8 2" xfId="1005"/>
    <cellStyle name="Normal 11 2 8 2 2" xfId="1006"/>
    <cellStyle name="Normal 11 2 8 3" xfId="1007"/>
    <cellStyle name="Normal 11 2 9" xfId="1008"/>
    <cellStyle name="Normal 11 2 9 2" xfId="1009"/>
    <cellStyle name="Normal 11 3" xfId="1010"/>
    <cellStyle name="Normal 11 3 2" xfId="1011"/>
    <cellStyle name="Normal 11 3 2 2" xfId="1012"/>
    <cellStyle name="Normal 11 3 2 2 2" xfId="1013"/>
    <cellStyle name="Normal 11 3 2 2 2 2" xfId="1014"/>
    <cellStyle name="Normal 11 3 2 2 2 2 2" xfId="1015"/>
    <cellStyle name="Normal 11 3 2 2 2 2 2 2" xfId="1016"/>
    <cellStyle name="Normal 11 3 2 2 2 2 2 2 2" xfId="1017"/>
    <cellStyle name="Normal 11 3 2 2 2 2 2 2 2 2" xfId="1018"/>
    <cellStyle name="Normal 11 3 2 2 2 2 2 2 3" xfId="1019"/>
    <cellStyle name="Normal 11 3 2 2 2 2 2 3" xfId="1020"/>
    <cellStyle name="Normal 11 3 2 2 2 2 2 3 2" xfId="1021"/>
    <cellStyle name="Normal 11 3 2 2 2 2 2 4" xfId="1022"/>
    <cellStyle name="Normal 11 3 2 2 2 2 3" xfId="1023"/>
    <cellStyle name="Normal 11 3 2 2 2 2 3 2" xfId="1024"/>
    <cellStyle name="Normal 11 3 2 2 2 2 3 2 2" xfId="1025"/>
    <cellStyle name="Normal 11 3 2 2 2 2 3 3" xfId="1026"/>
    <cellStyle name="Normal 11 3 2 2 2 2 4" xfId="1027"/>
    <cellStyle name="Normal 11 3 2 2 2 2 4 2" xfId="1028"/>
    <cellStyle name="Normal 11 3 2 2 2 2 5" xfId="1029"/>
    <cellStyle name="Normal 11 3 2 2 2 3" xfId="1030"/>
    <cellStyle name="Normal 11 3 2 2 2 3 2" xfId="1031"/>
    <cellStyle name="Normal 11 3 2 2 2 3 2 2" xfId="1032"/>
    <cellStyle name="Normal 11 3 2 2 2 3 2 2 2" xfId="1033"/>
    <cellStyle name="Normal 11 3 2 2 2 3 2 3" xfId="1034"/>
    <cellStyle name="Normal 11 3 2 2 2 3 3" xfId="1035"/>
    <cellStyle name="Normal 11 3 2 2 2 3 3 2" xfId="1036"/>
    <cellStyle name="Normal 11 3 2 2 2 3 4" xfId="1037"/>
    <cellStyle name="Normal 11 3 2 2 2 4" xfId="1038"/>
    <cellStyle name="Normal 11 3 2 2 2 4 2" xfId="1039"/>
    <cellStyle name="Normal 11 3 2 2 2 4 2 2" xfId="1040"/>
    <cellStyle name="Normal 11 3 2 2 2 4 3" xfId="1041"/>
    <cellStyle name="Normal 11 3 2 2 2 5" xfId="1042"/>
    <cellStyle name="Normal 11 3 2 2 2 5 2" xfId="1043"/>
    <cellStyle name="Normal 11 3 2 2 2 6" xfId="1044"/>
    <cellStyle name="Normal 11 3 2 2 3" xfId="1045"/>
    <cellStyle name="Normal 11 3 2 2 3 2" xfId="1046"/>
    <cellStyle name="Normal 11 3 2 2 3 2 2" xfId="1047"/>
    <cellStyle name="Normal 11 3 2 2 3 2 2 2" xfId="1048"/>
    <cellStyle name="Normal 11 3 2 2 3 2 2 2 2" xfId="1049"/>
    <cellStyle name="Normal 11 3 2 2 3 2 2 3" xfId="1050"/>
    <cellStyle name="Normal 11 3 2 2 3 2 3" xfId="1051"/>
    <cellStyle name="Normal 11 3 2 2 3 2 3 2" xfId="1052"/>
    <cellStyle name="Normal 11 3 2 2 3 2 4" xfId="1053"/>
    <cellStyle name="Normal 11 3 2 2 3 3" xfId="1054"/>
    <cellStyle name="Normal 11 3 2 2 3 3 2" xfId="1055"/>
    <cellStyle name="Normal 11 3 2 2 3 3 2 2" xfId="1056"/>
    <cellStyle name="Normal 11 3 2 2 3 3 3" xfId="1057"/>
    <cellStyle name="Normal 11 3 2 2 3 4" xfId="1058"/>
    <cellStyle name="Normal 11 3 2 2 3 4 2" xfId="1059"/>
    <cellStyle name="Normal 11 3 2 2 3 5" xfId="1060"/>
    <cellStyle name="Normal 11 3 2 2 4" xfId="1061"/>
    <cellStyle name="Normal 11 3 2 2 4 2" xfId="1062"/>
    <cellStyle name="Normal 11 3 2 2 4 2 2" xfId="1063"/>
    <cellStyle name="Normal 11 3 2 2 4 2 2 2" xfId="1064"/>
    <cellStyle name="Normal 11 3 2 2 4 2 3" xfId="1065"/>
    <cellStyle name="Normal 11 3 2 2 4 3" xfId="1066"/>
    <cellStyle name="Normal 11 3 2 2 4 3 2" xfId="1067"/>
    <cellStyle name="Normal 11 3 2 2 4 4" xfId="1068"/>
    <cellStyle name="Normal 11 3 2 2 5" xfId="1069"/>
    <cellStyle name="Normal 11 3 2 2 5 2" xfId="1070"/>
    <cellStyle name="Normal 11 3 2 2 5 2 2" xfId="1071"/>
    <cellStyle name="Normal 11 3 2 2 5 3" xfId="1072"/>
    <cellStyle name="Normal 11 3 2 2 6" xfId="1073"/>
    <cellStyle name="Normal 11 3 2 2 6 2" xfId="1074"/>
    <cellStyle name="Normal 11 3 2 2 7" xfId="1075"/>
    <cellStyle name="Normal 11 3 2 3" xfId="1076"/>
    <cellStyle name="Normal 11 3 2 3 2" xfId="1077"/>
    <cellStyle name="Normal 11 3 2 3 2 2" xfId="1078"/>
    <cellStyle name="Normal 11 3 2 3 2 2 2" xfId="1079"/>
    <cellStyle name="Normal 11 3 2 3 2 2 2 2" xfId="1080"/>
    <cellStyle name="Normal 11 3 2 3 2 2 2 2 2" xfId="1081"/>
    <cellStyle name="Normal 11 3 2 3 2 2 2 3" xfId="1082"/>
    <cellStyle name="Normal 11 3 2 3 2 2 3" xfId="1083"/>
    <cellStyle name="Normal 11 3 2 3 2 2 3 2" xfId="1084"/>
    <cellStyle name="Normal 11 3 2 3 2 2 4" xfId="1085"/>
    <cellStyle name="Normal 11 3 2 3 2 3" xfId="1086"/>
    <cellStyle name="Normal 11 3 2 3 2 3 2" xfId="1087"/>
    <cellStyle name="Normal 11 3 2 3 2 3 2 2" xfId="1088"/>
    <cellStyle name="Normal 11 3 2 3 2 3 3" xfId="1089"/>
    <cellStyle name="Normal 11 3 2 3 2 4" xfId="1090"/>
    <cellStyle name="Normal 11 3 2 3 2 4 2" xfId="1091"/>
    <cellStyle name="Normal 11 3 2 3 2 5" xfId="1092"/>
    <cellStyle name="Normal 11 3 2 3 3" xfId="1093"/>
    <cellStyle name="Normal 11 3 2 3 3 2" xfId="1094"/>
    <cellStyle name="Normal 11 3 2 3 3 2 2" xfId="1095"/>
    <cellStyle name="Normal 11 3 2 3 3 2 2 2" xfId="1096"/>
    <cellStyle name="Normal 11 3 2 3 3 2 3" xfId="1097"/>
    <cellStyle name="Normal 11 3 2 3 3 3" xfId="1098"/>
    <cellStyle name="Normal 11 3 2 3 3 3 2" xfId="1099"/>
    <cellStyle name="Normal 11 3 2 3 3 4" xfId="1100"/>
    <cellStyle name="Normal 11 3 2 3 4" xfId="1101"/>
    <cellStyle name="Normal 11 3 2 3 4 2" xfId="1102"/>
    <cellStyle name="Normal 11 3 2 3 4 2 2" xfId="1103"/>
    <cellStyle name="Normal 11 3 2 3 4 3" xfId="1104"/>
    <cellStyle name="Normal 11 3 2 3 5" xfId="1105"/>
    <cellStyle name="Normal 11 3 2 3 5 2" xfId="1106"/>
    <cellStyle name="Normal 11 3 2 3 6" xfId="1107"/>
    <cellStyle name="Normal 11 3 2 4" xfId="1108"/>
    <cellStyle name="Normal 11 3 2 4 2" xfId="1109"/>
    <cellStyle name="Normal 11 3 2 4 2 2" xfId="1110"/>
    <cellStyle name="Normal 11 3 2 4 2 2 2" xfId="1111"/>
    <cellStyle name="Normal 11 3 2 4 2 2 2 2" xfId="1112"/>
    <cellStyle name="Normal 11 3 2 4 2 2 3" xfId="1113"/>
    <cellStyle name="Normal 11 3 2 4 2 3" xfId="1114"/>
    <cellStyle name="Normal 11 3 2 4 2 3 2" xfId="1115"/>
    <cellStyle name="Normal 11 3 2 4 2 4" xfId="1116"/>
    <cellStyle name="Normal 11 3 2 4 3" xfId="1117"/>
    <cellStyle name="Normal 11 3 2 4 3 2" xfId="1118"/>
    <cellStyle name="Normal 11 3 2 4 3 2 2" xfId="1119"/>
    <cellStyle name="Normal 11 3 2 4 3 3" xfId="1120"/>
    <cellStyle name="Normal 11 3 2 4 4" xfId="1121"/>
    <cellStyle name="Normal 11 3 2 4 4 2" xfId="1122"/>
    <cellStyle name="Normal 11 3 2 4 5" xfId="1123"/>
    <cellStyle name="Normal 11 3 2 5" xfId="1124"/>
    <cellStyle name="Normal 11 3 2 5 2" xfId="1125"/>
    <cellStyle name="Normal 11 3 2 5 2 2" xfId="1126"/>
    <cellStyle name="Normal 11 3 2 5 2 2 2" xfId="1127"/>
    <cellStyle name="Normal 11 3 2 5 2 3" xfId="1128"/>
    <cellStyle name="Normal 11 3 2 5 3" xfId="1129"/>
    <cellStyle name="Normal 11 3 2 5 3 2" xfId="1130"/>
    <cellStyle name="Normal 11 3 2 5 4" xfId="1131"/>
    <cellStyle name="Normal 11 3 2 6" xfId="1132"/>
    <cellStyle name="Normal 11 3 2 6 2" xfId="1133"/>
    <cellStyle name="Normal 11 3 2 6 2 2" xfId="1134"/>
    <cellStyle name="Normal 11 3 2 6 3" xfId="1135"/>
    <cellStyle name="Normal 11 3 2 7" xfId="1136"/>
    <cellStyle name="Normal 11 3 2 7 2" xfId="1137"/>
    <cellStyle name="Normal 11 3 2 8" xfId="1138"/>
    <cellStyle name="Normal 11 3 3" xfId="1139"/>
    <cellStyle name="Normal 11 3 3 2" xfId="1140"/>
    <cellStyle name="Normal 11 3 3 2 2" xfId="1141"/>
    <cellStyle name="Normal 11 3 3 2 2 2" xfId="1142"/>
    <cellStyle name="Normal 11 3 3 2 2 2 2" xfId="1143"/>
    <cellStyle name="Normal 11 3 3 2 2 2 2 2" xfId="1144"/>
    <cellStyle name="Normal 11 3 3 2 2 2 2 2 2" xfId="1145"/>
    <cellStyle name="Normal 11 3 3 2 2 2 2 3" xfId="1146"/>
    <cellStyle name="Normal 11 3 3 2 2 2 3" xfId="1147"/>
    <cellStyle name="Normal 11 3 3 2 2 2 3 2" xfId="1148"/>
    <cellStyle name="Normal 11 3 3 2 2 2 4" xfId="1149"/>
    <cellStyle name="Normal 11 3 3 2 2 3" xfId="1150"/>
    <cellStyle name="Normal 11 3 3 2 2 3 2" xfId="1151"/>
    <cellStyle name="Normal 11 3 3 2 2 3 2 2" xfId="1152"/>
    <cellStyle name="Normal 11 3 3 2 2 3 3" xfId="1153"/>
    <cellStyle name="Normal 11 3 3 2 2 4" xfId="1154"/>
    <cellStyle name="Normal 11 3 3 2 2 4 2" xfId="1155"/>
    <cellStyle name="Normal 11 3 3 2 2 5" xfId="1156"/>
    <cellStyle name="Normal 11 3 3 2 3" xfId="1157"/>
    <cellStyle name="Normal 11 3 3 2 3 2" xfId="1158"/>
    <cellStyle name="Normal 11 3 3 2 3 2 2" xfId="1159"/>
    <cellStyle name="Normal 11 3 3 2 3 2 2 2" xfId="1160"/>
    <cellStyle name="Normal 11 3 3 2 3 2 3" xfId="1161"/>
    <cellStyle name="Normal 11 3 3 2 3 3" xfId="1162"/>
    <cellStyle name="Normal 11 3 3 2 3 3 2" xfId="1163"/>
    <cellStyle name="Normal 11 3 3 2 3 4" xfId="1164"/>
    <cellStyle name="Normal 11 3 3 2 4" xfId="1165"/>
    <cellStyle name="Normal 11 3 3 2 4 2" xfId="1166"/>
    <cellStyle name="Normal 11 3 3 2 4 2 2" xfId="1167"/>
    <cellStyle name="Normal 11 3 3 2 4 3" xfId="1168"/>
    <cellStyle name="Normal 11 3 3 2 5" xfId="1169"/>
    <cellStyle name="Normal 11 3 3 2 5 2" xfId="1170"/>
    <cellStyle name="Normal 11 3 3 2 6" xfId="1171"/>
    <cellStyle name="Normal 11 3 3 3" xfId="1172"/>
    <cellStyle name="Normal 11 3 3 3 2" xfId="1173"/>
    <cellStyle name="Normal 11 3 3 3 2 2" xfId="1174"/>
    <cellStyle name="Normal 11 3 3 3 2 2 2" xfId="1175"/>
    <cellStyle name="Normal 11 3 3 3 2 2 2 2" xfId="1176"/>
    <cellStyle name="Normal 11 3 3 3 2 2 3" xfId="1177"/>
    <cellStyle name="Normal 11 3 3 3 2 3" xfId="1178"/>
    <cellStyle name="Normal 11 3 3 3 2 3 2" xfId="1179"/>
    <cellStyle name="Normal 11 3 3 3 2 4" xfId="1180"/>
    <cellStyle name="Normal 11 3 3 3 3" xfId="1181"/>
    <cellStyle name="Normal 11 3 3 3 3 2" xfId="1182"/>
    <cellStyle name="Normal 11 3 3 3 3 2 2" xfId="1183"/>
    <cellStyle name="Normal 11 3 3 3 3 3" xfId="1184"/>
    <cellStyle name="Normal 11 3 3 3 4" xfId="1185"/>
    <cellStyle name="Normal 11 3 3 3 4 2" xfId="1186"/>
    <cellStyle name="Normal 11 3 3 3 5" xfId="1187"/>
    <cellStyle name="Normal 11 3 3 4" xfId="1188"/>
    <cellStyle name="Normal 11 3 3 4 2" xfId="1189"/>
    <cellStyle name="Normal 11 3 3 4 2 2" xfId="1190"/>
    <cellStyle name="Normal 11 3 3 4 2 2 2" xfId="1191"/>
    <cellStyle name="Normal 11 3 3 4 2 3" xfId="1192"/>
    <cellStyle name="Normal 11 3 3 4 3" xfId="1193"/>
    <cellStyle name="Normal 11 3 3 4 3 2" xfId="1194"/>
    <cellStyle name="Normal 11 3 3 4 4" xfId="1195"/>
    <cellStyle name="Normal 11 3 3 5" xfId="1196"/>
    <cellStyle name="Normal 11 3 3 5 2" xfId="1197"/>
    <cellStyle name="Normal 11 3 3 5 2 2" xfId="1198"/>
    <cellStyle name="Normal 11 3 3 5 3" xfId="1199"/>
    <cellStyle name="Normal 11 3 3 6" xfId="1200"/>
    <cellStyle name="Normal 11 3 3 6 2" xfId="1201"/>
    <cellStyle name="Normal 11 3 3 7" xfId="1202"/>
    <cellStyle name="Normal 11 3 4" xfId="1203"/>
    <cellStyle name="Normal 11 3 4 2" xfId="1204"/>
    <cellStyle name="Normal 11 3 4 2 2" xfId="1205"/>
    <cellStyle name="Normal 11 3 4 2 2 2" xfId="1206"/>
    <cellStyle name="Normal 11 3 4 2 2 2 2" xfId="1207"/>
    <cellStyle name="Normal 11 3 4 2 2 2 2 2" xfId="1208"/>
    <cellStyle name="Normal 11 3 4 2 2 2 3" xfId="1209"/>
    <cellStyle name="Normal 11 3 4 2 2 3" xfId="1210"/>
    <cellStyle name="Normal 11 3 4 2 2 3 2" xfId="1211"/>
    <cellStyle name="Normal 11 3 4 2 2 4" xfId="1212"/>
    <cellStyle name="Normal 11 3 4 2 3" xfId="1213"/>
    <cellStyle name="Normal 11 3 4 2 3 2" xfId="1214"/>
    <cellStyle name="Normal 11 3 4 2 3 2 2" xfId="1215"/>
    <cellStyle name="Normal 11 3 4 2 3 3" xfId="1216"/>
    <cellStyle name="Normal 11 3 4 2 4" xfId="1217"/>
    <cellStyle name="Normal 11 3 4 2 4 2" xfId="1218"/>
    <cellStyle name="Normal 11 3 4 2 5" xfId="1219"/>
    <cellStyle name="Normal 11 3 4 3" xfId="1220"/>
    <cellStyle name="Normal 11 3 4 3 2" xfId="1221"/>
    <cellStyle name="Normal 11 3 4 3 2 2" xfId="1222"/>
    <cellStyle name="Normal 11 3 4 3 2 2 2" xfId="1223"/>
    <cellStyle name="Normal 11 3 4 3 2 3" xfId="1224"/>
    <cellStyle name="Normal 11 3 4 3 3" xfId="1225"/>
    <cellStyle name="Normal 11 3 4 3 3 2" xfId="1226"/>
    <cellStyle name="Normal 11 3 4 3 4" xfId="1227"/>
    <cellStyle name="Normal 11 3 4 4" xfId="1228"/>
    <cellStyle name="Normal 11 3 4 4 2" xfId="1229"/>
    <cellStyle name="Normal 11 3 4 4 2 2" xfId="1230"/>
    <cellStyle name="Normal 11 3 4 4 3" xfId="1231"/>
    <cellStyle name="Normal 11 3 4 5" xfId="1232"/>
    <cellStyle name="Normal 11 3 4 5 2" xfId="1233"/>
    <cellStyle name="Normal 11 3 4 6" xfId="1234"/>
    <cellStyle name="Normal 11 3 5" xfId="1235"/>
    <cellStyle name="Normal 11 3 5 2" xfId="1236"/>
    <cellStyle name="Normal 11 3 5 2 2" xfId="1237"/>
    <cellStyle name="Normal 11 3 5 2 2 2" xfId="1238"/>
    <cellStyle name="Normal 11 3 5 2 2 2 2" xfId="1239"/>
    <cellStyle name="Normal 11 3 5 2 2 3" xfId="1240"/>
    <cellStyle name="Normal 11 3 5 2 3" xfId="1241"/>
    <cellStyle name="Normal 11 3 5 2 3 2" xfId="1242"/>
    <cellStyle name="Normal 11 3 5 2 4" xfId="1243"/>
    <cellStyle name="Normal 11 3 5 3" xfId="1244"/>
    <cellStyle name="Normal 11 3 5 3 2" xfId="1245"/>
    <cellStyle name="Normal 11 3 5 3 2 2" xfId="1246"/>
    <cellStyle name="Normal 11 3 5 3 3" xfId="1247"/>
    <cellStyle name="Normal 11 3 5 4" xfId="1248"/>
    <cellStyle name="Normal 11 3 5 4 2" xfId="1249"/>
    <cellStyle name="Normal 11 3 5 5" xfId="1250"/>
    <cellStyle name="Normal 11 3 6" xfId="1251"/>
    <cellStyle name="Normal 11 3 6 2" xfId="1252"/>
    <cellStyle name="Normal 11 3 6 2 2" xfId="1253"/>
    <cellStyle name="Normal 11 3 6 2 2 2" xfId="1254"/>
    <cellStyle name="Normal 11 3 6 2 3" xfId="1255"/>
    <cellStyle name="Normal 11 3 6 3" xfId="1256"/>
    <cellStyle name="Normal 11 3 6 3 2" xfId="1257"/>
    <cellStyle name="Normal 11 3 6 4" xfId="1258"/>
    <cellStyle name="Normal 11 3 7" xfId="1259"/>
    <cellStyle name="Normal 11 3 7 2" xfId="1260"/>
    <cellStyle name="Normal 11 3 7 2 2" xfId="1261"/>
    <cellStyle name="Normal 11 3 7 3" xfId="1262"/>
    <cellStyle name="Normal 11 3 8" xfId="1263"/>
    <cellStyle name="Normal 11 3 8 2" xfId="1264"/>
    <cellStyle name="Normal 11 3 9" xfId="1265"/>
    <cellStyle name="Normal 11 4" xfId="1266"/>
    <cellStyle name="Normal 11 4 2" xfId="1267"/>
    <cellStyle name="Normal 11 4 2 2" xfId="1268"/>
    <cellStyle name="Normal 11 4 2 2 2" xfId="1269"/>
    <cellStyle name="Normal 11 4 2 2 2 2" xfId="1270"/>
    <cellStyle name="Normal 11 4 2 2 2 2 2" xfId="1271"/>
    <cellStyle name="Normal 11 4 2 2 2 2 2 2" xfId="1272"/>
    <cellStyle name="Normal 11 4 2 2 2 2 2 2 2" xfId="1273"/>
    <cellStyle name="Normal 11 4 2 2 2 2 2 3" xfId="1274"/>
    <cellStyle name="Normal 11 4 2 2 2 2 3" xfId="1275"/>
    <cellStyle name="Normal 11 4 2 2 2 2 3 2" xfId="1276"/>
    <cellStyle name="Normal 11 4 2 2 2 2 4" xfId="1277"/>
    <cellStyle name="Normal 11 4 2 2 2 3" xfId="1278"/>
    <cellStyle name="Normal 11 4 2 2 2 3 2" xfId="1279"/>
    <cellStyle name="Normal 11 4 2 2 2 3 2 2" xfId="1280"/>
    <cellStyle name="Normal 11 4 2 2 2 3 3" xfId="1281"/>
    <cellStyle name="Normal 11 4 2 2 2 4" xfId="1282"/>
    <cellStyle name="Normal 11 4 2 2 2 4 2" xfId="1283"/>
    <cellStyle name="Normal 11 4 2 2 2 5" xfId="1284"/>
    <cellStyle name="Normal 11 4 2 2 3" xfId="1285"/>
    <cellStyle name="Normal 11 4 2 2 3 2" xfId="1286"/>
    <cellStyle name="Normal 11 4 2 2 3 2 2" xfId="1287"/>
    <cellStyle name="Normal 11 4 2 2 3 2 2 2" xfId="1288"/>
    <cellStyle name="Normal 11 4 2 2 3 2 3" xfId="1289"/>
    <cellStyle name="Normal 11 4 2 2 3 3" xfId="1290"/>
    <cellStyle name="Normal 11 4 2 2 3 3 2" xfId="1291"/>
    <cellStyle name="Normal 11 4 2 2 3 4" xfId="1292"/>
    <cellStyle name="Normal 11 4 2 2 4" xfId="1293"/>
    <cellStyle name="Normal 11 4 2 2 4 2" xfId="1294"/>
    <cellStyle name="Normal 11 4 2 2 4 2 2" xfId="1295"/>
    <cellStyle name="Normal 11 4 2 2 4 3" xfId="1296"/>
    <cellStyle name="Normal 11 4 2 2 5" xfId="1297"/>
    <cellStyle name="Normal 11 4 2 2 5 2" xfId="1298"/>
    <cellStyle name="Normal 11 4 2 2 6" xfId="1299"/>
    <cellStyle name="Normal 11 4 2 3" xfId="1300"/>
    <cellStyle name="Normal 11 4 2 3 2" xfId="1301"/>
    <cellStyle name="Normal 11 4 2 3 2 2" xfId="1302"/>
    <cellStyle name="Normal 11 4 2 3 2 2 2" xfId="1303"/>
    <cellStyle name="Normal 11 4 2 3 2 2 2 2" xfId="1304"/>
    <cellStyle name="Normal 11 4 2 3 2 2 3" xfId="1305"/>
    <cellStyle name="Normal 11 4 2 3 2 3" xfId="1306"/>
    <cellStyle name="Normal 11 4 2 3 2 3 2" xfId="1307"/>
    <cellStyle name="Normal 11 4 2 3 2 4" xfId="1308"/>
    <cellStyle name="Normal 11 4 2 3 3" xfId="1309"/>
    <cellStyle name="Normal 11 4 2 3 3 2" xfId="1310"/>
    <cellStyle name="Normal 11 4 2 3 3 2 2" xfId="1311"/>
    <cellStyle name="Normal 11 4 2 3 3 3" xfId="1312"/>
    <cellStyle name="Normal 11 4 2 3 4" xfId="1313"/>
    <cellStyle name="Normal 11 4 2 3 4 2" xfId="1314"/>
    <cellStyle name="Normal 11 4 2 3 5" xfId="1315"/>
    <cellStyle name="Normal 11 4 2 4" xfId="1316"/>
    <cellStyle name="Normal 11 4 2 4 2" xfId="1317"/>
    <cellStyle name="Normal 11 4 2 4 2 2" xfId="1318"/>
    <cellStyle name="Normal 11 4 2 4 2 2 2" xfId="1319"/>
    <cellStyle name="Normal 11 4 2 4 2 3" xfId="1320"/>
    <cellStyle name="Normal 11 4 2 4 3" xfId="1321"/>
    <cellStyle name="Normal 11 4 2 4 3 2" xfId="1322"/>
    <cellStyle name="Normal 11 4 2 4 4" xfId="1323"/>
    <cellStyle name="Normal 11 4 2 5" xfId="1324"/>
    <cellStyle name="Normal 11 4 2 5 2" xfId="1325"/>
    <cellStyle name="Normal 11 4 2 5 2 2" xfId="1326"/>
    <cellStyle name="Normal 11 4 2 5 3" xfId="1327"/>
    <cellStyle name="Normal 11 4 2 6" xfId="1328"/>
    <cellStyle name="Normal 11 4 2 6 2" xfId="1329"/>
    <cellStyle name="Normal 11 4 2 7" xfId="1330"/>
    <cellStyle name="Normal 11 4 3" xfId="1331"/>
    <cellStyle name="Normal 11 4 3 2" xfId="1332"/>
    <cellStyle name="Normal 11 4 3 2 2" xfId="1333"/>
    <cellStyle name="Normal 11 4 3 2 2 2" xfId="1334"/>
    <cellStyle name="Normal 11 4 3 2 2 2 2" xfId="1335"/>
    <cellStyle name="Normal 11 4 3 2 2 2 2 2" xfId="1336"/>
    <cellStyle name="Normal 11 4 3 2 2 2 3" xfId="1337"/>
    <cellStyle name="Normal 11 4 3 2 2 3" xfId="1338"/>
    <cellStyle name="Normal 11 4 3 2 2 3 2" xfId="1339"/>
    <cellStyle name="Normal 11 4 3 2 2 4" xfId="1340"/>
    <cellStyle name="Normal 11 4 3 2 3" xfId="1341"/>
    <cellStyle name="Normal 11 4 3 2 3 2" xfId="1342"/>
    <cellStyle name="Normal 11 4 3 2 3 2 2" xfId="1343"/>
    <cellStyle name="Normal 11 4 3 2 3 3" xfId="1344"/>
    <cellStyle name="Normal 11 4 3 2 4" xfId="1345"/>
    <cellStyle name="Normal 11 4 3 2 4 2" xfId="1346"/>
    <cellStyle name="Normal 11 4 3 2 5" xfId="1347"/>
    <cellStyle name="Normal 11 4 3 3" xfId="1348"/>
    <cellStyle name="Normal 11 4 3 3 2" xfId="1349"/>
    <cellStyle name="Normal 11 4 3 3 2 2" xfId="1350"/>
    <cellStyle name="Normal 11 4 3 3 2 2 2" xfId="1351"/>
    <cellStyle name="Normal 11 4 3 3 2 3" xfId="1352"/>
    <cellStyle name="Normal 11 4 3 3 3" xfId="1353"/>
    <cellStyle name="Normal 11 4 3 3 3 2" xfId="1354"/>
    <cellStyle name="Normal 11 4 3 3 4" xfId="1355"/>
    <cellStyle name="Normal 11 4 3 4" xfId="1356"/>
    <cellStyle name="Normal 11 4 3 4 2" xfId="1357"/>
    <cellStyle name="Normal 11 4 3 4 2 2" xfId="1358"/>
    <cellStyle name="Normal 11 4 3 4 3" xfId="1359"/>
    <cellStyle name="Normal 11 4 3 5" xfId="1360"/>
    <cellStyle name="Normal 11 4 3 5 2" xfId="1361"/>
    <cellStyle name="Normal 11 4 3 6" xfId="1362"/>
    <cellStyle name="Normal 11 4 4" xfId="1363"/>
    <cellStyle name="Normal 11 4 4 2" xfId="1364"/>
    <cellStyle name="Normal 11 4 4 2 2" xfId="1365"/>
    <cellStyle name="Normal 11 4 4 2 2 2" xfId="1366"/>
    <cellStyle name="Normal 11 4 4 2 2 2 2" xfId="1367"/>
    <cellStyle name="Normal 11 4 4 2 2 3" xfId="1368"/>
    <cellStyle name="Normal 11 4 4 2 3" xfId="1369"/>
    <cellStyle name="Normal 11 4 4 2 3 2" xfId="1370"/>
    <cellStyle name="Normal 11 4 4 2 4" xfId="1371"/>
    <cellStyle name="Normal 11 4 4 3" xfId="1372"/>
    <cellStyle name="Normal 11 4 4 3 2" xfId="1373"/>
    <cellStyle name="Normal 11 4 4 3 2 2" xfId="1374"/>
    <cellStyle name="Normal 11 4 4 3 3" xfId="1375"/>
    <cellStyle name="Normal 11 4 4 4" xfId="1376"/>
    <cellStyle name="Normal 11 4 4 4 2" xfId="1377"/>
    <cellStyle name="Normal 11 4 4 5" xfId="1378"/>
    <cellStyle name="Normal 11 4 5" xfId="1379"/>
    <cellStyle name="Normal 11 4 5 2" xfId="1380"/>
    <cellStyle name="Normal 11 4 5 2 2" xfId="1381"/>
    <cellStyle name="Normal 11 4 5 2 2 2" xfId="1382"/>
    <cellStyle name="Normal 11 4 5 2 3" xfId="1383"/>
    <cellStyle name="Normal 11 4 5 3" xfId="1384"/>
    <cellStyle name="Normal 11 4 5 3 2" xfId="1385"/>
    <cellStyle name="Normal 11 4 5 4" xfId="1386"/>
    <cellStyle name="Normal 11 4 6" xfId="1387"/>
    <cellStyle name="Normal 11 4 6 2" xfId="1388"/>
    <cellStyle name="Normal 11 4 6 2 2" xfId="1389"/>
    <cellStyle name="Normal 11 4 6 3" xfId="1390"/>
    <cellStyle name="Normal 11 4 7" xfId="1391"/>
    <cellStyle name="Normal 11 4 7 2" xfId="1392"/>
    <cellStyle name="Normal 11 4 8" xfId="1393"/>
    <cellStyle name="Normal 11 5" xfId="1394"/>
    <cellStyle name="Normal 11 5 2" xfId="1395"/>
    <cellStyle name="Normal 11 5 2 2" xfId="1396"/>
    <cellStyle name="Normal 11 5 2 2 2" xfId="1397"/>
    <cellStyle name="Normal 11 5 2 2 2 2" xfId="1398"/>
    <cellStyle name="Normal 11 5 2 2 2 2 2" xfId="1399"/>
    <cellStyle name="Normal 11 5 2 2 2 2 2 2" xfId="1400"/>
    <cellStyle name="Normal 11 5 2 2 2 2 3" xfId="1401"/>
    <cellStyle name="Normal 11 5 2 2 2 3" xfId="1402"/>
    <cellStyle name="Normal 11 5 2 2 2 3 2" xfId="1403"/>
    <cellStyle name="Normal 11 5 2 2 2 4" xfId="1404"/>
    <cellStyle name="Normal 11 5 2 2 3" xfId="1405"/>
    <cellStyle name="Normal 11 5 2 2 3 2" xfId="1406"/>
    <cellStyle name="Normal 11 5 2 2 3 2 2" xfId="1407"/>
    <cellStyle name="Normal 11 5 2 2 3 3" xfId="1408"/>
    <cellStyle name="Normal 11 5 2 2 4" xfId="1409"/>
    <cellStyle name="Normal 11 5 2 2 4 2" xfId="1410"/>
    <cellStyle name="Normal 11 5 2 2 5" xfId="1411"/>
    <cellStyle name="Normal 11 5 2 3" xfId="1412"/>
    <cellStyle name="Normal 11 5 2 3 2" xfId="1413"/>
    <cellStyle name="Normal 11 5 2 3 2 2" xfId="1414"/>
    <cellStyle name="Normal 11 5 2 3 2 2 2" xfId="1415"/>
    <cellStyle name="Normal 11 5 2 3 2 3" xfId="1416"/>
    <cellStyle name="Normal 11 5 2 3 3" xfId="1417"/>
    <cellStyle name="Normal 11 5 2 3 3 2" xfId="1418"/>
    <cellStyle name="Normal 11 5 2 3 4" xfId="1419"/>
    <cellStyle name="Normal 11 5 2 4" xfId="1420"/>
    <cellStyle name="Normal 11 5 2 4 2" xfId="1421"/>
    <cellStyle name="Normal 11 5 2 4 2 2" xfId="1422"/>
    <cellStyle name="Normal 11 5 2 4 3" xfId="1423"/>
    <cellStyle name="Normal 11 5 2 5" xfId="1424"/>
    <cellStyle name="Normal 11 5 2 5 2" xfId="1425"/>
    <cellStyle name="Normal 11 5 2 6" xfId="1426"/>
    <cellStyle name="Normal 11 5 3" xfId="1427"/>
    <cellStyle name="Normal 11 5 3 2" xfId="1428"/>
    <cellStyle name="Normal 11 5 3 2 2" xfId="1429"/>
    <cellStyle name="Normal 11 5 3 2 2 2" xfId="1430"/>
    <cellStyle name="Normal 11 5 3 2 2 2 2" xfId="1431"/>
    <cellStyle name="Normal 11 5 3 2 2 3" xfId="1432"/>
    <cellStyle name="Normal 11 5 3 2 3" xfId="1433"/>
    <cellStyle name="Normal 11 5 3 2 3 2" xfId="1434"/>
    <cellStyle name="Normal 11 5 3 2 4" xfId="1435"/>
    <cellStyle name="Normal 11 5 3 3" xfId="1436"/>
    <cellStyle name="Normal 11 5 3 3 2" xfId="1437"/>
    <cellStyle name="Normal 11 5 3 3 2 2" xfId="1438"/>
    <cellStyle name="Normal 11 5 3 3 3" xfId="1439"/>
    <cellStyle name="Normal 11 5 3 4" xfId="1440"/>
    <cellStyle name="Normal 11 5 3 4 2" xfId="1441"/>
    <cellStyle name="Normal 11 5 3 5" xfId="1442"/>
    <cellStyle name="Normal 11 5 4" xfId="1443"/>
    <cellStyle name="Normal 11 5 4 2" xfId="1444"/>
    <cellStyle name="Normal 11 5 4 2 2" xfId="1445"/>
    <cellStyle name="Normal 11 5 4 2 2 2" xfId="1446"/>
    <cellStyle name="Normal 11 5 4 2 3" xfId="1447"/>
    <cellStyle name="Normal 11 5 4 3" xfId="1448"/>
    <cellStyle name="Normal 11 5 4 3 2" xfId="1449"/>
    <cellStyle name="Normal 11 5 4 4" xfId="1450"/>
    <cellStyle name="Normal 11 5 5" xfId="1451"/>
    <cellStyle name="Normal 11 5 5 2" xfId="1452"/>
    <cellStyle name="Normal 11 5 5 2 2" xfId="1453"/>
    <cellStyle name="Normal 11 5 5 3" xfId="1454"/>
    <cellStyle name="Normal 11 5 6" xfId="1455"/>
    <cellStyle name="Normal 11 5 6 2" xfId="1456"/>
    <cellStyle name="Normal 11 5 7" xfId="1457"/>
    <cellStyle name="Normal 11 6" xfId="1458"/>
    <cellStyle name="Normal 11 6 2" xfId="1459"/>
    <cellStyle name="Normal 11 6 2 2" xfId="1460"/>
    <cellStyle name="Normal 11 6 2 2 2" xfId="1461"/>
    <cellStyle name="Normal 11 6 2 2 2 2" xfId="1462"/>
    <cellStyle name="Normal 11 6 2 2 2 2 2" xfId="1463"/>
    <cellStyle name="Normal 11 6 2 2 2 3" xfId="1464"/>
    <cellStyle name="Normal 11 6 2 2 3" xfId="1465"/>
    <cellStyle name="Normal 11 6 2 2 3 2" xfId="1466"/>
    <cellStyle name="Normal 11 6 2 2 4" xfId="1467"/>
    <cellStyle name="Normal 11 6 2 3" xfId="1468"/>
    <cellStyle name="Normal 11 6 2 3 2" xfId="1469"/>
    <cellStyle name="Normal 11 6 2 3 2 2" xfId="1470"/>
    <cellStyle name="Normal 11 6 2 3 3" xfId="1471"/>
    <cellStyle name="Normal 11 6 2 4" xfId="1472"/>
    <cellStyle name="Normal 11 6 2 4 2" xfId="1473"/>
    <cellStyle name="Normal 11 6 2 5" xfId="1474"/>
    <cellStyle name="Normal 11 6 3" xfId="1475"/>
    <cellStyle name="Normal 11 6 3 2" xfId="1476"/>
    <cellStyle name="Normal 11 6 3 2 2" xfId="1477"/>
    <cellStyle name="Normal 11 6 3 2 2 2" xfId="1478"/>
    <cellStyle name="Normal 11 6 3 2 3" xfId="1479"/>
    <cellStyle name="Normal 11 6 3 3" xfId="1480"/>
    <cellStyle name="Normal 11 6 3 3 2" xfId="1481"/>
    <cellStyle name="Normal 11 6 3 4" xfId="1482"/>
    <cellStyle name="Normal 11 6 4" xfId="1483"/>
    <cellStyle name="Normal 11 6 4 2" xfId="1484"/>
    <cellStyle name="Normal 11 6 4 2 2" xfId="1485"/>
    <cellStyle name="Normal 11 6 4 3" xfId="1486"/>
    <cellStyle name="Normal 11 6 5" xfId="1487"/>
    <cellStyle name="Normal 11 6 5 2" xfId="1488"/>
    <cellStyle name="Normal 11 6 6" xfId="1489"/>
    <cellStyle name="Normal 11 7" xfId="1490"/>
    <cellStyle name="Normal 11 7 2" xfId="1491"/>
    <cellStyle name="Normal 11 7 2 2" xfId="1492"/>
    <cellStyle name="Normal 11 7 2 2 2" xfId="1493"/>
    <cellStyle name="Normal 11 7 2 2 2 2" xfId="1494"/>
    <cellStyle name="Normal 11 7 2 2 3" xfId="1495"/>
    <cellStyle name="Normal 11 7 2 3" xfId="1496"/>
    <cellStyle name="Normal 11 7 2 3 2" xfId="1497"/>
    <cellStyle name="Normal 11 7 2 4" xfId="1498"/>
    <cellStyle name="Normal 11 7 3" xfId="1499"/>
    <cellStyle name="Normal 11 7 3 2" xfId="1500"/>
    <cellStyle name="Normal 11 7 3 2 2" xfId="1501"/>
    <cellStyle name="Normal 11 7 3 3" xfId="1502"/>
    <cellStyle name="Normal 11 7 4" xfId="1503"/>
    <cellStyle name="Normal 11 7 4 2" xfId="1504"/>
    <cellStyle name="Normal 11 7 5" xfId="1505"/>
    <cellStyle name="Normal 11 8" xfId="1506"/>
    <cellStyle name="Normal 11 8 2" xfId="1507"/>
    <cellStyle name="Normal 11 8 2 2" xfId="1508"/>
    <cellStyle name="Normal 11 8 2 2 2" xfId="1509"/>
    <cellStyle name="Normal 11 8 2 3" xfId="1510"/>
    <cellStyle name="Normal 11 8 3" xfId="1511"/>
    <cellStyle name="Normal 11 8 3 2" xfId="1512"/>
    <cellStyle name="Normal 11 8 4" xfId="1513"/>
    <cellStyle name="Normal 11 9" xfId="1514"/>
    <cellStyle name="Normal 11 9 2" xfId="1515"/>
    <cellStyle name="Normal 11 9 2 2" xfId="1516"/>
    <cellStyle name="Normal 11 9 3" xfId="1517"/>
    <cellStyle name="Normal 12" xfId="77"/>
    <cellStyle name="Normal 12 2" xfId="1518"/>
    <cellStyle name="Normal 12 3" xfId="1519"/>
    <cellStyle name="Normal 13" xfId="78"/>
    <cellStyle name="Normal 13 2" xfId="1520"/>
    <cellStyle name="Normal 14" xfId="79"/>
    <cellStyle name="Normal 14 2" xfId="1521"/>
    <cellStyle name="Normal 14 3" xfId="1522"/>
    <cellStyle name="Normal 15" xfId="80"/>
    <cellStyle name="Normal 15 2" xfId="1523"/>
    <cellStyle name="Normal 16" xfId="81"/>
    <cellStyle name="Normal 16 2" xfId="1524"/>
    <cellStyle name="Normal 17" xfId="82"/>
    <cellStyle name="Normal 17 10" xfId="1525"/>
    <cellStyle name="Normal 17 11" xfId="1526"/>
    <cellStyle name="Normal 17 2" xfId="1527"/>
    <cellStyle name="Normal 17 2 2" xfId="1528"/>
    <cellStyle name="Normal 17 2 2 2" xfId="1529"/>
    <cellStyle name="Normal 17 2 2 2 2" xfId="1530"/>
    <cellStyle name="Normal 17 2 2 2 2 2" xfId="1531"/>
    <cellStyle name="Normal 17 2 2 2 2 2 2" xfId="1532"/>
    <cellStyle name="Normal 17 2 2 2 2 2 2 2" xfId="1533"/>
    <cellStyle name="Normal 17 2 2 2 2 2 2 2 2" xfId="1534"/>
    <cellStyle name="Normal 17 2 2 2 2 2 2 2 2 2" xfId="1535"/>
    <cellStyle name="Normal 17 2 2 2 2 2 2 2 3" xfId="1536"/>
    <cellStyle name="Normal 17 2 2 2 2 2 2 3" xfId="1537"/>
    <cellStyle name="Normal 17 2 2 2 2 2 2 3 2" xfId="1538"/>
    <cellStyle name="Normal 17 2 2 2 2 2 2 4" xfId="1539"/>
    <cellStyle name="Normal 17 2 2 2 2 2 3" xfId="1540"/>
    <cellStyle name="Normal 17 2 2 2 2 2 3 2" xfId="1541"/>
    <cellStyle name="Normal 17 2 2 2 2 2 3 2 2" xfId="1542"/>
    <cellStyle name="Normal 17 2 2 2 2 2 3 3" xfId="1543"/>
    <cellStyle name="Normal 17 2 2 2 2 2 4" xfId="1544"/>
    <cellStyle name="Normal 17 2 2 2 2 2 4 2" xfId="1545"/>
    <cellStyle name="Normal 17 2 2 2 2 2 5" xfId="1546"/>
    <cellStyle name="Normal 17 2 2 2 2 3" xfId="1547"/>
    <cellStyle name="Normal 17 2 2 2 2 3 2" xfId="1548"/>
    <cellStyle name="Normal 17 2 2 2 2 3 2 2" xfId="1549"/>
    <cellStyle name="Normal 17 2 2 2 2 3 2 2 2" xfId="1550"/>
    <cellStyle name="Normal 17 2 2 2 2 3 2 3" xfId="1551"/>
    <cellStyle name="Normal 17 2 2 2 2 3 3" xfId="1552"/>
    <cellStyle name="Normal 17 2 2 2 2 3 3 2" xfId="1553"/>
    <cellStyle name="Normal 17 2 2 2 2 3 4" xfId="1554"/>
    <cellStyle name="Normal 17 2 2 2 2 4" xfId="1555"/>
    <cellStyle name="Normal 17 2 2 2 2 4 2" xfId="1556"/>
    <cellStyle name="Normal 17 2 2 2 2 4 2 2" xfId="1557"/>
    <cellStyle name="Normal 17 2 2 2 2 4 3" xfId="1558"/>
    <cellStyle name="Normal 17 2 2 2 2 5" xfId="1559"/>
    <cellStyle name="Normal 17 2 2 2 2 5 2" xfId="1560"/>
    <cellStyle name="Normal 17 2 2 2 2 6" xfId="1561"/>
    <cellStyle name="Normal 17 2 2 2 3" xfId="1562"/>
    <cellStyle name="Normal 17 2 2 2 3 2" xfId="1563"/>
    <cellStyle name="Normal 17 2 2 2 3 2 2" xfId="1564"/>
    <cellStyle name="Normal 17 2 2 2 3 2 2 2" xfId="1565"/>
    <cellStyle name="Normal 17 2 2 2 3 2 2 2 2" xfId="1566"/>
    <cellStyle name="Normal 17 2 2 2 3 2 2 3" xfId="1567"/>
    <cellStyle name="Normal 17 2 2 2 3 2 3" xfId="1568"/>
    <cellStyle name="Normal 17 2 2 2 3 2 3 2" xfId="1569"/>
    <cellStyle name="Normal 17 2 2 2 3 2 4" xfId="1570"/>
    <cellStyle name="Normal 17 2 2 2 3 3" xfId="1571"/>
    <cellStyle name="Normal 17 2 2 2 3 3 2" xfId="1572"/>
    <cellStyle name="Normal 17 2 2 2 3 3 2 2" xfId="1573"/>
    <cellStyle name="Normal 17 2 2 2 3 3 3" xfId="1574"/>
    <cellStyle name="Normal 17 2 2 2 3 4" xfId="1575"/>
    <cellStyle name="Normal 17 2 2 2 3 4 2" xfId="1576"/>
    <cellStyle name="Normal 17 2 2 2 3 5" xfId="1577"/>
    <cellStyle name="Normal 17 2 2 2 4" xfId="1578"/>
    <cellStyle name="Normal 17 2 2 2 4 2" xfId="1579"/>
    <cellStyle name="Normal 17 2 2 2 4 2 2" xfId="1580"/>
    <cellStyle name="Normal 17 2 2 2 4 2 2 2" xfId="1581"/>
    <cellStyle name="Normal 17 2 2 2 4 2 3" xfId="1582"/>
    <cellStyle name="Normal 17 2 2 2 4 3" xfId="1583"/>
    <cellStyle name="Normal 17 2 2 2 4 3 2" xfId="1584"/>
    <cellStyle name="Normal 17 2 2 2 4 4" xfId="1585"/>
    <cellStyle name="Normal 17 2 2 2 5" xfId="1586"/>
    <cellStyle name="Normal 17 2 2 2 5 2" xfId="1587"/>
    <cellStyle name="Normal 17 2 2 2 5 2 2" xfId="1588"/>
    <cellStyle name="Normal 17 2 2 2 5 3" xfId="1589"/>
    <cellStyle name="Normal 17 2 2 2 6" xfId="1590"/>
    <cellStyle name="Normal 17 2 2 2 6 2" xfId="1591"/>
    <cellStyle name="Normal 17 2 2 2 7" xfId="1592"/>
    <cellStyle name="Normal 17 2 2 3" xfId="1593"/>
    <cellStyle name="Normal 17 2 2 3 2" xfId="1594"/>
    <cellStyle name="Normal 17 2 2 3 2 2" xfId="1595"/>
    <cellStyle name="Normal 17 2 2 3 2 2 2" xfId="1596"/>
    <cellStyle name="Normal 17 2 2 3 2 2 2 2" xfId="1597"/>
    <cellStyle name="Normal 17 2 2 3 2 2 2 2 2" xfId="1598"/>
    <cellStyle name="Normal 17 2 2 3 2 2 2 3" xfId="1599"/>
    <cellStyle name="Normal 17 2 2 3 2 2 3" xfId="1600"/>
    <cellStyle name="Normal 17 2 2 3 2 2 3 2" xfId="1601"/>
    <cellStyle name="Normal 17 2 2 3 2 2 4" xfId="1602"/>
    <cellStyle name="Normal 17 2 2 3 2 3" xfId="1603"/>
    <cellStyle name="Normal 17 2 2 3 2 3 2" xfId="1604"/>
    <cellStyle name="Normal 17 2 2 3 2 3 2 2" xfId="1605"/>
    <cellStyle name="Normal 17 2 2 3 2 3 3" xfId="1606"/>
    <cellStyle name="Normal 17 2 2 3 2 4" xfId="1607"/>
    <cellStyle name="Normal 17 2 2 3 2 4 2" xfId="1608"/>
    <cellStyle name="Normal 17 2 2 3 2 5" xfId="1609"/>
    <cellStyle name="Normal 17 2 2 3 3" xfId="1610"/>
    <cellStyle name="Normal 17 2 2 3 3 2" xfId="1611"/>
    <cellStyle name="Normal 17 2 2 3 3 2 2" xfId="1612"/>
    <cellStyle name="Normal 17 2 2 3 3 2 2 2" xfId="1613"/>
    <cellStyle name="Normal 17 2 2 3 3 2 3" xfId="1614"/>
    <cellStyle name="Normal 17 2 2 3 3 3" xfId="1615"/>
    <cellStyle name="Normal 17 2 2 3 3 3 2" xfId="1616"/>
    <cellStyle name="Normal 17 2 2 3 3 4" xfId="1617"/>
    <cellStyle name="Normal 17 2 2 3 4" xfId="1618"/>
    <cellStyle name="Normal 17 2 2 3 4 2" xfId="1619"/>
    <cellStyle name="Normal 17 2 2 3 4 2 2" xfId="1620"/>
    <cellStyle name="Normal 17 2 2 3 4 3" xfId="1621"/>
    <cellStyle name="Normal 17 2 2 3 5" xfId="1622"/>
    <cellStyle name="Normal 17 2 2 3 5 2" xfId="1623"/>
    <cellStyle name="Normal 17 2 2 3 6" xfId="1624"/>
    <cellStyle name="Normal 17 2 2 4" xfId="1625"/>
    <cellStyle name="Normal 17 2 2 4 2" xfId="1626"/>
    <cellStyle name="Normal 17 2 2 4 2 2" xfId="1627"/>
    <cellStyle name="Normal 17 2 2 4 2 2 2" xfId="1628"/>
    <cellStyle name="Normal 17 2 2 4 2 2 2 2" xfId="1629"/>
    <cellStyle name="Normal 17 2 2 4 2 2 3" xfId="1630"/>
    <cellStyle name="Normal 17 2 2 4 2 3" xfId="1631"/>
    <cellStyle name="Normal 17 2 2 4 2 3 2" xfId="1632"/>
    <cellStyle name="Normal 17 2 2 4 2 4" xfId="1633"/>
    <cellStyle name="Normal 17 2 2 4 3" xfId="1634"/>
    <cellStyle name="Normal 17 2 2 4 3 2" xfId="1635"/>
    <cellStyle name="Normal 17 2 2 4 3 2 2" xfId="1636"/>
    <cellStyle name="Normal 17 2 2 4 3 3" xfId="1637"/>
    <cellStyle name="Normal 17 2 2 4 4" xfId="1638"/>
    <cellStyle name="Normal 17 2 2 4 4 2" xfId="1639"/>
    <cellStyle name="Normal 17 2 2 4 5" xfId="1640"/>
    <cellStyle name="Normal 17 2 2 5" xfId="1641"/>
    <cellStyle name="Normal 17 2 2 5 2" xfId="1642"/>
    <cellStyle name="Normal 17 2 2 5 2 2" xfId="1643"/>
    <cellStyle name="Normal 17 2 2 5 2 2 2" xfId="1644"/>
    <cellStyle name="Normal 17 2 2 5 2 3" xfId="1645"/>
    <cellStyle name="Normal 17 2 2 5 3" xfId="1646"/>
    <cellStyle name="Normal 17 2 2 5 3 2" xfId="1647"/>
    <cellStyle name="Normal 17 2 2 5 4" xfId="1648"/>
    <cellStyle name="Normal 17 2 2 6" xfId="1649"/>
    <cellStyle name="Normal 17 2 2 6 2" xfId="1650"/>
    <cellStyle name="Normal 17 2 2 6 2 2" xfId="1651"/>
    <cellStyle name="Normal 17 2 2 6 3" xfId="1652"/>
    <cellStyle name="Normal 17 2 2 7" xfId="1653"/>
    <cellStyle name="Normal 17 2 2 7 2" xfId="1654"/>
    <cellStyle name="Normal 17 2 2 8" xfId="1655"/>
    <cellStyle name="Normal 17 2 3" xfId="1656"/>
    <cellStyle name="Normal 17 2 3 2" xfId="1657"/>
    <cellStyle name="Normal 17 2 3 2 2" xfId="1658"/>
    <cellStyle name="Normal 17 2 3 2 2 2" xfId="1659"/>
    <cellStyle name="Normal 17 2 3 2 2 2 2" xfId="1660"/>
    <cellStyle name="Normal 17 2 3 2 2 2 2 2" xfId="1661"/>
    <cellStyle name="Normal 17 2 3 2 2 2 2 2 2" xfId="1662"/>
    <cellStyle name="Normal 17 2 3 2 2 2 2 3" xfId="1663"/>
    <cellStyle name="Normal 17 2 3 2 2 2 3" xfId="1664"/>
    <cellStyle name="Normal 17 2 3 2 2 2 3 2" xfId="1665"/>
    <cellStyle name="Normal 17 2 3 2 2 2 4" xfId="1666"/>
    <cellStyle name="Normal 17 2 3 2 2 3" xfId="1667"/>
    <cellStyle name="Normal 17 2 3 2 2 3 2" xfId="1668"/>
    <cellStyle name="Normal 17 2 3 2 2 3 2 2" xfId="1669"/>
    <cellStyle name="Normal 17 2 3 2 2 3 3" xfId="1670"/>
    <cellStyle name="Normal 17 2 3 2 2 4" xfId="1671"/>
    <cellStyle name="Normal 17 2 3 2 2 4 2" xfId="1672"/>
    <cellStyle name="Normal 17 2 3 2 2 5" xfId="1673"/>
    <cellStyle name="Normal 17 2 3 2 3" xfId="1674"/>
    <cellStyle name="Normal 17 2 3 2 3 2" xfId="1675"/>
    <cellStyle name="Normal 17 2 3 2 3 2 2" xfId="1676"/>
    <cellStyle name="Normal 17 2 3 2 3 2 2 2" xfId="1677"/>
    <cellStyle name="Normal 17 2 3 2 3 2 3" xfId="1678"/>
    <cellStyle name="Normal 17 2 3 2 3 3" xfId="1679"/>
    <cellStyle name="Normal 17 2 3 2 3 3 2" xfId="1680"/>
    <cellStyle name="Normal 17 2 3 2 3 4" xfId="1681"/>
    <cellStyle name="Normal 17 2 3 2 4" xfId="1682"/>
    <cellStyle name="Normal 17 2 3 2 4 2" xfId="1683"/>
    <cellStyle name="Normal 17 2 3 2 4 2 2" xfId="1684"/>
    <cellStyle name="Normal 17 2 3 2 4 3" xfId="1685"/>
    <cellStyle name="Normal 17 2 3 2 5" xfId="1686"/>
    <cellStyle name="Normal 17 2 3 2 5 2" xfId="1687"/>
    <cellStyle name="Normal 17 2 3 2 6" xfId="1688"/>
    <cellStyle name="Normal 17 2 3 3" xfId="1689"/>
    <cellStyle name="Normal 17 2 3 3 2" xfId="1690"/>
    <cellStyle name="Normal 17 2 3 3 2 2" xfId="1691"/>
    <cellStyle name="Normal 17 2 3 3 2 2 2" xfId="1692"/>
    <cellStyle name="Normal 17 2 3 3 2 2 2 2" xfId="1693"/>
    <cellStyle name="Normal 17 2 3 3 2 2 3" xfId="1694"/>
    <cellStyle name="Normal 17 2 3 3 2 3" xfId="1695"/>
    <cellStyle name="Normal 17 2 3 3 2 3 2" xfId="1696"/>
    <cellStyle name="Normal 17 2 3 3 2 4" xfId="1697"/>
    <cellStyle name="Normal 17 2 3 3 3" xfId="1698"/>
    <cellStyle name="Normal 17 2 3 3 3 2" xfId="1699"/>
    <cellStyle name="Normal 17 2 3 3 3 2 2" xfId="1700"/>
    <cellStyle name="Normal 17 2 3 3 3 3" xfId="1701"/>
    <cellStyle name="Normal 17 2 3 3 4" xfId="1702"/>
    <cellStyle name="Normal 17 2 3 3 4 2" xfId="1703"/>
    <cellStyle name="Normal 17 2 3 3 5" xfId="1704"/>
    <cellStyle name="Normal 17 2 3 4" xfId="1705"/>
    <cellStyle name="Normal 17 2 3 4 2" xfId="1706"/>
    <cellStyle name="Normal 17 2 3 4 2 2" xfId="1707"/>
    <cellStyle name="Normal 17 2 3 4 2 2 2" xfId="1708"/>
    <cellStyle name="Normal 17 2 3 4 2 3" xfId="1709"/>
    <cellStyle name="Normal 17 2 3 4 3" xfId="1710"/>
    <cellStyle name="Normal 17 2 3 4 3 2" xfId="1711"/>
    <cellStyle name="Normal 17 2 3 4 4" xfId="1712"/>
    <cellStyle name="Normal 17 2 3 5" xfId="1713"/>
    <cellStyle name="Normal 17 2 3 5 2" xfId="1714"/>
    <cellStyle name="Normal 17 2 3 5 2 2" xfId="1715"/>
    <cellStyle name="Normal 17 2 3 5 3" xfId="1716"/>
    <cellStyle name="Normal 17 2 3 6" xfId="1717"/>
    <cellStyle name="Normal 17 2 3 6 2" xfId="1718"/>
    <cellStyle name="Normal 17 2 3 7" xfId="1719"/>
    <cellStyle name="Normal 17 2 4" xfId="1720"/>
    <cellStyle name="Normal 17 2 4 2" xfId="1721"/>
    <cellStyle name="Normal 17 2 4 2 2" xfId="1722"/>
    <cellStyle name="Normal 17 2 4 2 2 2" xfId="1723"/>
    <cellStyle name="Normal 17 2 4 2 2 2 2" xfId="1724"/>
    <cellStyle name="Normal 17 2 4 2 2 2 2 2" xfId="1725"/>
    <cellStyle name="Normal 17 2 4 2 2 2 3" xfId="1726"/>
    <cellStyle name="Normal 17 2 4 2 2 3" xfId="1727"/>
    <cellStyle name="Normal 17 2 4 2 2 3 2" xfId="1728"/>
    <cellStyle name="Normal 17 2 4 2 2 4" xfId="1729"/>
    <cellStyle name="Normal 17 2 4 2 3" xfId="1730"/>
    <cellStyle name="Normal 17 2 4 2 3 2" xfId="1731"/>
    <cellStyle name="Normal 17 2 4 2 3 2 2" xfId="1732"/>
    <cellStyle name="Normal 17 2 4 2 3 3" xfId="1733"/>
    <cellStyle name="Normal 17 2 4 2 4" xfId="1734"/>
    <cellStyle name="Normal 17 2 4 2 4 2" xfId="1735"/>
    <cellStyle name="Normal 17 2 4 2 5" xfId="1736"/>
    <cellStyle name="Normal 17 2 4 3" xfId="1737"/>
    <cellStyle name="Normal 17 2 4 3 2" xfId="1738"/>
    <cellStyle name="Normal 17 2 4 3 2 2" xfId="1739"/>
    <cellStyle name="Normal 17 2 4 3 2 2 2" xfId="1740"/>
    <cellStyle name="Normal 17 2 4 3 2 3" xfId="1741"/>
    <cellStyle name="Normal 17 2 4 3 3" xfId="1742"/>
    <cellStyle name="Normal 17 2 4 3 3 2" xfId="1743"/>
    <cellStyle name="Normal 17 2 4 3 4" xfId="1744"/>
    <cellStyle name="Normal 17 2 4 4" xfId="1745"/>
    <cellStyle name="Normal 17 2 4 4 2" xfId="1746"/>
    <cellStyle name="Normal 17 2 4 4 2 2" xfId="1747"/>
    <cellStyle name="Normal 17 2 4 4 3" xfId="1748"/>
    <cellStyle name="Normal 17 2 4 5" xfId="1749"/>
    <cellStyle name="Normal 17 2 4 5 2" xfId="1750"/>
    <cellStyle name="Normal 17 2 4 6" xfId="1751"/>
    <cellStyle name="Normal 17 2 5" xfId="1752"/>
    <cellStyle name="Normal 17 2 5 2" xfId="1753"/>
    <cellStyle name="Normal 17 2 5 2 2" xfId="1754"/>
    <cellStyle name="Normal 17 2 5 2 2 2" xfId="1755"/>
    <cellStyle name="Normal 17 2 5 2 2 2 2" xfId="1756"/>
    <cellStyle name="Normal 17 2 5 2 2 3" xfId="1757"/>
    <cellStyle name="Normal 17 2 5 2 3" xfId="1758"/>
    <cellStyle name="Normal 17 2 5 2 3 2" xfId="1759"/>
    <cellStyle name="Normal 17 2 5 2 4" xfId="1760"/>
    <cellStyle name="Normal 17 2 5 3" xfId="1761"/>
    <cellStyle name="Normal 17 2 5 3 2" xfId="1762"/>
    <cellStyle name="Normal 17 2 5 3 2 2" xfId="1763"/>
    <cellStyle name="Normal 17 2 5 3 3" xfId="1764"/>
    <cellStyle name="Normal 17 2 5 4" xfId="1765"/>
    <cellStyle name="Normal 17 2 5 4 2" xfId="1766"/>
    <cellStyle name="Normal 17 2 5 5" xfId="1767"/>
    <cellStyle name="Normal 17 2 6" xfId="1768"/>
    <cellStyle name="Normal 17 2 6 2" xfId="1769"/>
    <cellStyle name="Normal 17 2 6 2 2" xfId="1770"/>
    <cellStyle name="Normal 17 2 6 2 2 2" xfId="1771"/>
    <cellStyle name="Normal 17 2 6 2 3" xfId="1772"/>
    <cellStyle name="Normal 17 2 6 3" xfId="1773"/>
    <cellStyle name="Normal 17 2 6 3 2" xfId="1774"/>
    <cellStyle name="Normal 17 2 6 4" xfId="1775"/>
    <cellStyle name="Normal 17 2 7" xfId="1776"/>
    <cellStyle name="Normal 17 2 7 2" xfId="1777"/>
    <cellStyle name="Normal 17 2 7 2 2" xfId="1778"/>
    <cellStyle name="Normal 17 2 7 3" xfId="1779"/>
    <cellStyle name="Normal 17 2 8" xfId="1780"/>
    <cellStyle name="Normal 17 2 8 2" xfId="1781"/>
    <cellStyle name="Normal 17 2 9" xfId="1782"/>
    <cellStyle name="Normal 17 3" xfId="1783"/>
    <cellStyle name="Normal 17 3 2" xfId="1784"/>
    <cellStyle name="Normal 17 3 2 2" xfId="1785"/>
    <cellStyle name="Normal 17 3 2 2 2" xfId="1786"/>
    <cellStyle name="Normal 17 3 2 2 2 2" xfId="1787"/>
    <cellStyle name="Normal 17 3 2 2 2 2 2" xfId="1788"/>
    <cellStyle name="Normal 17 3 2 2 2 2 2 2" xfId="1789"/>
    <cellStyle name="Normal 17 3 2 2 2 2 2 2 2" xfId="1790"/>
    <cellStyle name="Normal 17 3 2 2 2 2 2 3" xfId="1791"/>
    <cellStyle name="Normal 17 3 2 2 2 2 3" xfId="1792"/>
    <cellStyle name="Normal 17 3 2 2 2 2 3 2" xfId="1793"/>
    <cellStyle name="Normal 17 3 2 2 2 2 4" xfId="1794"/>
    <cellStyle name="Normal 17 3 2 2 2 3" xfId="1795"/>
    <cellStyle name="Normal 17 3 2 2 2 3 2" xfId="1796"/>
    <cellStyle name="Normal 17 3 2 2 2 3 2 2" xfId="1797"/>
    <cellStyle name="Normal 17 3 2 2 2 3 3" xfId="1798"/>
    <cellStyle name="Normal 17 3 2 2 2 4" xfId="1799"/>
    <cellStyle name="Normal 17 3 2 2 2 4 2" xfId="1800"/>
    <cellStyle name="Normal 17 3 2 2 2 5" xfId="1801"/>
    <cellStyle name="Normal 17 3 2 2 3" xfId="1802"/>
    <cellStyle name="Normal 17 3 2 2 3 2" xfId="1803"/>
    <cellStyle name="Normal 17 3 2 2 3 2 2" xfId="1804"/>
    <cellStyle name="Normal 17 3 2 2 3 2 2 2" xfId="1805"/>
    <cellStyle name="Normal 17 3 2 2 3 2 3" xfId="1806"/>
    <cellStyle name="Normal 17 3 2 2 3 3" xfId="1807"/>
    <cellStyle name="Normal 17 3 2 2 3 3 2" xfId="1808"/>
    <cellStyle name="Normal 17 3 2 2 3 4" xfId="1809"/>
    <cellStyle name="Normal 17 3 2 2 4" xfId="1810"/>
    <cellStyle name="Normal 17 3 2 2 4 2" xfId="1811"/>
    <cellStyle name="Normal 17 3 2 2 4 2 2" xfId="1812"/>
    <cellStyle name="Normal 17 3 2 2 4 3" xfId="1813"/>
    <cellStyle name="Normal 17 3 2 2 5" xfId="1814"/>
    <cellStyle name="Normal 17 3 2 2 5 2" xfId="1815"/>
    <cellStyle name="Normal 17 3 2 2 6" xfId="1816"/>
    <cellStyle name="Normal 17 3 2 3" xfId="1817"/>
    <cellStyle name="Normal 17 3 2 3 2" xfId="1818"/>
    <cellStyle name="Normal 17 3 2 3 2 2" xfId="1819"/>
    <cellStyle name="Normal 17 3 2 3 2 2 2" xfId="1820"/>
    <cellStyle name="Normal 17 3 2 3 2 2 2 2" xfId="1821"/>
    <cellStyle name="Normal 17 3 2 3 2 2 3" xfId="1822"/>
    <cellStyle name="Normal 17 3 2 3 2 3" xfId="1823"/>
    <cellStyle name="Normal 17 3 2 3 2 3 2" xfId="1824"/>
    <cellStyle name="Normal 17 3 2 3 2 4" xfId="1825"/>
    <cellStyle name="Normal 17 3 2 3 3" xfId="1826"/>
    <cellStyle name="Normal 17 3 2 3 3 2" xfId="1827"/>
    <cellStyle name="Normal 17 3 2 3 3 2 2" xfId="1828"/>
    <cellStyle name="Normal 17 3 2 3 3 3" xfId="1829"/>
    <cellStyle name="Normal 17 3 2 3 4" xfId="1830"/>
    <cellStyle name="Normal 17 3 2 3 4 2" xfId="1831"/>
    <cellStyle name="Normal 17 3 2 3 5" xfId="1832"/>
    <cellStyle name="Normal 17 3 2 4" xfId="1833"/>
    <cellStyle name="Normal 17 3 2 4 2" xfId="1834"/>
    <cellStyle name="Normal 17 3 2 4 2 2" xfId="1835"/>
    <cellStyle name="Normal 17 3 2 4 2 2 2" xfId="1836"/>
    <cellStyle name="Normal 17 3 2 4 2 3" xfId="1837"/>
    <cellStyle name="Normal 17 3 2 4 3" xfId="1838"/>
    <cellStyle name="Normal 17 3 2 4 3 2" xfId="1839"/>
    <cellStyle name="Normal 17 3 2 4 4" xfId="1840"/>
    <cellStyle name="Normal 17 3 2 5" xfId="1841"/>
    <cellStyle name="Normal 17 3 2 5 2" xfId="1842"/>
    <cellStyle name="Normal 17 3 2 5 2 2" xfId="1843"/>
    <cellStyle name="Normal 17 3 2 5 3" xfId="1844"/>
    <cellStyle name="Normal 17 3 2 6" xfId="1845"/>
    <cellStyle name="Normal 17 3 2 6 2" xfId="1846"/>
    <cellStyle name="Normal 17 3 2 7" xfId="1847"/>
    <cellStyle name="Normal 17 3 3" xfId="1848"/>
    <cellStyle name="Normal 17 3 3 2" xfId="1849"/>
    <cellStyle name="Normal 17 3 3 2 2" xfId="1850"/>
    <cellStyle name="Normal 17 3 3 2 2 2" xfId="1851"/>
    <cellStyle name="Normal 17 3 3 2 2 2 2" xfId="1852"/>
    <cellStyle name="Normal 17 3 3 2 2 2 2 2" xfId="1853"/>
    <cellStyle name="Normal 17 3 3 2 2 2 3" xfId="1854"/>
    <cellStyle name="Normal 17 3 3 2 2 3" xfId="1855"/>
    <cellStyle name="Normal 17 3 3 2 2 3 2" xfId="1856"/>
    <cellStyle name="Normal 17 3 3 2 2 4" xfId="1857"/>
    <cellStyle name="Normal 17 3 3 2 3" xfId="1858"/>
    <cellStyle name="Normal 17 3 3 2 3 2" xfId="1859"/>
    <cellStyle name="Normal 17 3 3 2 3 2 2" xfId="1860"/>
    <cellStyle name="Normal 17 3 3 2 3 3" xfId="1861"/>
    <cellStyle name="Normal 17 3 3 2 4" xfId="1862"/>
    <cellStyle name="Normal 17 3 3 2 4 2" xfId="1863"/>
    <cellStyle name="Normal 17 3 3 2 5" xfId="1864"/>
    <cellStyle name="Normal 17 3 3 3" xfId="1865"/>
    <cellStyle name="Normal 17 3 3 3 2" xfId="1866"/>
    <cellStyle name="Normal 17 3 3 3 2 2" xfId="1867"/>
    <cellStyle name="Normal 17 3 3 3 2 2 2" xfId="1868"/>
    <cellStyle name="Normal 17 3 3 3 2 3" xfId="1869"/>
    <cellStyle name="Normal 17 3 3 3 3" xfId="1870"/>
    <cellStyle name="Normal 17 3 3 3 3 2" xfId="1871"/>
    <cellStyle name="Normal 17 3 3 3 4" xfId="1872"/>
    <cellStyle name="Normal 17 3 3 4" xfId="1873"/>
    <cellStyle name="Normal 17 3 3 4 2" xfId="1874"/>
    <cellStyle name="Normal 17 3 3 4 2 2" xfId="1875"/>
    <cellStyle name="Normal 17 3 3 4 3" xfId="1876"/>
    <cellStyle name="Normal 17 3 3 5" xfId="1877"/>
    <cellStyle name="Normal 17 3 3 5 2" xfId="1878"/>
    <cellStyle name="Normal 17 3 3 6" xfId="1879"/>
    <cellStyle name="Normal 17 3 4" xfId="1880"/>
    <cellStyle name="Normal 17 3 4 2" xfId="1881"/>
    <cellStyle name="Normal 17 3 4 2 2" xfId="1882"/>
    <cellStyle name="Normal 17 3 4 2 2 2" xfId="1883"/>
    <cellStyle name="Normal 17 3 4 2 2 2 2" xfId="1884"/>
    <cellStyle name="Normal 17 3 4 2 2 3" xfId="1885"/>
    <cellStyle name="Normal 17 3 4 2 3" xfId="1886"/>
    <cellStyle name="Normal 17 3 4 2 3 2" xfId="1887"/>
    <cellStyle name="Normal 17 3 4 2 4" xfId="1888"/>
    <cellStyle name="Normal 17 3 4 3" xfId="1889"/>
    <cellStyle name="Normal 17 3 4 3 2" xfId="1890"/>
    <cellStyle name="Normal 17 3 4 3 2 2" xfId="1891"/>
    <cellStyle name="Normal 17 3 4 3 3" xfId="1892"/>
    <cellStyle name="Normal 17 3 4 4" xfId="1893"/>
    <cellStyle name="Normal 17 3 4 4 2" xfId="1894"/>
    <cellStyle name="Normal 17 3 4 5" xfId="1895"/>
    <cellStyle name="Normal 17 3 5" xfId="1896"/>
    <cellStyle name="Normal 17 3 5 2" xfId="1897"/>
    <cellStyle name="Normal 17 3 5 2 2" xfId="1898"/>
    <cellStyle name="Normal 17 3 5 2 2 2" xfId="1899"/>
    <cellStyle name="Normal 17 3 5 2 3" xfId="1900"/>
    <cellStyle name="Normal 17 3 5 3" xfId="1901"/>
    <cellStyle name="Normal 17 3 5 3 2" xfId="1902"/>
    <cellStyle name="Normal 17 3 5 4" xfId="1903"/>
    <cellStyle name="Normal 17 3 6" xfId="1904"/>
    <cellStyle name="Normal 17 3 6 2" xfId="1905"/>
    <cellStyle name="Normal 17 3 6 2 2" xfId="1906"/>
    <cellStyle name="Normal 17 3 6 3" xfId="1907"/>
    <cellStyle name="Normal 17 3 7" xfId="1908"/>
    <cellStyle name="Normal 17 3 7 2" xfId="1909"/>
    <cellStyle name="Normal 17 3 8" xfId="1910"/>
    <cellStyle name="Normal 17 4" xfId="1911"/>
    <cellStyle name="Normal 17 4 2" xfId="1912"/>
    <cellStyle name="Normal 17 4 2 2" xfId="1913"/>
    <cellStyle name="Normal 17 4 2 2 2" xfId="1914"/>
    <cellStyle name="Normal 17 4 2 2 2 2" xfId="1915"/>
    <cellStyle name="Normal 17 4 2 2 2 2 2" xfId="1916"/>
    <cellStyle name="Normal 17 4 2 2 2 2 2 2" xfId="1917"/>
    <cellStyle name="Normal 17 4 2 2 2 2 3" xfId="1918"/>
    <cellStyle name="Normal 17 4 2 2 2 3" xfId="1919"/>
    <cellStyle name="Normal 17 4 2 2 2 3 2" xfId="1920"/>
    <cellStyle name="Normal 17 4 2 2 2 4" xfId="1921"/>
    <cellStyle name="Normal 17 4 2 2 3" xfId="1922"/>
    <cellStyle name="Normal 17 4 2 2 3 2" xfId="1923"/>
    <cellStyle name="Normal 17 4 2 2 3 2 2" xfId="1924"/>
    <cellStyle name="Normal 17 4 2 2 3 3" xfId="1925"/>
    <cellStyle name="Normal 17 4 2 2 4" xfId="1926"/>
    <cellStyle name="Normal 17 4 2 2 4 2" xfId="1927"/>
    <cellStyle name="Normal 17 4 2 2 5" xfId="1928"/>
    <cellStyle name="Normal 17 4 2 3" xfId="1929"/>
    <cellStyle name="Normal 17 4 2 3 2" xfId="1930"/>
    <cellStyle name="Normal 17 4 2 3 2 2" xfId="1931"/>
    <cellStyle name="Normal 17 4 2 3 2 2 2" xfId="1932"/>
    <cellStyle name="Normal 17 4 2 3 2 3" xfId="1933"/>
    <cellStyle name="Normal 17 4 2 3 3" xfId="1934"/>
    <cellStyle name="Normal 17 4 2 3 3 2" xfId="1935"/>
    <cellStyle name="Normal 17 4 2 3 4" xfId="1936"/>
    <cellStyle name="Normal 17 4 2 4" xfId="1937"/>
    <cellStyle name="Normal 17 4 2 4 2" xfId="1938"/>
    <cellStyle name="Normal 17 4 2 4 2 2" xfId="1939"/>
    <cellStyle name="Normal 17 4 2 4 3" xfId="1940"/>
    <cellStyle name="Normal 17 4 2 5" xfId="1941"/>
    <cellStyle name="Normal 17 4 2 5 2" xfId="1942"/>
    <cellStyle name="Normal 17 4 2 6" xfId="1943"/>
    <cellStyle name="Normal 17 4 3" xfId="1944"/>
    <cellStyle name="Normal 17 4 3 2" xfId="1945"/>
    <cellStyle name="Normal 17 4 3 2 2" xfId="1946"/>
    <cellStyle name="Normal 17 4 3 2 2 2" xfId="1947"/>
    <cellStyle name="Normal 17 4 3 2 2 2 2" xfId="1948"/>
    <cellStyle name="Normal 17 4 3 2 2 3" xfId="1949"/>
    <cellStyle name="Normal 17 4 3 2 3" xfId="1950"/>
    <cellStyle name="Normal 17 4 3 2 3 2" xfId="1951"/>
    <cellStyle name="Normal 17 4 3 2 4" xfId="1952"/>
    <cellStyle name="Normal 17 4 3 3" xfId="1953"/>
    <cellStyle name="Normal 17 4 3 3 2" xfId="1954"/>
    <cellStyle name="Normal 17 4 3 3 2 2" xfId="1955"/>
    <cellStyle name="Normal 17 4 3 3 3" xfId="1956"/>
    <cellStyle name="Normal 17 4 3 4" xfId="1957"/>
    <cellStyle name="Normal 17 4 3 4 2" xfId="1958"/>
    <cellStyle name="Normal 17 4 3 5" xfId="1959"/>
    <cellStyle name="Normal 17 4 4" xfId="1960"/>
    <cellStyle name="Normal 17 4 4 2" xfId="1961"/>
    <cellStyle name="Normal 17 4 4 2 2" xfId="1962"/>
    <cellStyle name="Normal 17 4 4 2 2 2" xfId="1963"/>
    <cellStyle name="Normal 17 4 4 2 3" xfId="1964"/>
    <cellStyle name="Normal 17 4 4 3" xfId="1965"/>
    <cellStyle name="Normal 17 4 4 3 2" xfId="1966"/>
    <cellStyle name="Normal 17 4 4 4" xfId="1967"/>
    <cellStyle name="Normal 17 4 5" xfId="1968"/>
    <cellStyle name="Normal 17 4 5 2" xfId="1969"/>
    <cellStyle name="Normal 17 4 5 2 2" xfId="1970"/>
    <cellStyle name="Normal 17 4 5 3" xfId="1971"/>
    <cellStyle name="Normal 17 4 6" xfId="1972"/>
    <cellStyle name="Normal 17 4 6 2" xfId="1973"/>
    <cellStyle name="Normal 17 4 7" xfId="1974"/>
    <cellStyle name="Normal 17 5" xfId="1975"/>
    <cellStyle name="Normal 17 5 2" xfId="1976"/>
    <cellStyle name="Normal 17 5 2 2" xfId="1977"/>
    <cellStyle name="Normal 17 5 2 2 2" xfId="1978"/>
    <cellStyle name="Normal 17 5 2 2 2 2" xfId="1979"/>
    <cellStyle name="Normal 17 5 2 2 2 2 2" xfId="1980"/>
    <cellStyle name="Normal 17 5 2 2 2 3" xfId="1981"/>
    <cellStyle name="Normal 17 5 2 2 3" xfId="1982"/>
    <cellStyle name="Normal 17 5 2 2 3 2" xfId="1983"/>
    <cellStyle name="Normal 17 5 2 2 4" xfId="1984"/>
    <cellStyle name="Normal 17 5 2 3" xfId="1985"/>
    <cellStyle name="Normal 17 5 2 3 2" xfId="1986"/>
    <cellStyle name="Normal 17 5 2 3 2 2" xfId="1987"/>
    <cellStyle name="Normal 17 5 2 3 3" xfId="1988"/>
    <cellStyle name="Normal 17 5 2 4" xfId="1989"/>
    <cellStyle name="Normal 17 5 2 4 2" xfId="1990"/>
    <cellStyle name="Normal 17 5 2 5" xfId="1991"/>
    <cellStyle name="Normal 17 5 3" xfId="1992"/>
    <cellStyle name="Normal 17 5 3 2" xfId="1993"/>
    <cellStyle name="Normal 17 5 3 2 2" xfId="1994"/>
    <cellStyle name="Normal 17 5 3 2 2 2" xfId="1995"/>
    <cellStyle name="Normal 17 5 3 2 3" xfId="1996"/>
    <cellStyle name="Normal 17 5 3 3" xfId="1997"/>
    <cellStyle name="Normal 17 5 3 3 2" xfId="1998"/>
    <cellStyle name="Normal 17 5 3 4" xfId="1999"/>
    <cellStyle name="Normal 17 5 4" xfId="2000"/>
    <cellStyle name="Normal 17 5 4 2" xfId="2001"/>
    <cellStyle name="Normal 17 5 4 2 2" xfId="2002"/>
    <cellStyle name="Normal 17 5 4 3" xfId="2003"/>
    <cellStyle name="Normal 17 5 5" xfId="2004"/>
    <cellStyle name="Normal 17 5 5 2" xfId="2005"/>
    <cellStyle name="Normal 17 5 6" xfId="2006"/>
    <cellStyle name="Normal 17 6" xfId="2007"/>
    <cellStyle name="Normal 17 6 2" xfId="2008"/>
    <cellStyle name="Normal 17 6 2 2" xfId="2009"/>
    <cellStyle name="Normal 17 6 2 2 2" xfId="2010"/>
    <cellStyle name="Normal 17 6 2 2 2 2" xfId="2011"/>
    <cellStyle name="Normal 17 6 2 2 3" xfId="2012"/>
    <cellStyle name="Normal 17 6 2 3" xfId="2013"/>
    <cellStyle name="Normal 17 6 2 3 2" xfId="2014"/>
    <cellStyle name="Normal 17 6 2 4" xfId="2015"/>
    <cellStyle name="Normal 17 6 3" xfId="2016"/>
    <cellStyle name="Normal 17 6 3 2" xfId="2017"/>
    <cellStyle name="Normal 17 6 3 2 2" xfId="2018"/>
    <cellStyle name="Normal 17 6 3 3" xfId="2019"/>
    <cellStyle name="Normal 17 6 4" xfId="2020"/>
    <cellStyle name="Normal 17 6 4 2" xfId="2021"/>
    <cellStyle name="Normal 17 6 5" xfId="2022"/>
    <cellStyle name="Normal 17 7" xfId="2023"/>
    <cellStyle name="Normal 17 7 2" xfId="2024"/>
    <cellStyle name="Normal 17 7 2 2" xfId="2025"/>
    <cellStyle name="Normal 17 7 2 2 2" xfId="2026"/>
    <cellStyle name="Normal 17 7 2 3" xfId="2027"/>
    <cellStyle name="Normal 17 7 3" xfId="2028"/>
    <cellStyle name="Normal 17 7 3 2" xfId="2029"/>
    <cellStyle name="Normal 17 7 4" xfId="2030"/>
    <cellStyle name="Normal 17 8" xfId="2031"/>
    <cellStyle name="Normal 17 8 2" xfId="2032"/>
    <cellStyle name="Normal 17 8 2 2" xfId="2033"/>
    <cellStyle name="Normal 17 8 3" xfId="2034"/>
    <cellStyle name="Normal 17 9" xfId="2035"/>
    <cellStyle name="Normal 17 9 2" xfId="2036"/>
    <cellStyle name="Normal 18" xfId="83"/>
    <cellStyle name="Normal 18 2" xfId="2037"/>
    <cellStyle name="Normal 19" xfId="84"/>
    <cellStyle name="Normal 19 2" xfId="2038"/>
    <cellStyle name="Normal 2" xfId="318"/>
    <cellStyle name="Normal 2 10" xfId="85"/>
    <cellStyle name="Normal 2 11" xfId="86"/>
    <cellStyle name="Normal 2 12" xfId="87"/>
    <cellStyle name="Normal 2 13" xfId="88"/>
    <cellStyle name="Normal 2 14" xfId="89"/>
    <cellStyle name="Normal 2 14 2" xfId="319"/>
    <cellStyle name="Normal 2 15" xfId="90"/>
    <cellStyle name="Normal 2 16" xfId="91"/>
    <cellStyle name="Normal 2 17" xfId="320"/>
    <cellStyle name="Normal 2 17 2" xfId="321"/>
    <cellStyle name="Normal 2 18" xfId="415"/>
    <cellStyle name="Normal 2 2" xfId="92"/>
    <cellStyle name="Normal 2 2 2" xfId="93"/>
    <cellStyle name="Normal 2 2 2 2" xfId="322"/>
    <cellStyle name="Normal 2 2 2 2 4 2" xfId="94"/>
    <cellStyle name="Normal 2 2 2 3" xfId="323"/>
    <cellStyle name="Normal 2 2 3" xfId="95"/>
    <cellStyle name="Normal 2 2 4" xfId="96"/>
    <cellStyle name="Normal 2 2 5" xfId="97"/>
    <cellStyle name="Normal 2 2 6" xfId="98"/>
    <cellStyle name="Normal 2 2 7" xfId="99"/>
    <cellStyle name="Normal 2 2_50. Bishwo" xfId="100"/>
    <cellStyle name="Normal 2 3" xfId="101"/>
    <cellStyle name="Normal 2 3 2" xfId="102"/>
    <cellStyle name="Normal 2 3 3" xfId="324"/>
    <cellStyle name="Normal 2 4" xfId="103"/>
    <cellStyle name="Normal 2 4 2" xfId="325"/>
    <cellStyle name="Normal 2 5" xfId="104"/>
    <cellStyle name="Normal 2 5 2" xfId="326"/>
    <cellStyle name="Normal 2 6" xfId="105"/>
    <cellStyle name="Normal 2 7" xfId="106"/>
    <cellStyle name="Normal 2 8" xfId="107"/>
    <cellStyle name="Normal 2 8 2" xfId="327"/>
    <cellStyle name="Normal 2 8 3" xfId="328"/>
    <cellStyle name="Normal 2 9" xfId="108"/>
    <cellStyle name="Normal 2 9 2" xfId="205"/>
    <cellStyle name="Normal 2_50. Bishwo" xfId="329"/>
    <cellStyle name="Normal 20" xfId="109"/>
    <cellStyle name="Normal 20 2" xfId="110"/>
    <cellStyle name="Normal 20 3" xfId="330"/>
    <cellStyle name="Normal 21" xfId="111"/>
    <cellStyle name="Normal 21 2" xfId="112"/>
    <cellStyle name="Normal 21 3" xfId="331"/>
    <cellStyle name="Normal 22" xfId="113"/>
    <cellStyle name="Normal 22 2" xfId="114"/>
    <cellStyle name="Normal 22 3" xfId="332"/>
    <cellStyle name="Normal 23" xfId="115"/>
    <cellStyle name="Normal 23 2" xfId="333"/>
    <cellStyle name="Normal 24" xfId="116"/>
    <cellStyle name="Normal 24 2" xfId="117"/>
    <cellStyle name="Normal 24 3" xfId="334"/>
    <cellStyle name="Normal 25" xfId="118"/>
    <cellStyle name="Normal 25 10" xfId="2039"/>
    <cellStyle name="Normal 25 2" xfId="119"/>
    <cellStyle name="Normal 25 2 2" xfId="2040"/>
    <cellStyle name="Normal 25 2 2 2" xfId="2041"/>
    <cellStyle name="Normal 25 2 2 2 2" xfId="2042"/>
    <cellStyle name="Normal 25 2 2 2 2 2" xfId="2043"/>
    <cellStyle name="Normal 25 2 2 2 2 2 2" xfId="2044"/>
    <cellStyle name="Normal 25 2 2 2 2 2 2 2" xfId="2045"/>
    <cellStyle name="Normal 25 2 2 2 2 2 2 2 2" xfId="2046"/>
    <cellStyle name="Normal 25 2 2 2 2 2 2 3" xfId="2047"/>
    <cellStyle name="Normal 25 2 2 2 2 2 3" xfId="2048"/>
    <cellStyle name="Normal 25 2 2 2 2 2 3 2" xfId="2049"/>
    <cellStyle name="Normal 25 2 2 2 2 2 4" xfId="2050"/>
    <cellStyle name="Normal 25 2 2 2 2 3" xfId="2051"/>
    <cellStyle name="Normal 25 2 2 2 2 3 2" xfId="2052"/>
    <cellStyle name="Normal 25 2 2 2 2 3 2 2" xfId="2053"/>
    <cellStyle name="Normal 25 2 2 2 2 3 3" xfId="2054"/>
    <cellStyle name="Normal 25 2 2 2 2 4" xfId="2055"/>
    <cellStyle name="Normal 25 2 2 2 2 4 2" xfId="2056"/>
    <cellStyle name="Normal 25 2 2 2 2 5" xfId="2057"/>
    <cellStyle name="Normal 25 2 2 2 3" xfId="2058"/>
    <cellStyle name="Normal 25 2 2 2 3 2" xfId="2059"/>
    <cellStyle name="Normal 25 2 2 2 3 2 2" xfId="2060"/>
    <cellStyle name="Normal 25 2 2 2 3 2 2 2" xfId="2061"/>
    <cellStyle name="Normal 25 2 2 2 3 2 3" xfId="2062"/>
    <cellStyle name="Normal 25 2 2 2 3 3" xfId="2063"/>
    <cellStyle name="Normal 25 2 2 2 3 3 2" xfId="2064"/>
    <cellStyle name="Normal 25 2 2 2 3 4" xfId="2065"/>
    <cellStyle name="Normal 25 2 2 2 4" xfId="2066"/>
    <cellStyle name="Normal 25 2 2 2 4 2" xfId="2067"/>
    <cellStyle name="Normal 25 2 2 2 4 2 2" xfId="2068"/>
    <cellStyle name="Normal 25 2 2 2 4 3" xfId="2069"/>
    <cellStyle name="Normal 25 2 2 2 5" xfId="2070"/>
    <cellStyle name="Normal 25 2 2 2 5 2" xfId="2071"/>
    <cellStyle name="Normal 25 2 2 2 6" xfId="2072"/>
    <cellStyle name="Normal 25 2 2 3" xfId="2073"/>
    <cellStyle name="Normal 25 2 2 3 2" xfId="2074"/>
    <cellStyle name="Normal 25 2 2 3 2 2" xfId="2075"/>
    <cellStyle name="Normal 25 2 2 3 2 2 2" xfId="2076"/>
    <cellStyle name="Normal 25 2 2 3 2 2 2 2" xfId="2077"/>
    <cellStyle name="Normal 25 2 2 3 2 2 3" xfId="2078"/>
    <cellStyle name="Normal 25 2 2 3 2 3" xfId="2079"/>
    <cellStyle name="Normal 25 2 2 3 2 3 2" xfId="2080"/>
    <cellStyle name="Normal 25 2 2 3 2 4" xfId="2081"/>
    <cellStyle name="Normal 25 2 2 3 3" xfId="2082"/>
    <cellStyle name="Normal 25 2 2 3 3 2" xfId="2083"/>
    <cellStyle name="Normal 25 2 2 3 3 2 2" xfId="2084"/>
    <cellStyle name="Normal 25 2 2 3 3 3" xfId="2085"/>
    <cellStyle name="Normal 25 2 2 3 4" xfId="2086"/>
    <cellStyle name="Normal 25 2 2 3 4 2" xfId="2087"/>
    <cellStyle name="Normal 25 2 2 3 5" xfId="2088"/>
    <cellStyle name="Normal 25 2 2 4" xfId="2089"/>
    <cellStyle name="Normal 25 2 2 4 2" xfId="2090"/>
    <cellStyle name="Normal 25 2 2 4 2 2" xfId="2091"/>
    <cellStyle name="Normal 25 2 2 4 2 2 2" xfId="2092"/>
    <cellStyle name="Normal 25 2 2 4 2 3" xfId="2093"/>
    <cellStyle name="Normal 25 2 2 4 3" xfId="2094"/>
    <cellStyle name="Normal 25 2 2 4 3 2" xfId="2095"/>
    <cellStyle name="Normal 25 2 2 4 4" xfId="2096"/>
    <cellStyle name="Normal 25 2 2 5" xfId="2097"/>
    <cellStyle name="Normal 25 2 2 5 2" xfId="2098"/>
    <cellStyle name="Normal 25 2 2 5 2 2" xfId="2099"/>
    <cellStyle name="Normal 25 2 2 5 3" xfId="2100"/>
    <cellStyle name="Normal 25 2 2 6" xfId="2101"/>
    <cellStyle name="Normal 25 2 2 6 2" xfId="2102"/>
    <cellStyle name="Normal 25 2 2 7" xfId="2103"/>
    <cellStyle name="Normal 25 2 3" xfId="2104"/>
    <cellStyle name="Normal 25 2 3 2" xfId="2105"/>
    <cellStyle name="Normal 25 2 3 2 2" xfId="2106"/>
    <cellStyle name="Normal 25 2 3 2 2 2" xfId="2107"/>
    <cellStyle name="Normal 25 2 3 2 2 2 2" xfId="2108"/>
    <cellStyle name="Normal 25 2 3 2 2 2 2 2" xfId="2109"/>
    <cellStyle name="Normal 25 2 3 2 2 2 3" xfId="2110"/>
    <cellStyle name="Normal 25 2 3 2 2 3" xfId="2111"/>
    <cellStyle name="Normal 25 2 3 2 2 3 2" xfId="2112"/>
    <cellStyle name="Normal 25 2 3 2 2 4" xfId="2113"/>
    <cellStyle name="Normal 25 2 3 2 3" xfId="2114"/>
    <cellStyle name="Normal 25 2 3 2 3 2" xfId="2115"/>
    <cellStyle name="Normal 25 2 3 2 3 2 2" xfId="2116"/>
    <cellStyle name="Normal 25 2 3 2 3 3" xfId="2117"/>
    <cellStyle name="Normal 25 2 3 2 4" xfId="2118"/>
    <cellStyle name="Normal 25 2 3 2 4 2" xfId="2119"/>
    <cellStyle name="Normal 25 2 3 2 5" xfId="2120"/>
    <cellStyle name="Normal 25 2 3 3" xfId="2121"/>
    <cellStyle name="Normal 25 2 3 3 2" xfId="2122"/>
    <cellStyle name="Normal 25 2 3 3 2 2" xfId="2123"/>
    <cellStyle name="Normal 25 2 3 3 2 2 2" xfId="2124"/>
    <cellStyle name="Normal 25 2 3 3 2 3" xfId="2125"/>
    <cellStyle name="Normal 25 2 3 3 3" xfId="2126"/>
    <cellStyle name="Normal 25 2 3 3 3 2" xfId="2127"/>
    <cellStyle name="Normal 25 2 3 3 4" xfId="2128"/>
    <cellStyle name="Normal 25 2 3 4" xfId="2129"/>
    <cellStyle name="Normal 25 2 3 4 2" xfId="2130"/>
    <cellStyle name="Normal 25 2 3 4 2 2" xfId="2131"/>
    <cellStyle name="Normal 25 2 3 4 3" xfId="2132"/>
    <cellStyle name="Normal 25 2 3 5" xfId="2133"/>
    <cellStyle name="Normal 25 2 3 5 2" xfId="2134"/>
    <cellStyle name="Normal 25 2 3 6" xfId="2135"/>
    <cellStyle name="Normal 25 2 4" xfId="2136"/>
    <cellStyle name="Normal 25 2 4 2" xfId="2137"/>
    <cellStyle name="Normal 25 2 4 2 2" xfId="2138"/>
    <cellStyle name="Normal 25 2 4 2 2 2" xfId="2139"/>
    <cellStyle name="Normal 25 2 4 2 2 2 2" xfId="2140"/>
    <cellStyle name="Normal 25 2 4 2 2 3" xfId="2141"/>
    <cellStyle name="Normal 25 2 4 2 3" xfId="2142"/>
    <cellStyle name="Normal 25 2 4 2 3 2" xfId="2143"/>
    <cellStyle name="Normal 25 2 4 2 4" xfId="2144"/>
    <cellStyle name="Normal 25 2 4 3" xfId="2145"/>
    <cellStyle name="Normal 25 2 4 3 2" xfId="2146"/>
    <cellStyle name="Normal 25 2 4 3 2 2" xfId="2147"/>
    <cellStyle name="Normal 25 2 4 3 3" xfId="2148"/>
    <cellStyle name="Normal 25 2 4 4" xfId="2149"/>
    <cellStyle name="Normal 25 2 4 4 2" xfId="2150"/>
    <cellStyle name="Normal 25 2 4 5" xfId="2151"/>
    <cellStyle name="Normal 25 2 5" xfId="2152"/>
    <cellStyle name="Normal 25 2 5 2" xfId="2153"/>
    <cellStyle name="Normal 25 2 5 2 2" xfId="2154"/>
    <cellStyle name="Normal 25 2 5 2 2 2" xfId="2155"/>
    <cellStyle name="Normal 25 2 5 2 3" xfId="2156"/>
    <cellStyle name="Normal 25 2 5 3" xfId="2157"/>
    <cellStyle name="Normal 25 2 5 3 2" xfId="2158"/>
    <cellStyle name="Normal 25 2 5 4" xfId="2159"/>
    <cellStyle name="Normal 25 2 6" xfId="2160"/>
    <cellStyle name="Normal 25 2 6 2" xfId="2161"/>
    <cellStyle name="Normal 25 2 6 2 2" xfId="2162"/>
    <cellStyle name="Normal 25 2 6 3" xfId="2163"/>
    <cellStyle name="Normal 25 2 7" xfId="2164"/>
    <cellStyle name="Normal 25 2 7 2" xfId="2165"/>
    <cellStyle name="Normal 25 2 8" xfId="2166"/>
    <cellStyle name="Normal 25 2 9" xfId="2167"/>
    <cellStyle name="Normal 25 3" xfId="335"/>
    <cellStyle name="Normal 25 3 2" xfId="2168"/>
    <cellStyle name="Normal 25 3 2 2" xfId="2169"/>
    <cellStyle name="Normal 25 3 2 2 2" xfId="2170"/>
    <cellStyle name="Normal 25 3 2 2 2 2" xfId="2171"/>
    <cellStyle name="Normal 25 3 2 2 2 2 2" xfId="2172"/>
    <cellStyle name="Normal 25 3 2 2 2 2 2 2" xfId="2173"/>
    <cellStyle name="Normal 25 3 2 2 2 2 3" xfId="2174"/>
    <cellStyle name="Normal 25 3 2 2 2 3" xfId="2175"/>
    <cellStyle name="Normal 25 3 2 2 2 3 2" xfId="2176"/>
    <cellStyle name="Normal 25 3 2 2 2 4" xfId="2177"/>
    <cellStyle name="Normal 25 3 2 2 3" xfId="2178"/>
    <cellStyle name="Normal 25 3 2 2 3 2" xfId="2179"/>
    <cellStyle name="Normal 25 3 2 2 3 2 2" xfId="2180"/>
    <cellStyle name="Normal 25 3 2 2 3 3" xfId="2181"/>
    <cellStyle name="Normal 25 3 2 2 4" xfId="2182"/>
    <cellStyle name="Normal 25 3 2 2 4 2" xfId="2183"/>
    <cellStyle name="Normal 25 3 2 2 5" xfId="2184"/>
    <cellStyle name="Normal 25 3 2 3" xfId="2185"/>
    <cellStyle name="Normal 25 3 2 3 2" xfId="2186"/>
    <cellStyle name="Normal 25 3 2 3 2 2" xfId="2187"/>
    <cellStyle name="Normal 25 3 2 3 2 2 2" xfId="2188"/>
    <cellStyle name="Normal 25 3 2 3 2 3" xfId="2189"/>
    <cellStyle name="Normal 25 3 2 3 3" xfId="2190"/>
    <cellStyle name="Normal 25 3 2 3 3 2" xfId="2191"/>
    <cellStyle name="Normal 25 3 2 3 4" xfId="2192"/>
    <cellStyle name="Normal 25 3 2 4" xfId="2193"/>
    <cellStyle name="Normal 25 3 2 4 2" xfId="2194"/>
    <cellStyle name="Normal 25 3 2 4 2 2" xfId="2195"/>
    <cellStyle name="Normal 25 3 2 4 3" xfId="2196"/>
    <cellStyle name="Normal 25 3 2 5" xfId="2197"/>
    <cellStyle name="Normal 25 3 2 5 2" xfId="2198"/>
    <cellStyle name="Normal 25 3 2 6" xfId="2199"/>
    <cellStyle name="Normal 25 3 3" xfId="2200"/>
    <cellStyle name="Normal 25 3 3 2" xfId="2201"/>
    <cellStyle name="Normal 25 3 3 2 2" xfId="2202"/>
    <cellStyle name="Normal 25 3 3 2 2 2" xfId="2203"/>
    <cellStyle name="Normal 25 3 3 2 2 2 2" xfId="2204"/>
    <cellStyle name="Normal 25 3 3 2 2 3" xfId="2205"/>
    <cellStyle name="Normal 25 3 3 2 3" xfId="2206"/>
    <cellStyle name="Normal 25 3 3 2 3 2" xfId="2207"/>
    <cellStyle name="Normal 25 3 3 2 4" xfId="2208"/>
    <cellStyle name="Normal 25 3 3 3" xfId="2209"/>
    <cellStyle name="Normal 25 3 3 3 2" xfId="2210"/>
    <cellStyle name="Normal 25 3 3 3 2 2" xfId="2211"/>
    <cellStyle name="Normal 25 3 3 3 3" xfId="2212"/>
    <cellStyle name="Normal 25 3 3 4" xfId="2213"/>
    <cellStyle name="Normal 25 3 3 4 2" xfId="2214"/>
    <cellStyle name="Normal 25 3 3 5" xfId="2215"/>
    <cellStyle name="Normal 25 3 4" xfId="2216"/>
    <cellStyle name="Normal 25 3 4 2" xfId="2217"/>
    <cellStyle name="Normal 25 3 4 2 2" xfId="2218"/>
    <cellStyle name="Normal 25 3 4 2 2 2" xfId="2219"/>
    <cellStyle name="Normal 25 3 4 2 3" xfId="2220"/>
    <cellStyle name="Normal 25 3 4 3" xfId="2221"/>
    <cellStyle name="Normal 25 3 4 3 2" xfId="2222"/>
    <cellStyle name="Normal 25 3 4 4" xfId="2223"/>
    <cellStyle name="Normal 25 3 5" xfId="2224"/>
    <cellStyle name="Normal 25 3 5 2" xfId="2225"/>
    <cellStyle name="Normal 25 3 5 2 2" xfId="2226"/>
    <cellStyle name="Normal 25 3 5 3" xfId="2227"/>
    <cellStyle name="Normal 25 3 6" xfId="2228"/>
    <cellStyle name="Normal 25 3 6 2" xfId="2229"/>
    <cellStyle name="Normal 25 3 7" xfId="2230"/>
    <cellStyle name="Normal 25 3 8" xfId="2231"/>
    <cellStyle name="Normal 25 4" xfId="2232"/>
    <cellStyle name="Normal 25 4 2" xfId="2233"/>
    <cellStyle name="Normal 25 4 2 2" xfId="2234"/>
    <cellStyle name="Normal 25 4 2 2 2" xfId="2235"/>
    <cellStyle name="Normal 25 4 2 2 2 2" xfId="2236"/>
    <cellStyle name="Normal 25 4 2 2 2 2 2" xfId="2237"/>
    <cellStyle name="Normal 25 4 2 2 2 3" xfId="2238"/>
    <cellStyle name="Normal 25 4 2 2 3" xfId="2239"/>
    <cellStyle name="Normal 25 4 2 2 3 2" xfId="2240"/>
    <cellStyle name="Normal 25 4 2 2 4" xfId="2241"/>
    <cellStyle name="Normal 25 4 2 3" xfId="2242"/>
    <cellStyle name="Normal 25 4 2 3 2" xfId="2243"/>
    <cellStyle name="Normal 25 4 2 3 2 2" xfId="2244"/>
    <cellStyle name="Normal 25 4 2 3 3" xfId="2245"/>
    <cellStyle name="Normal 25 4 2 4" xfId="2246"/>
    <cellStyle name="Normal 25 4 2 4 2" xfId="2247"/>
    <cellStyle name="Normal 25 4 2 5" xfId="2248"/>
    <cellStyle name="Normal 25 4 3" xfId="2249"/>
    <cellStyle name="Normal 25 4 3 2" xfId="2250"/>
    <cellStyle name="Normal 25 4 3 2 2" xfId="2251"/>
    <cellStyle name="Normal 25 4 3 2 2 2" xfId="2252"/>
    <cellStyle name="Normal 25 4 3 2 3" xfId="2253"/>
    <cellStyle name="Normal 25 4 3 3" xfId="2254"/>
    <cellStyle name="Normal 25 4 3 3 2" xfId="2255"/>
    <cellStyle name="Normal 25 4 3 4" xfId="2256"/>
    <cellStyle name="Normal 25 4 4" xfId="2257"/>
    <cellStyle name="Normal 25 4 4 2" xfId="2258"/>
    <cellStyle name="Normal 25 4 4 2 2" xfId="2259"/>
    <cellStyle name="Normal 25 4 4 3" xfId="2260"/>
    <cellStyle name="Normal 25 4 5" xfId="2261"/>
    <cellStyle name="Normal 25 4 5 2" xfId="2262"/>
    <cellStyle name="Normal 25 4 6" xfId="2263"/>
    <cellStyle name="Normal 25 5" xfId="2264"/>
    <cellStyle name="Normal 25 5 2" xfId="2265"/>
    <cellStyle name="Normal 25 5 2 2" xfId="2266"/>
    <cellStyle name="Normal 25 5 2 2 2" xfId="2267"/>
    <cellStyle name="Normal 25 5 2 2 2 2" xfId="2268"/>
    <cellStyle name="Normal 25 5 2 2 3" xfId="2269"/>
    <cellStyle name="Normal 25 5 2 3" xfId="2270"/>
    <cellStyle name="Normal 25 5 2 3 2" xfId="2271"/>
    <cellStyle name="Normal 25 5 2 4" xfId="2272"/>
    <cellStyle name="Normal 25 5 3" xfId="2273"/>
    <cellStyle name="Normal 25 5 3 2" xfId="2274"/>
    <cellStyle name="Normal 25 5 3 2 2" xfId="2275"/>
    <cellStyle name="Normal 25 5 3 3" xfId="2276"/>
    <cellStyle name="Normal 25 5 4" xfId="2277"/>
    <cellStyle name="Normal 25 5 4 2" xfId="2278"/>
    <cellStyle name="Normal 25 5 5" xfId="2279"/>
    <cellStyle name="Normal 25 6" xfId="2280"/>
    <cellStyle name="Normal 25 6 2" xfId="2281"/>
    <cellStyle name="Normal 25 6 2 2" xfId="2282"/>
    <cellStyle name="Normal 25 6 2 2 2" xfId="2283"/>
    <cellStyle name="Normal 25 6 2 3" xfId="2284"/>
    <cellStyle name="Normal 25 6 3" xfId="2285"/>
    <cellStyle name="Normal 25 6 3 2" xfId="2286"/>
    <cellStyle name="Normal 25 6 4" xfId="2287"/>
    <cellStyle name="Normal 25 7" xfId="2288"/>
    <cellStyle name="Normal 25 7 2" xfId="2289"/>
    <cellStyle name="Normal 25 7 2 2" xfId="2290"/>
    <cellStyle name="Normal 25 7 3" xfId="2291"/>
    <cellStyle name="Normal 25 8" xfId="2292"/>
    <cellStyle name="Normal 25 8 2" xfId="2293"/>
    <cellStyle name="Normal 25 9" xfId="2294"/>
    <cellStyle name="Normal 26" xfId="120"/>
    <cellStyle name="Normal 26 2" xfId="121"/>
    <cellStyle name="Normal 26 3" xfId="336"/>
    <cellStyle name="Normal 27" xfId="122"/>
    <cellStyle name="Normal 27 2" xfId="123"/>
    <cellStyle name="Normal 27 2 2" xfId="2295"/>
    <cellStyle name="Normal 27 2 2 2" xfId="2296"/>
    <cellStyle name="Normal 27 2 2 2 2" xfId="2297"/>
    <cellStyle name="Normal 27 2 2 2 2 2" xfId="2298"/>
    <cellStyle name="Normal 27 2 2 2 2 2 2" xfId="2299"/>
    <cellStyle name="Normal 27 2 2 2 2 2 2 2" xfId="2300"/>
    <cellStyle name="Normal 27 2 2 2 2 2 3" xfId="2301"/>
    <cellStyle name="Normal 27 2 2 2 2 3" xfId="2302"/>
    <cellStyle name="Normal 27 2 2 2 2 3 2" xfId="2303"/>
    <cellStyle name="Normal 27 2 2 2 2 4" xfId="2304"/>
    <cellStyle name="Normal 27 2 2 2 3" xfId="2305"/>
    <cellStyle name="Normal 27 2 2 2 3 2" xfId="2306"/>
    <cellStyle name="Normal 27 2 2 2 3 2 2" xfId="2307"/>
    <cellStyle name="Normal 27 2 2 2 3 3" xfId="2308"/>
    <cellStyle name="Normal 27 2 2 2 4" xfId="2309"/>
    <cellStyle name="Normal 27 2 2 2 4 2" xfId="2310"/>
    <cellStyle name="Normal 27 2 2 2 5" xfId="2311"/>
    <cellStyle name="Normal 27 2 2 3" xfId="2312"/>
    <cellStyle name="Normal 27 2 2 3 2" xfId="2313"/>
    <cellStyle name="Normal 27 2 2 3 2 2" xfId="2314"/>
    <cellStyle name="Normal 27 2 2 3 2 2 2" xfId="2315"/>
    <cellStyle name="Normal 27 2 2 3 2 3" xfId="2316"/>
    <cellStyle name="Normal 27 2 2 3 3" xfId="2317"/>
    <cellStyle name="Normal 27 2 2 3 3 2" xfId="2318"/>
    <cellStyle name="Normal 27 2 2 3 4" xfId="2319"/>
    <cellStyle name="Normal 27 2 2 4" xfId="2320"/>
    <cellStyle name="Normal 27 2 2 4 2" xfId="2321"/>
    <cellStyle name="Normal 27 2 2 4 2 2" xfId="2322"/>
    <cellStyle name="Normal 27 2 2 4 3" xfId="2323"/>
    <cellStyle name="Normal 27 2 2 5" xfId="2324"/>
    <cellStyle name="Normal 27 2 2 5 2" xfId="2325"/>
    <cellStyle name="Normal 27 2 2 6" xfId="2326"/>
    <cellStyle name="Normal 27 2 3" xfId="2327"/>
    <cellStyle name="Normal 27 2 3 2" xfId="2328"/>
    <cellStyle name="Normal 27 2 3 2 2" xfId="2329"/>
    <cellStyle name="Normal 27 2 3 2 2 2" xfId="2330"/>
    <cellStyle name="Normal 27 2 3 2 2 2 2" xfId="2331"/>
    <cellStyle name="Normal 27 2 3 2 2 3" xfId="2332"/>
    <cellStyle name="Normal 27 2 3 2 3" xfId="2333"/>
    <cellStyle name="Normal 27 2 3 2 3 2" xfId="2334"/>
    <cellStyle name="Normal 27 2 3 2 4" xfId="2335"/>
    <cellStyle name="Normal 27 2 3 3" xfId="2336"/>
    <cellStyle name="Normal 27 2 3 3 2" xfId="2337"/>
    <cellStyle name="Normal 27 2 3 3 2 2" xfId="2338"/>
    <cellStyle name="Normal 27 2 3 3 3" xfId="2339"/>
    <cellStyle name="Normal 27 2 3 4" xfId="2340"/>
    <cellStyle name="Normal 27 2 3 4 2" xfId="2341"/>
    <cellStyle name="Normal 27 2 3 5" xfId="2342"/>
    <cellStyle name="Normal 27 2 4" xfId="2343"/>
    <cellStyle name="Normal 27 2 4 2" xfId="2344"/>
    <cellStyle name="Normal 27 2 4 2 2" xfId="2345"/>
    <cellStyle name="Normal 27 2 4 2 2 2" xfId="2346"/>
    <cellStyle name="Normal 27 2 4 2 3" xfId="2347"/>
    <cellStyle name="Normal 27 2 4 3" xfId="2348"/>
    <cellStyle name="Normal 27 2 4 3 2" xfId="2349"/>
    <cellStyle name="Normal 27 2 4 4" xfId="2350"/>
    <cellStyle name="Normal 27 2 5" xfId="2351"/>
    <cellStyle name="Normal 27 2 5 2" xfId="2352"/>
    <cellStyle name="Normal 27 2 5 2 2" xfId="2353"/>
    <cellStyle name="Normal 27 2 5 3" xfId="2354"/>
    <cellStyle name="Normal 27 2 6" xfId="2355"/>
    <cellStyle name="Normal 27 2 6 2" xfId="2356"/>
    <cellStyle name="Normal 27 2 7" xfId="2357"/>
    <cellStyle name="Normal 27 2 8" xfId="2358"/>
    <cellStyle name="Normal 27 3" xfId="337"/>
    <cellStyle name="Normal 27 3 2" xfId="2359"/>
    <cellStyle name="Normal 27 3 2 2" xfId="2360"/>
    <cellStyle name="Normal 27 3 2 2 2" xfId="2361"/>
    <cellStyle name="Normal 27 3 2 2 2 2" xfId="2362"/>
    <cellStyle name="Normal 27 3 2 2 2 2 2" xfId="2363"/>
    <cellStyle name="Normal 27 3 2 2 2 3" xfId="2364"/>
    <cellStyle name="Normal 27 3 2 2 3" xfId="2365"/>
    <cellStyle name="Normal 27 3 2 2 3 2" xfId="2366"/>
    <cellStyle name="Normal 27 3 2 2 4" xfId="2367"/>
    <cellStyle name="Normal 27 3 2 3" xfId="2368"/>
    <cellStyle name="Normal 27 3 2 3 2" xfId="2369"/>
    <cellStyle name="Normal 27 3 2 3 2 2" xfId="2370"/>
    <cellStyle name="Normal 27 3 2 3 3" xfId="2371"/>
    <cellStyle name="Normal 27 3 2 4" xfId="2372"/>
    <cellStyle name="Normal 27 3 2 4 2" xfId="2373"/>
    <cellStyle name="Normal 27 3 2 5" xfId="2374"/>
    <cellStyle name="Normal 27 3 3" xfId="2375"/>
    <cellStyle name="Normal 27 3 3 2" xfId="2376"/>
    <cellStyle name="Normal 27 3 3 2 2" xfId="2377"/>
    <cellStyle name="Normal 27 3 3 2 2 2" xfId="2378"/>
    <cellStyle name="Normal 27 3 3 2 3" xfId="2379"/>
    <cellStyle name="Normal 27 3 3 3" xfId="2380"/>
    <cellStyle name="Normal 27 3 3 3 2" xfId="2381"/>
    <cellStyle name="Normal 27 3 3 4" xfId="2382"/>
    <cellStyle name="Normal 27 3 4" xfId="2383"/>
    <cellStyle name="Normal 27 3 4 2" xfId="2384"/>
    <cellStyle name="Normal 27 3 4 2 2" xfId="2385"/>
    <cellStyle name="Normal 27 3 4 3" xfId="2386"/>
    <cellStyle name="Normal 27 3 5" xfId="2387"/>
    <cellStyle name="Normal 27 3 5 2" xfId="2388"/>
    <cellStyle name="Normal 27 3 6" xfId="2389"/>
    <cellStyle name="Normal 27 3 7" xfId="2390"/>
    <cellStyle name="Normal 27 4" xfId="2391"/>
    <cellStyle name="Normal 27 4 2" xfId="2392"/>
    <cellStyle name="Normal 27 4 2 2" xfId="2393"/>
    <cellStyle name="Normal 27 4 2 2 2" xfId="2394"/>
    <cellStyle name="Normal 27 4 2 2 2 2" xfId="2395"/>
    <cellStyle name="Normal 27 4 2 2 3" xfId="2396"/>
    <cellStyle name="Normal 27 4 2 3" xfId="2397"/>
    <cellStyle name="Normal 27 4 2 3 2" xfId="2398"/>
    <cellStyle name="Normal 27 4 2 4" xfId="2399"/>
    <cellStyle name="Normal 27 4 3" xfId="2400"/>
    <cellStyle name="Normal 27 4 3 2" xfId="2401"/>
    <cellStyle name="Normal 27 4 3 2 2" xfId="2402"/>
    <cellStyle name="Normal 27 4 3 3" xfId="2403"/>
    <cellStyle name="Normal 27 4 4" xfId="2404"/>
    <cellStyle name="Normal 27 4 4 2" xfId="2405"/>
    <cellStyle name="Normal 27 4 5" xfId="2406"/>
    <cellStyle name="Normal 27 5" xfId="2407"/>
    <cellStyle name="Normal 27 5 2" xfId="2408"/>
    <cellStyle name="Normal 27 5 2 2" xfId="2409"/>
    <cellStyle name="Normal 27 5 2 2 2" xfId="2410"/>
    <cellStyle name="Normal 27 5 2 3" xfId="2411"/>
    <cellStyle name="Normal 27 5 3" xfId="2412"/>
    <cellStyle name="Normal 27 5 3 2" xfId="2413"/>
    <cellStyle name="Normal 27 5 4" xfId="2414"/>
    <cellStyle name="Normal 27 6" xfId="2415"/>
    <cellStyle name="Normal 27 6 2" xfId="2416"/>
    <cellStyle name="Normal 27 6 2 2" xfId="2417"/>
    <cellStyle name="Normal 27 6 3" xfId="2418"/>
    <cellStyle name="Normal 27 7" xfId="2419"/>
    <cellStyle name="Normal 27 7 2" xfId="2420"/>
    <cellStyle name="Normal 27 8" xfId="2421"/>
    <cellStyle name="Normal 27 9" xfId="2422"/>
    <cellStyle name="Normal 28" xfId="124"/>
    <cellStyle name="Normal 28 2" xfId="125"/>
    <cellStyle name="Normal 28 3" xfId="338"/>
    <cellStyle name="Normal 29" xfId="126"/>
    <cellStyle name="Normal 29 2" xfId="2423"/>
    <cellStyle name="Normal 29 3" xfId="2424"/>
    <cellStyle name="Normal 29 3 2" xfId="207"/>
    <cellStyle name="Normal 29 4" xfId="2425"/>
    <cellStyle name="Normal 3" xfId="127"/>
    <cellStyle name="Normal 3 10" xfId="2426"/>
    <cellStyle name="Normal 3 10 2" xfId="2427"/>
    <cellStyle name="Normal 3 10 2 2" xfId="2428"/>
    <cellStyle name="Normal 3 10 2 2 2" xfId="2429"/>
    <cellStyle name="Normal 3 10 2 2 2 2" xfId="2430"/>
    <cellStyle name="Normal 3 10 2 2 2 2 2" xfId="2431"/>
    <cellStyle name="Normal 3 10 2 2 2 3" xfId="2432"/>
    <cellStyle name="Normal 3 10 2 2 3" xfId="2433"/>
    <cellStyle name="Normal 3 10 2 2 3 2" xfId="2434"/>
    <cellStyle name="Normal 3 10 2 2 4" xfId="2435"/>
    <cellStyle name="Normal 3 10 2 3" xfId="2436"/>
    <cellStyle name="Normal 3 10 2 3 2" xfId="2437"/>
    <cellStyle name="Normal 3 10 2 3 2 2" xfId="2438"/>
    <cellStyle name="Normal 3 10 2 3 3" xfId="2439"/>
    <cellStyle name="Normal 3 10 2 4" xfId="2440"/>
    <cellStyle name="Normal 3 10 2 4 2" xfId="2441"/>
    <cellStyle name="Normal 3 10 2 5" xfId="2442"/>
    <cellStyle name="Normal 3 10 3" xfId="2443"/>
    <cellStyle name="Normal 3 10 3 2" xfId="2444"/>
    <cellStyle name="Normal 3 10 3 2 2" xfId="2445"/>
    <cellStyle name="Normal 3 10 3 2 2 2" xfId="2446"/>
    <cellStyle name="Normal 3 10 3 2 3" xfId="2447"/>
    <cellStyle name="Normal 3 10 3 3" xfId="2448"/>
    <cellStyle name="Normal 3 10 3 3 2" xfId="2449"/>
    <cellStyle name="Normal 3 10 3 4" xfId="2450"/>
    <cellStyle name="Normal 3 10 4" xfId="2451"/>
    <cellStyle name="Normal 3 10 4 2" xfId="2452"/>
    <cellStyle name="Normal 3 10 4 2 2" xfId="2453"/>
    <cellStyle name="Normal 3 10 4 3" xfId="2454"/>
    <cellStyle name="Normal 3 10 5" xfId="2455"/>
    <cellStyle name="Normal 3 10 5 2" xfId="2456"/>
    <cellStyle name="Normal 3 10 6" xfId="2457"/>
    <cellStyle name="Normal 3 11" xfId="2458"/>
    <cellStyle name="Normal 3 11 2" xfId="2459"/>
    <cellStyle name="Normal 3 11 2 2" xfId="2460"/>
    <cellStyle name="Normal 3 11 2 2 2" xfId="2461"/>
    <cellStyle name="Normal 3 11 2 2 2 2" xfId="2462"/>
    <cellStyle name="Normal 3 11 2 2 3" xfId="2463"/>
    <cellStyle name="Normal 3 11 2 3" xfId="2464"/>
    <cellStyle name="Normal 3 11 2 3 2" xfId="2465"/>
    <cellStyle name="Normal 3 11 2 4" xfId="2466"/>
    <cellStyle name="Normal 3 11 3" xfId="2467"/>
    <cellStyle name="Normal 3 11 3 2" xfId="2468"/>
    <cellStyle name="Normal 3 11 3 2 2" xfId="2469"/>
    <cellStyle name="Normal 3 11 3 3" xfId="2470"/>
    <cellStyle name="Normal 3 11 4" xfId="2471"/>
    <cellStyle name="Normal 3 11 4 2" xfId="2472"/>
    <cellStyle name="Normal 3 11 5" xfId="2473"/>
    <cellStyle name="Normal 3 12" xfId="2474"/>
    <cellStyle name="Normal 3 12 2" xfId="2475"/>
    <cellStyle name="Normal 3 12 2 2" xfId="2476"/>
    <cellStyle name="Normal 3 12 2 2 2" xfId="2477"/>
    <cellStyle name="Normal 3 12 2 3" xfId="2478"/>
    <cellStyle name="Normal 3 12 3" xfId="2479"/>
    <cellStyle name="Normal 3 12 3 2" xfId="2480"/>
    <cellStyle name="Normal 3 12 4" xfId="2481"/>
    <cellStyle name="Normal 3 13" xfId="2482"/>
    <cellStyle name="Normal 3 13 2" xfId="2483"/>
    <cellStyle name="Normal 3 13 2 2" xfId="2484"/>
    <cellStyle name="Normal 3 13 3" xfId="2485"/>
    <cellStyle name="Normal 3 14" xfId="2486"/>
    <cellStyle name="Normal 3 14 2" xfId="2487"/>
    <cellStyle name="Normal 3 15" xfId="2488"/>
    <cellStyle name="Normal 3 2" xfId="128"/>
    <cellStyle name="Normal 3 2 10" xfId="2489"/>
    <cellStyle name="Normal 3 2 10 2" xfId="2490"/>
    <cellStyle name="Normal 3 2 10 2 2" xfId="2491"/>
    <cellStyle name="Normal 3 2 10 2 2 2" xfId="2492"/>
    <cellStyle name="Normal 3 2 10 2 2 2 2" xfId="2493"/>
    <cellStyle name="Normal 3 2 10 2 2 3" xfId="2494"/>
    <cellStyle name="Normal 3 2 10 2 3" xfId="2495"/>
    <cellStyle name="Normal 3 2 10 2 3 2" xfId="2496"/>
    <cellStyle name="Normal 3 2 10 2 4" xfId="2497"/>
    <cellStyle name="Normal 3 2 10 3" xfId="2498"/>
    <cellStyle name="Normal 3 2 10 3 2" xfId="2499"/>
    <cellStyle name="Normal 3 2 10 3 2 2" xfId="2500"/>
    <cellStyle name="Normal 3 2 10 3 3" xfId="2501"/>
    <cellStyle name="Normal 3 2 10 4" xfId="2502"/>
    <cellStyle name="Normal 3 2 10 4 2" xfId="2503"/>
    <cellStyle name="Normal 3 2 10 5" xfId="2504"/>
    <cellStyle name="Normal 3 2 11" xfId="2505"/>
    <cellStyle name="Normal 3 2 11 2" xfId="2506"/>
    <cellStyle name="Normal 3 2 11 2 2" xfId="2507"/>
    <cellStyle name="Normal 3 2 11 2 2 2" xfId="2508"/>
    <cellStyle name="Normal 3 2 11 2 3" xfId="2509"/>
    <cellStyle name="Normal 3 2 11 3" xfId="2510"/>
    <cellStyle name="Normal 3 2 11 3 2" xfId="2511"/>
    <cellStyle name="Normal 3 2 11 4" xfId="2512"/>
    <cellStyle name="Normal 3 2 12" xfId="2513"/>
    <cellStyle name="Normal 3 2 12 2" xfId="2514"/>
    <cellStyle name="Normal 3 2 12 2 2" xfId="2515"/>
    <cellStyle name="Normal 3 2 12 3" xfId="2516"/>
    <cellStyle name="Normal 3 2 13" xfId="2517"/>
    <cellStyle name="Normal 3 2 13 2" xfId="2518"/>
    <cellStyle name="Normal 3 2 14" xfId="2519"/>
    <cellStyle name="Normal 3 2 2" xfId="339"/>
    <cellStyle name="Normal 3 2 2 10" xfId="2520"/>
    <cellStyle name="Normal 3 2 2 10 2" xfId="2521"/>
    <cellStyle name="Normal 3 2 2 10 2 2" xfId="2522"/>
    <cellStyle name="Normal 3 2 2 10 2 2 2" xfId="2523"/>
    <cellStyle name="Normal 3 2 2 10 2 3" xfId="2524"/>
    <cellStyle name="Normal 3 2 2 10 3" xfId="2525"/>
    <cellStyle name="Normal 3 2 2 10 3 2" xfId="2526"/>
    <cellStyle name="Normal 3 2 2 10 4" xfId="2527"/>
    <cellStyle name="Normal 3 2 2 11" xfId="2528"/>
    <cellStyle name="Normal 3 2 2 11 2" xfId="2529"/>
    <cellStyle name="Normal 3 2 2 11 2 2" xfId="2530"/>
    <cellStyle name="Normal 3 2 2 11 3" xfId="2531"/>
    <cellStyle name="Normal 3 2 2 12" xfId="2532"/>
    <cellStyle name="Normal 3 2 2 12 2" xfId="2533"/>
    <cellStyle name="Normal 3 2 2 13" xfId="2534"/>
    <cellStyle name="Normal 3 2 2 2" xfId="2535"/>
    <cellStyle name="Normal 3 2 2 2 10" xfId="2536"/>
    <cellStyle name="Normal 3 2 2 2 10 2" xfId="2537"/>
    <cellStyle name="Normal 3 2 2 2 10 2 2" xfId="2538"/>
    <cellStyle name="Normal 3 2 2 2 10 3" xfId="2539"/>
    <cellStyle name="Normal 3 2 2 2 11" xfId="2540"/>
    <cellStyle name="Normal 3 2 2 2 11 2" xfId="2541"/>
    <cellStyle name="Normal 3 2 2 2 12" xfId="2542"/>
    <cellStyle name="Normal 3 2 2 2 2" xfId="2543"/>
    <cellStyle name="Normal 3 2 2 2 2 10" xfId="2544"/>
    <cellStyle name="Normal 3 2 2 2 2 10 2" xfId="2545"/>
    <cellStyle name="Normal 3 2 2 2 2 11" xfId="2546"/>
    <cellStyle name="Normal 3 2 2 2 2 2" xfId="2547"/>
    <cellStyle name="Normal 3 2 2 2 2 2 10" xfId="2548"/>
    <cellStyle name="Normal 3 2 2 2 2 2 2" xfId="2549"/>
    <cellStyle name="Normal 3 2 2 2 2 2 2 2" xfId="2550"/>
    <cellStyle name="Normal 3 2 2 2 2 2 2 2 2" xfId="2551"/>
    <cellStyle name="Normal 3 2 2 2 2 2 2 2 2 2" xfId="2552"/>
    <cellStyle name="Normal 3 2 2 2 2 2 2 2 2 2 2" xfId="2553"/>
    <cellStyle name="Normal 3 2 2 2 2 2 2 2 2 2 2 2" xfId="2554"/>
    <cellStyle name="Normal 3 2 2 2 2 2 2 2 2 2 2 2 2" xfId="2555"/>
    <cellStyle name="Normal 3 2 2 2 2 2 2 2 2 2 2 2 2 2" xfId="2556"/>
    <cellStyle name="Normal 3 2 2 2 2 2 2 2 2 2 2 2 2 2 2" xfId="2557"/>
    <cellStyle name="Normal 3 2 2 2 2 2 2 2 2 2 2 2 2 3" xfId="2558"/>
    <cellStyle name="Normal 3 2 2 2 2 2 2 2 2 2 2 2 3" xfId="2559"/>
    <cellStyle name="Normal 3 2 2 2 2 2 2 2 2 2 2 2 3 2" xfId="2560"/>
    <cellStyle name="Normal 3 2 2 2 2 2 2 2 2 2 2 2 4" xfId="2561"/>
    <cellStyle name="Normal 3 2 2 2 2 2 2 2 2 2 2 3" xfId="2562"/>
    <cellStyle name="Normal 3 2 2 2 2 2 2 2 2 2 2 3 2" xfId="2563"/>
    <cellStyle name="Normal 3 2 2 2 2 2 2 2 2 2 2 3 2 2" xfId="2564"/>
    <cellStyle name="Normal 3 2 2 2 2 2 2 2 2 2 2 3 3" xfId="2565"/>
    <cellStyle name="Normal 3 2 2 2 2 2 2 2 2 2 2 4" xfId="2566"/>
    <cellStyle name="Normal 3 2 2 2 2 2 2 2 2 2 2 4 2" xfId="2567"/>
    <cellStyle name="Normal 3 2 2 2 2 2 2 2 2 2 2 5" xfId="2568"/>
    <cellStyle name="Normal 3 2 2 2 2 2 2 2 2 2 3" xfId="2569"/>
    <cellStyle name="Normal 3 2 2 2 2 2 2 2 2 2 3 2" xfId="2570"/>
    <cellStyle name="Normal 3 2 2 2 2 2 2 2 2 2 3 2 2" xfId="2571"/>
    <cellStyle name="Normal 3 2 2 2 2 2 2 2 2 2 3 2 2 2" xfId="2572"/>
    <cellStyle name="Normal 3 2 2 2 2 2 2 2 2 2 3 2 3" xfId="2573"/>
    <cellStyle name="Normal 3 2 2 2 2 2 2 2 2 2 3 3" xfId="2574"/>
    <cellStyle name="Normal 3 2 2 2 2 2 2 2 2 2 3 3 2" xfId="2575"/>
    <cellStyle name="Normal 3 2 2 2 2 2 2 2 2 2 3 4" xfId="2576"/>
    <cellStyle name="Normal 3 2 2 2 2 2 2 2 2 2 4" xfId="2577"/>
    <cellStyle name="Normal 3 2 2 2 2 2 2 2 2 2 4 2" xfId="2578"/>
    <cellStyle name="Normal 3 2 2 2 2 2 2 2 2 2 4 2 2" xfId="2579"/>
    <cellStyle name="Normal 3 2 2 2 2 2 2 2 2 2 4 3" xfId="2580"/>
    <cellStyle name="Normal 3 2 2 2 2 2 2 2 2 2 5" xfId="2581"/>
    <cellStyle name="Normal 3 2 2 2 2 2 2 2 2 2 5 2" xfId="2582"/>
    <cellStyle name="Normal 3 2 2 2 2 2 2 2 2 2 6" xfId="2583"/>
    <cellStyle name="Normal 3 2 2 2 2 2 2 2 2 3" xfId="2584"/>
    <cellStyle name="Normal 3 2 2 2 2 2 2 2 2 3 2" xfId="2585"/>
    <cellStyle name="Normal 3 2 2 2 2 2 2 2 2 3 2 2" xfId="2586"/>
    <cellStyle name="Normal 3 2 2 2 2 2 2 2 2 3 2 2 2" xfId="2587"/>
    <cellStyle name="Normal 3 2 2 2 2 2 2 2 2 3 2 2 2 2" xfId="2588"/>
    <cellStyle name="Normal 3 2 2 2 2 2 2 2 2 3 2 2 3" xfId="2589"/>
    <cellStyle name="Normal 3 2 2 2 2 2 2 2 2 3 2 3" xfId="2590"/>
    <cellStyle name="Normal 3 2 2 2 2 2 2 2 2 3 2 3 2" xfId="2591"/>
    <cellStyle name="Normal 3 2 2 2 2 2 2 2 2 3 2 4" xfId="2592"/>
    <cellStyle name="Normal 3 2 2 2 2 2 2 2 2 3 3" xfId="2593"/>
    <cellStyle name="Normal 3 2 2 2 2 2 2 2 2 3 3 2" xfId="2594"/>
    <cellStyle name="Normal 3 2 2 2 2 2 2 2 2 3 3 2 2" xfId="2595"/>
    <cellStyle name="Normal 3 2 2 2 2 2 2 2 2 3 3 3" xfId="2596"/>
    <cellStyle name="Normal 3 2 2 2 2 2 2 2 2 3 4" xfId="2597"/>
    <cellStyle name="Normal 3 2 2 2 2 2 2 2 2 3 4 2" xfId="2598"/>
    <cellStyle name="Normal 3 2 2 2 2 2 2 2 2 3 5" xfId="2599"/>
    <cellStyle name="Normal 3 2 2 2 2 2 2 2 2 4" xfId="2600"/>
    <cellStyle name="Normal 3 2 2 2 2 2 2 2 2 4 2" xfId="2601"/>
    <cellStyle name="Normal 3 2 2 2 2 2 2 2 2 4 2 2" xfId="2602"/>
    <cellStyle name="Normal 3 2 2 2 2 2 2 2 2 4 2 2 2" xfId="2603"/>
    <cellStyle name="Normal 3 2 2 2 2 2 2 2 2 4 2 3" xfId="2604"/>
    <cellStyle name="Normal 3 2 2 2 2 2 2 2 2 4 3" xfId="2605"/>
    <cellStyle name="Normal 3 2 2 2 2 2 2 2 2 4 3 2" xfId="2606"/>
    <cellStyle name="Normal 3 2 2 2 2 2 2 2 2 4 4" xfId="2607"/>
    <cellStyle name="Normal 3 2 2 2 2 2 2 2 2 5" xfId="2608"/>
    <cellStyle name="Normal 3 2 2 2 2 2 2 2 2 5 2" xfId="2609"/>
    <cellStyle name="Normal 3 2 2 2 2 2 2 2 2 5 2 2" xfId="2610"/>
    <cellStyle name="Normal 3 2 2 2 2 2 2 2 2 5 3" xfId="2611"/>
    <cellStyle name="Normal 3 2 2 2 2 2 2 2 2 6" xfId="2612"/>
    <cellStyle name="Normal 3 2 2 2 2 2 2 2 2 6 2" xfId="2613"/>
    <cellStyle name="Normal 3 2 2 2 2 2 2 2 2 7" xfId="2614"/>
    <cellStyle name="Normal 3 2 2 2 2 2 2 2 3" xfId="2615"/>
    <cellStyle name="Normal 3 2 2 2 2 2 2 2 3 2" xfId="2616"/>
    <cellStyle name="Normal 3 2 2 2 2 2 2 2 3 2 2" xfId="2617"/>
    <cellStyle name="Normal 3 2 2 2 2 2 2 2 3 2 2 2" xfId="2618"/>
    <cellStyle name="Normal 3 2 2 2 2 2 2 2 3 2 2 2 2" xfId="2619"/>
    <cellStyle name="Normal 3 2 2 2 2 2 2 2 3 2 2 2 2 2" xfId="2620"/>
    <cellStyle name="Normal 3 2 2 2 2 2 2 2 3 2 2 2 3" xfId="2621"/>
    <cellStyle name="Normal 3 2 2 2 2 2 2 2 3 2 2 3" xfId="2622"/>
    <cellStyle name="Normal 3 2 2 2 2 2 2 2 3 2 2 3 2" xfId="2623"/>
    <cellStyle name="Normal 3 2 2 2 2 2 2 2 3 2 2 4" xfId="2624"/>
    <cellStyle name="Normal 3 2 2 2 2 2 2 2 3 2 3" xfId="2625"/>
    <cellStyle name="Normal 3 2 2 2 2 2 2 2 3 2 3 2" xfId="2626"/>
    <cellStyle name="Normal 3 2 2 2 2 2 2 2 3 2 3 2 2" xfId="2627"/>
    <cellStyle name="Normal 3 2 2 2 2 2 2 2 3 2 3 3" xfId="2628"/>
    <cellStyle name="Normal 3 2 2 2 2 2 2 2 3 2 4" xfId="2629"/>
    <cellStyle name="Normal 3 2 2 2 2 2 2 2 3 2 4 2" xfId="2630"/>
    <cellStyle name="Normal 3 2 2 2 2 2 2 2 3 2 5" xfId="2631"/>
    <cellStyle name="Normal 3 2 2 2 2 2 2 2 3 3" xfId="2632"/>
    <cellStyle name="Normal 3 2 2 2 2 2 2 2 3 3 2" xfId="2633"/>
    <cellStyle name="Normal 3 2 2 2 2 2 2 2 3 3 2 2" xfId="2634"/>
    <cellStyle name="Normal 3 2 2 2 2 2 2 2 3 3 2 2 2" xfId="2635"/>
    <cellStyle name="Normal 3 2 2 2 2 2 2 2 3 3 2 3" xfId="2636"/>
    <cellStyle name="Normal 3 2 2 2 2 2 2 2 3 3 3" xfId="2637"/>
    <cellStyle name="Normal 3 2 2 2 2 2 2 2 3 3 3 2" xfId="2638"/>
    <cellStyle name="Normal 3 2 2 2 2 2 2 2 3 3 4" xfId="2639"/>
    <cellStyle name="Normal 3 2 2 2 2 2 2 2 3 4" xfId="2640"/>
    <cellStyle name="Normal 3 2 2 2 2 2 2 2 3 4 2" xfId="2641"/>
    <cellStyle name="Normal 3 2 2 2 2 2 2 2 3 4 2 2" xfId="2642"/>
    <cellStyle name="Normal 3 2 2 2 2 2 2 2 3 4 3" xfId="2643"/>
    <cellStyle name="Normal 3 2 2 2 2 2 2 2 3 5" xfId="2644"/>
    <cellStyle name="Normal 3 2 2 2 2 2 2 2 3 5 2" xfId="2645"/>
    <cellStyle name="Normal 3 2 2 2 2 2 2 2 3 6" xfId="2646"/>
    <cellStyle name="Normal 3 2 2 2 2 2 2 2 4" xfId="2647"/>
    <cellStyle name="Normal 3 2 2 2 2 2 2 2 4 2" xfId="2648"/>
    <cellStyle name="Normal 3 2 2 2 2 2 2 2 4 2 2" xfId="2649"/>
    <cellStyle name="Normal 3 2 2 2 2 2 2 2 4 2 2 2" xfId="2650"/>
    <cellStyle name="Normal 3 2 2 2 2 2 2 2 4 2 2 2 2" xfId="2651"/>
    <cellStyle name="Normal 3 2 2 2 2 2 2 2 4 2 2 3" xfId="2652"/>
    <cellStyle name="Normal 3 2 2 2 2 2 2 2 4 2 3" xfId="2653"/>
    <cellStyle name="Normal 3 2 2 2 2 2 2 2 4 2 3 2" xfId="2654"/>
    <cellStyle name="Normal 3 2 2 2 2 2 2 2 4 2 4" xfId="2655"/>
    <cellStyle name="Normal 3 2 2 2 2 2 2 2 4 3" xfId="2656"/>
    <cellStyle name="Normal 3 2 2 2 2 2 2 2 4 3 2" xfId="2657"/>
    <cellStyle name="Normal 3 2 2 2 2 2 2 2 4 3 2 2" xfId="2658"/>
    <cellStyle name="Normal 3 2 2 2 2 2 2 2 4 3 3" xfId="2659"/>
    <cellStyle name="Normal 3 2 2 2 2 2 2 2 4 4" xfId="2660"/>
    <cellStyle name="Normal 3 2 2 2 2 2 2 2 4 4 2" xfId="2661"/>
    <cellStyle name="Normal 3 2 2 2 2 2 2 2 4 5" xfId="2662"/>
    <cellStyle name="Normal 3 2 2 2 2 2 2 2 5" xfId="2663"/>
    <cellStyle name="Normal 3 2 2 2 2 2 2 2 5 2" xfId="2664"/>
    <cellStyle name="Normal 3 2 2 2 2 2 2 2 5 2 2" xfId="2665"/>
    <cellStyle name="Normal 3 2 2 2 2 2 2 2 5 2 2 2" xfId="2666"/>
    <cellStyle name="Normal 3 2 2 2 2 2 2 2 5 2 3" xfId="2667"/>
    <cellStyle name="Normal 3 2 2 2 2 2 2 2 5 3" xfId="2668"/>
    <cellStyle name="Normal 3 2 2 2 2 2 2 2 5 3 2" xfId="2669"/>
    <cellStyle name="Normal 3 2 2 2 2 2 2 2 5 4" xfId="2670"/>
    <cellStyle name="Normal 3 2 2 2 2 2 2 2 6" xfId="2671"/>
    <cellStyle name="Normal 3 2 2 2 2 2 2 2 6 2" xfId="2672"/>
    <cellStyle name="Normal 3 2 2 2 2 2 2 2 6 2 2" xfId="2673"/>
    <cellStyle name="Normal 3 2 2 2 2 2 2 2 6 3" xfId="2674"/>
    <cellStyle name="Normal 3 2 2 2 2 2 2 2 7" xfId="2675"/>
    <cellStyle name="Normal 3 2 2 2 2 2 2 2 7 2" xfId="2676"/>
    <cellStyle name="Normal 3 2 2 2 2 2 2 2 8" xfId="2677"/>
    <cellStyle name="Normal 3 2 2 2 2 2 2 3" xfId="2678"/>
    <cellStyle name="Normal 3 2 2 2 2 2 2 3 2" xfId="2679"/>
    <cellStyle name="Normal 3 2 2 2 2 2 2 3 2 2" xfId="2680"/>
    <cellStyle name="Normal 3 2 2 2 2 2 2 3 2 2 2" xfId="2681"/>
    <cellStyle name="Normal 3 2 2 2 2 2 2 3 2 2 2 2" xfId="2682"/>
    <cellStyle name="Normal 3 2 2 2 2 2 2 3 2 2 2 2 2" xfId="2683"/>
    <cellStyle name="Normal 3 2 2 2 2 2 2 3 2 2 2 2 2 2" xfId="2684"/>
    <cellStyle name="Normal 3 2 2 2 2 2 2 3 2 2 2 2 3" xfId="2685"/>
    <cellStyle name="Normal 3 2 2 2 2 2 2 3 2 2 2 3" xfId="2686"/>
    <cellStyle name="Normal 3 2 2 2 2 2 2 3 2 2 2 3 2" xfId="2687"/>
    <cellStyle name="Normal 3 2 2 2 2 2 2 3 2 2 2 4" xfId="2688"/>
    <cellStyle name="Normal 3 2 2 2 2 2 2 3 2 2 3" xfId="2689"/>
    <cellStyle name="Normal 3 2 2 2 2 2 2 3 2 2 3 2" xfId="2690"/>
    <cellStyle name="Normal 3 2 2 2 2 2 2 3 2 2 3 2 2" xfId="2691"/>
    <cellStyle name="Normal 3 2 2 2 2 2 2 3 2 2 3 3" xfId="2692"/>
    <cellStyle name="Normal 3 2 2 2 2 2 2 3 2 2 4" xfId="2693"/>
    <cellStyle name="Normal 3 2 2 2 2 2 2 3 2 2 4 2" xfId="2694"/>
    <cellStyle name="Normal 3 2 2 2 2 2 2 3 2 2 5" xfId="2695"/>
    <cellStyle name="Normal 3 2 2 2 2 2 2 3 2 3" xfId="2696"/>
    <cellStyle name="Normal 3 2 2 2 2 2 2 3 2 3 2" xfId="2697"/>
    <cellStyle name="Normal 3 2 2 2 2 2 2 3 2 3 2 2" xfId="2698"/>
    <cellStyle name="Normal 3 2 2 2 2 2 2 3 2 3 2 2 2" xfId="2699"/>
    <cellStyle name="Normal 3 2 2 2 2 2 2 3 2 3 2 3" xfId="2700"/>
    <cellStyle name="Normal 3 2 2 2 2 2 2 3 2 3 3" xfId="2701"/>
    <cellStyle name="Normal 3 2 2 2 2 2 2 3 2 3 3 2" xfId="2702"/>
    <cellStyle name="Normal 3 2 2 2 2 2 2 3 2 3 4" xfId="2703"/>
    <cellStyle name="Normal 3 2 2 2 2 2 2 3 2 4" xfId="2704"/>
    <cellStyle name="Normal 3 2 2 2 2 2 2 3 2 4 2" xfId="2705"/>
    <cellStyle name="Normal 3 2 2 2 2 2 2 3 2 4 2 2" xfId="2706"/>
    <cellStyle name="Normal 3 2 2 2 2 2 2 3 2 4 3" xfId="2707"/>
    <cellStyle name="Normal 3 2 2 2 2 2 2 3 2 5" xfId="2708"/>
    <cellStyle name="Normal 3 2 2 2 2 2 2 3 2 5 2" xfId="2709"/>
    <cellStyle name="Normal 3 2 2 2 2 2 2 3 2 6" xfId="2710"/>
    <cellStyle name="Normal 3 2 2 2 2 2 2 3 3" xfId="2711"/>
    <cellStyle name="Normal 3 2 2 2 2 2 2 3 3 2" xfId="2712"/>
    <cellStyle name="Normal 3 2 2 2 2 2 2 3 3 2 2" xfId="2713"/>
    <cellStyle name="Normal 3 2 2 2 2 2 2 3 3 2 2 2" xfId="2714"/>
    <cellStyle name="Normal 3 2 2 2 2 2 2 3 3 2 2 2 2" xfId="2715"/>
    <cellStyle name="Normal 3 2 2 2 2 2 2 3 3 2 2 3" xfId="2716"/>
    <cellStyle name="Normal 3 2 2 2 2 2 2 3 3 2 3" xfId="2717"/>
    <cellStyle name="Normal 3 2 2 2 2 2 2 3 3 2 3 2" xfId="2718"/>
    <cellStyle name="Normal 3 2 2 2 2 2 2 3 3 2 4" xfId="2719"/>
    <cellStyle name="Normal 3 2 2 2 2 2 2 3 3 3" xfId="2720"/>
    <cellStyle name="Normal 3 2 2 2 2 2 2 3 3 3 2" xfId="2721"/>
    <cellStyle name="Normal 3 2 2 2 2 2 2 3 3 3 2 2" xfId="2722"/>
    <cellStyle name="Normal 3 2 2 2 2 2 2 3 3 3 3" xfId="2723"/>
    <cellStyle name="Normal 3 2 2 2 2 2 2 3 3 4" xfId="2724"/>
    <cellStyle name="Normal 3 2 2 2 2 2 2 3 3 4 2" xfId="2725"/>
    <cellStyle name="Normal 3 2 2 2 2 2 2 3 3 5" xfId="2726"/>
    <cellStyle name="Normal 3 2 2 2 2 2 2 3 4" xfId="2727"/>
    <cellStyle name="Normal 3 2 2 2 2 2 2 3 4 2" xfId="2728"/>
    <cellStyle name="Normal 3 2 2 2 2 2 2 3 4 2 2" xfId="2729"/>
    <cellStyle name="Normal 3 2 2 2 2 2 2 3 4 2 2 2" xfId="2730"/>
    <cellStyle name="Normal 3 2 2 2 2 2 2 3 4 2 3" xfId="2731"/>
    <cellStyle name="Normal 3 2 2 2 2 2 2 3 4 3" xfId="2732"/>
    <cellStyle name="Normal 3 2 2 2 2 2 2 3 4 3 2" xfId="2733"/>
    <cellStyle name="Normal 3 2 2 2 2 2 2 3 4 4" xfId="2734"/>
    <cellStyle name="Normal 3 2 2 2 2 2 2 3 5" xfId="2735"/>
    <cellStyle name="Normal 3 2 2 2 2 2 2 3 5 2" xfId="2736"/>
    <cellStyle name="Normal 3 2 2 2 2 2 2 3 5 2 2" xfId="2737"/>
    <cellStyle name="Normal 3 2 2 2 2 2 2 3 5 3" xfId="2738"/>
    <cellStyle name="Normal 3 2 2 2 2 2 2 3 6" xfId="2739"/>
    <cellStyle name="Normal 3 2 2 2 2 2 2 3 6 2" xfId="2740"/>
    <cellStyle name="Normal 3 2 2 2 2 2 2 3 7" xfId="2741"/>
    <cellStyle name="Normal 3 2 2 2 2 2 2 4" xfId="2742"/>
    <cellStyle name="Normal 3 2 2 2 2 2 2 4 2" xfId="2743"/>
    <cellStyle name="Normal 3 2 2 2 2 2 2 4 2 2" xfId="2744"/>
    <cellStyle name="Normal 3 2 2 2 2 2 2 4 2 2 2" xfId="2745"/>
    <cellStyle name="Normal 3 2 2 2 2 2 2 4 2 2 2 2" xfId="2746"/>
    <cellStyle name="Normal 3 2 2 2 2 2 2 4 2 2 2 2 2" xfId="2747"/>
    <cellStyle name="Normal 3 2 2 2 2 2 2 4 2 2 2 3" xfId="2748"/>
    <cellStyle name="Normal 3 2 2 2 2 2 2 4 2 2 3" xfId="2749"/>
    <cellStyle name="Normal 3 2 2 2 2 2 2 4 2 2 3 2" xfId="2750"/>
    <cellStyle name="Normal 3 2 2 2 2 2 2 4 2 2 4" xfId="2751"/>
    <cellStyle name="Normal 3 2 2 2 2 2 2 4 2 3" xfId="2752"/>
    <cellStyle name="Normal 3 2 2 2 2 2 2 4 2 3 2" xfId="2753"/>
    <cellStyle name="Normal 3 2 2 2 2 2 2 4 2 3 2 2" xfId="2754"/>
    <cellStyle name="Normal 3 2 2 2 2 2 2 4 2 3 3" xfId="2755"/>
    <cellStyle name="Normal 3 2 2 2 2 2 2 4 2 4" xfId="2756"/>
    <cellStyle name="Normal 3 2 2 2 2 2 2 4 2 4 2" xfId="2757"/>
    <cellStyle name="Normal 3 2 2 2 2 2 2 4 2 5" xfId="2758"/>
    <cellStyle name="Normal 3 2 2 2 2 2 2 4 3" xfId="2759"/>
    <cellStyle name="Normal 3 2 2 2 2 2 2 4 3 2" xfId="2760"/>
    <cellStyle name="Normal 3 2 2 2 2 2 2 4 3 2 2" xfId="2761"/>
    <cellStyle name="Normal 3 2 2 2 2 2 2 4 3 2 2 2" xfId="2762"/>
    <cellStyle name="Normal 3 2 2 2 2 2 2 4 3 2 3" xfId="2763"/>
    <cellStyle name="Normal 3 2 2 2 2 2 2 4 3 3" xfId="2764"/>
    <cellStyle name="Normal 3 2 2 2 2 2 2 4 3 3 2" xfId="2765"/>
    <cellStyle name="Normal 3 2 2 2 2 2 2 4 3 4" xfId="2766"/>
    <cellStyle name="Normal 3 2 2 2 2 2 2 4 4" xfId="2767"/>
    <cellStyle name="Normal 3 2 2 2 2 2 2 4 4 2" xfId="2768"/>
    <cellStyle name="Normal 3 2 2 2 2 2 2 4 4 2 2" xfId="2769"/>
    <cellStyle name="Normal 3 2 2 2 2 2 2 4 4 3" xfId="2770"/>
    <cellStyle name="Normal 3 2 2 2 2 2 2 4 5" xfId="2771"/>
    <cellStyle name="Normal 3 2 2 2 2 2 2 4 5 2" xfId="2772"/>
    <cellStyle name="Normal 3 2 2 2 2 2 2 4 6" xfId="2773"/>
    <cellStyle name="Normal 3 2 2 2 2 2 2 5" xfId="2774"/>
    <cellStyle name="Normal 3 2 2 2 2 2 2 5 2" xfId="2775"/>
    <cellStyle name="Normal 3 2 2 2 2 2 2 5 2 2" xfId="2776"/>
    <cellStyle name="Normal 3 2 2 2 2 2 2 5 2 2 2" xfId="2777"/>
    <cellStyle name="Normal 3 2 2 2 2 2 2 5 2 2 2 2" xfId="2778"/>
    <cellStyle name="Normal 3 2 2 2 2 2 2 5 2 2 3" xfId="2779"/>
    <cellStyle name="Normal 3 2 2 2 2 2 2 5 2 3" xfId="2780"/>
    <cellStyle name="Normal 3 2 2 2 2 2 2 5 2 3 2" xfId="2781"/>
    <cellStyle name="Normal 3 2 2 2 2 2 2 5 2 4" xfId="2782"/>
    <cellStyle name="Normal 3 2 2 2 2 2 2 5 3" xfId="2783"/>
    <cellStyle name="Normal 3 2 2 2 2 2 2 5 3 2" xfId="2784"/>
    <cellStyle name="Normal 3 2 2 2 2 2 2 5 3 2 2" xfId="2785"/>
    <cellStyle name="Normal 3 2 2 2 2 2 2 5 3 3" xfId="2786"/>
    <cellStyle name="Normal 3 2 2 2 2 2 2 5 4" xfId="2787"/>
    <cellStyle name="Normal 3 2 2 2 2 2 2 5 4 2" xfId="2788"/>
    <cellStyle name="Normal 3 2 2 2 2 2 2 5 5" xfId="2789"/>
    <cellStyle name="Normal 3 2 2 2 2 2 2 6" xfId="2790"/>
    <cellStyle name="Normal 3 2 2 2 2 2 2 6 2" xfId="2791"/>
    <cellStyle name="Normal 3 2 2 2 2 2 2 6 2 2" xfId="2792"/>
    <cellStyle name="Normal 3 2 2 2 2 2 2 6 2 2 2" xfId="2793"/>
    <cellStyle name="Normal 3 2 2 2 2 2 2 6 2 3" xfId="2794"/>
    <cellStyle name="Normal 3 2 2 2 2 2 2 6 3" xfId="2795"/>
    <cellStyle name="Normal 3 2 2 2 2 2 2 6 3 2" xfId="2796"/>
    <cellStyle name="Normal 3 2 2 2 2 2 2 6 4" xfId="2797"/>
    <cellStyle name="Normal 3 2 2 2 2 2 2 7" xfId="2798"/>
    <cellStyle name="Normal 3 2 2 2 2 2 2 7 2" xfId="2799"/>
    <cellStyle name="Normal 3 2 2 2 2 2 2 7 2 2" xfId="2800"/>
    <cellStyle name="Normal 3 2 2 2 2 2 2 7 3" xfId="2801"/>
    <cellStyle name="Normal 3 2 2 2 2 2 2 8" xfId="2802"/>
    <cellStyle name="Normal 3 2 2 2 2 2 2 8 2" xfId="2803"/>
    <cellStyle name="Normal 3 2 2 2 2 2 2 9" xfId="2804"/>
    <cellStyle name="Normal 3 2 2 2 2 2 3" xfId="2805"/>
    <cellStyle name="Normal 3 2 2 2 2 2 3 2" xfId="2806"/>
    <cellStyle name="Normal 3 2 2 2 2 2 3 2 2" xfId="2807"/>
    <cellStyle name="Normal 3 2 2 2 2 2 3 2 2 2" xfId="2808"/>
    <cellStyle name="Normal 3 2 2 2 2 2 3 2 2 2 2" xfId="2809"/>
    <cellStyle name="Normal 3 2 2 2 2 2 3 2 2 2 2 2" xfId="2810"/>
    <cellStyle name="Normal 3 2 2 2 2 2 3 2 2 2 2 2 2" xfId="2811"/>
    <cellStyle name="Normal 3 2 2 2 2 2 3 2 2 2 2 2 2 2" xfId="2812"/>
    <cellStyle name="Normal 3 2 2 2 2 2 3 2 2 2 2 2 3" xfId="2813"/>
    <cellStyle name="Normal 3 2 2 2 2 2 3 2 2 2 2 3" xfId="2814"/>
    <cellStyle name="Normal 3 2 2 2 2 2 3 2 2 2 2 3 2" xfId="2815"/>
    <cellStyle name="Normal 3 2 2 2 2 2 3 2 2 2 2 4" xfId="2816"/>
    <cellStyle name="Normal 3 2 2 2 2 2 3 2 2 2 3" xfId="2817"/>
    <cellStyle name="Normal 3 2 2 2 2 2 3 2 2 2 3 2" xfId="2818"/>
    <cellStyle name="Normal 3 2 2 2 2 2 3 2 2 2 3 2 2" xfId="2819"/>
    <cellStyle name="Normal 3 2 2 2 2 2 3 2 2 2 3 3" xfId="2820"/>
    <cellStyle name="Normal 3 2 2 2 2 2 3 2 2 2 4" xfId="2821"/>
    <cellStyle name="Normal 3 2 2 2 2 2 3 2 2 2 4 2" xfId="2822"/>
    <cellStyle name="Normal 3 2 2 2 2 2 3 2 2 2 5" xfId="2823"/>
    <cellStyle name="Normal 3 2 2 2 2 2 3 2 2 3" xfId="2824"/>
    <cellStyle name="Normal 3 2 2 2 2 2 3 2 2 3 2" xfId="2825"/>
    <cellStyle name="Normal 3 2 2 2 2 2 3 2 2 3 2 2" xfId="2826"/>
    <cellStyle name="Normal 3 2 2 2 2 2 3 2 2 3 2 2 2" xfId="2827"/>
    <cellStyle name="Normal 3 2 2 2 2 2 3 2 2 3 2 3" xfId="2828"/>
    <cellStyle name="Normal 3 2 2 2 2 2 3 2 2 3 3" xfId="2829"/>
    <cellStyle name="Normal 3 2 2 2 2 2 3 2 2 3 3 2" xfId="2830"/>
    <cellStyle name="Normal 3 2 2 2 2 2 3 2 2 3 4" xfId="2831"/>
    <cellStyle name="Normal 3 2 2 2 2 2 3 2 2 4" xfId="2832"/>
    <cellStyle name="Normal 3 2 2 2 2 2 3 2 2 4 2" xfId="2833"/>
    <cellStyle name="Normal 3 2 2 2 2 2 3 2 2 4 2 2" xfId="2834"/>
    <cellStyle name="Normal 3 2 2 2 2 2 3 2 2 4 3" xfId="2835"/>
    <cellStyle name="Normal 3 2 2 2 2 2 3 2 2 5" xfId="2836"/>
    <cellStyle name="Normal 3 2 2 2 2 2 3 2 2 5 2" xfId="2837"/>
    <cellStyle name="Normal 3 2 2 2 2 2 3 2 2 6" xfId="2838"/>
    <cellStyle name="Normal 3 2 2 2 2 2 3 2 3" xfId="2839"/>
    <cellStyle name="Normal 3 2 2 2 2 2 3 2 3 2" xfId="2840"/>
    <cellStyle name="Normal 3 2 2 2 2 2 3 2 3 2 2" xfId="2841"/>
    <cellStyle name="Normal 3 2 2 2 2 2 3 2 3 2 2 2" xfId="2842"/>
    <cellStyle name="Normal 3 2 2 2 2 2 3 2 3 2 2 2 2" xfId="2843"/>
    <cellStyle name="Normal 3 2 2 2 2 2 3 2 3 2 2 3" xfId="2844"/>
    <cellStyle name="Normal 3 2 2 2 2 2 3 2 3 2 3" xfId="2845"/>
    <cellStyle name="Normal 3 2 2 2 2 2 3 2 3 2 3 2" xfId="2846"/>
    <cellStyle name="Normal 3 2 2 2 2 2 3 2 3 2 4" xfId="2847"/>
    <cellStyle name="Normal 3 2 2 2 2 2 3 2 3 3" xfId="2848"/>
    <cellStyle name="Normal 3 2 2 2 2 2 3 2 3 3 2" xfId="2849"/>
    <cellStyle name="Normal 3 2 2 2 2 2 3 2 3 3 2 2" xfId="2850"/>
    <cellStyle name="Normal 3 2 2 2 2 2 3 2 3 3 3" xfId="2851"/>
    <cellStyle name="Normal 3 2 2 2 2 2 3 2 3 4" xfId="2852"/>
    <cellStyle name="Normal 3 2 2 2 2 2 3 2 3 4 2" xfId="2853"/>
    <cellStyle name="Normal 3 2 2 2 2 2 3 2 3 5" xfId="2854"/>
    <cellStyle name="Normal 3 2 2 2 2 2 3 2 4" xfId="2855"/>
    <cellStyle name="Normal 3 2 2 2 2 2 3 2 4 2" xfId="2856"/>
    <cellStyle name="Normal 3 2 2 2 2 2 3 2 4 2 2" xfId="2857"/>
    <cellStyle name="Normal 3 2 2 2 2 2 3 2 4 2 2 2" xfId="2858"/>
    <cellStyle name="Normal 3 2 2 2 2 2 3 2 4 2 3" xfId="2859"/>
    <cellStyle name="Normal 3 2 2 2 2 2 3 2 4 3" xfId="2860"/>
    <cellStyle name="Normal 3 2 2 2 2 2 3 2 4 3 2" xfId="2861"/>
    <cellStyle name="Normal 3 2 2 2 2 2 3 2 4 4" xfId="2862"/>
    <cellStyle name="Normal 3 2 2 2 2 2 3 2 5" xfId="2863"/>
    <cellStyle name="Normal 3 2 2 2 2 2 3 2 5 2" xfId="2864"/>
    <cellStyle name="Normal 3 2 2 2 2 2 3 2 5 2 2" xfId="2865"/>
    <cellStyle name="Normal 3 2 2 2 2 2 3 2 5 3" xfId="2866"/>
    <cellStyle name="Normal 3 2 2 2 2 2 3 2 6" xfId="2867"/>
    <cellStyle name="Normal 3 2 2 2 2 2 3 2 6 2" xfId="2868"/>
    <cellStyle name="Normal 3 2 2 2 2 2 3 2 7" xfId="2869"/>
    <cellStyle name="Normal 3 2 2 2 2 2 3 3" xfId="2870"/>
    <cellStyle name="Normal 3 2 2 2 2 2 3 3 2" xfId="2871"/>
    <cellStyle name="Normal 3 2 2 2 2 2 3 3 2 2" xfId="2872"/>
    <cellStyle name="Normal 3 2 2 2 2 2 3 3 2 2 2" xfId="2873"/>
    <cellStyle name="Normal 3 2 2 2 2 2 3 3 2 2 2 2" xfId="2874"/>
    <cellStyle name="Normal 3 2 2 2 2 2 3 3 2 2 2 2 2" xfId="2875"/>
    <cellStyle name="Normal 3 2 2 2 2 2 3 3 2 2 2 3" xfId="2876"/>
    <cellStyle name="Normal 3 2 2 2 2 2 3 3 2 2 3" xfId="2877"/>
    <cellStyle name="Normal 3 2 2 2 2 2 3 3 2 2 3 2" xfId="2878"/>
    <cellStyle name="Normal 3 2 2 2 2 2 3 3 2 2 4" xfId="2879"/>
    <cellStyle name="Normal 3 2 2 2 2 2 3 3 2 3" xfId="2880"/>
    <cellStyle name="Normal 3 2 2 2 2 2 3 3 2 3 2" xfId="2881"/>
    <cellStyle name="Normal 3 2 2 2 2 2 3 3 2 3 2 2" xfId="2882"/>
    <cellStyle name="Normal 3 2 2 2 2 2 3 3 2 3 3" xfId="2883"/>
    <cellStyle name="Normal 3 2 2 2 2 2 3 3 2 4" xfId="2884"/>
    <cellStyle name="Normal 3 2 2 2 2 2 3 3 2 4 2" xfId="2885"/>
    <cellStyle name="Normal 3 2 2 2 2 2 3 3 2 5" xfId="2886"/>
    <cellStyle name="Normal 3 2 2 2 2 2 3 3 3" xfId="2887"/>
    <cellStyle name="Normal 3 2 2 2 2 2 3 3 3 2" xfId="2888"/>
    <cellStyle name="Normal 3 2 2 2 2 2 3 3 3 2 2" xfId="2889"/>
    <cellStyle name="Normal 3 2 2 2 2 2 3 3 3 2 2 2" xfId="2890"/>
    <cellStyle name="Normal 3 2 2 2 2 2 3 3 3 2 3" xfId="2891"/>
    <cellStyle name="Normal 3 2 2 2 2 2 3 3 3 3" xfId="2892"/>
    <cellStyle name="Normal 3 2 2 2 2 2 3 3 3 3 2" xfId="2893"/>
    <cellStyle name="Normal 3 2 2 2 2 2 3 3 3 4" xfId="2894"/>
    <cellStyle name="Normal 3 2 2 2 2 2 3 3 4" xfId="2895"/>
    <cellStyle name="Normal 3 2 2 2 2 2 3 3 4 2" xfId="2896"/>
    <cellStyle name="Normal 3 2 2 2 2 2 3 3 4 2 2" xfId="2897"/>
    <cellStyle name="Normal 3 2 2 2 2 2 3 3 4 3" xfId="2898"/>
    <cellStyle name="Normal 3 2 2 2 2 2 3 3 5" xfId="2899"/>
    <cellStyle name="Normal 3 2 2 2 2 2 3 3 5 2" xfId="2900"/>
    <cellStyle name="Normal 3 2 2 2 2 2 3 3 6" xfId="2901"/>
    <cellStyle name="Normal 3 2 2 2 2 2 3 4" xfId="2902"/>
    <cellStyle name="Normal 3 2 2 2 2 2 3 4 2" xfId="2903"/>
    <cellStyle name="Normal 3 2 2 2 2 2 3 4 2 2" xfId="2904"/>
    <cellStyle name="Normal 3 2 2 2 2 2 3 4 2 2 2" xfId="2905"/>
    <cellStyle name="Normal 3 2 2 2 2 2 3 4 2 2 2 2" xfId="2906"/>
    <cellStyle name="Normal 3 2 2 2 2 2 3 4 2 2 3" xfId="2907"/>
    <cellStyle name="Normal 3 2 2 2 2 2 3 4 2 3" xfId="2908"/>
    <cellStyle name="Normal 3 2 2 2 2 2 3 4 2 3 2" xfId="2909"/>
    <cellStyle name="Normal 3 2 2 2 2 2 3 4 2 4" xfId="2910"/>
    <cellStyle name="Normal 3 2 2 2 2 2 3 4 3" xfId="2911"/>
    <cellStyle name="Normal 3 2 2 2 2 2 3 4 3 2" xfId="2912"/>
    <cellStyle name="Normal 3 2 2 2 2 2 3 4 3 2 2" xfId="2913"/>
    <cellStyle name="Normal 3 2 2 2 2 2 3 4 3 3" xfId="2914"/>
    <cellStyle name="Normal 3 2 2 2 2 2 3 4 4" xfId="2915"/>
    <cellStyle name="Normal 3 2 2 2 2 2 3 4 4 2" xfId="2916"/>
    <cellStyle name="Normal 3 2 2 2 2 2 3 4 5" xfId="2917"/>
    <cellStyle name="Normal 3 2 2 2 2 2 3 5" xfId="2918"/>
    <cellStyle name="Normal 3 2 2 2 2 2 3 5 2" xfId="2919"/>
    <cellStyle name="Normal 3 2 2 2 2 2 3 5 2 2" xfId="2920"/>
    <cellStyle name="Normal 3 2 2 2 2 2 3 5 2 2 2" xfId="2921"/>
    <cellStyle name="Normal 3 2 2 2 2 2 3 5 2 3" xfId="2922"/>
    <cellStyle name="Normal 3 2 2 2 2 2 3 5 3" xfId="2923"/>
    <cellStyle name="Normal 3 2 2 2 2 2 3 5 3 2" xfId="2924"/>
    <cellStyle name="Normal 3 2 2 2 2 2 3 5 4" xfId="2925"/>
    <cellStyle name="Normal 3 2 2 2 2 2 3 6" xfId="2926"/>
    <cellStyle name="Normal 3 2 2 2 2 2 3 6 2" xfId="2927"/>
    <cellStyle name="Normal 3 2 2 2 2 2 3 6 2 2" xfId="2928"/>
    <cellStyle name="Normal 3 2 2 2 2 2 3 6 3" xfId="2929"/>
    <cellStyle name="Normal 3 2 2 2 2 2 3 7" xfId="2930"/>
    <cellStyle name="Normal 3 2 2 2 2 2 3 7 2" xfId="2931"/>
    <cellStyle name="Normal 3 2 2 2 2 2 3 8" xfId="2932"/>
    <cellStyle name="Normal 3 2 2 2 2 2 4" xfId="2933"/>
    <cellStyle name="Normal 3 2 2 2 2 2 4 2" xfId="2934"/>
    <cellStyle name="Normal 3 2 2 2 2 2 4 2 2" xfId="2935"/>
    <cellStyle name="Normal 3 2 2 2 2 2 4 2 2 2" xfId="2936"/>
    <cellStyle name="Normal 3 2 2 2 2 2 4 2 2 2 2" xfId="2937"/>
    <cellStyle name="Normal 3 2 2 2 2 2 4 2 2 2 2 2" xfId="2938"/>
    <cellStyle name="Normal 3 2 2 2 2 2 4 2 2 2 2 2 2" xfId="2939"/>
    <cellStyle name="Normal 3 2 2 2 2 2 4 2 2 2 2 3" xfId="2940"/>
    <cellStyle name="Normal 3 2 2 2 2 2 4 2 2 2 3" xfId="2941"/>
    <cellStyle name="Normal 3 2 2 2 2 2 4 2 2 2 3 2" xfId="2942"/>
    <cellStyle name="Normal 3 2 2 2 2 2 4 2 2 2 4" xfId="2943"/>
    <cellStyle name="Normal 3 2 2 2 2 2 4 2 2 3" xfId="2944"/>
    <cellStyle name="Normal 3 2 2 2 2 2 4 2 2 3 2" xfId="2945"/>
    <cellStyle name="Normal 3 2 2 2 2 2 4 2 2 3 2 2" xfId="2946"/>
    <cellStyle name="Normal 3 2 2 2 2 2 4 2 2 3 3" xfId="2947"/>
    <cellStyle name="Normal 3 2 2 2 2 2 4 2 2 4" xfId="2948"/>
    <cellStyle name="Normal 3 2 2 2 2 2 4 2 2 4 2" xfId="2949"/>
    <cellStyle name="Normal 3 2 2 2 2 2 4 2 2 5" xfId="2950"/>
    <cellStyle name="Normal 3 2 2 2 2 2 4 2 3" xfId="2951"/>
    <cellStyle name="Normal 3 2 2 2 2 2 4 2 3 2" xfId="2952"/>
    <cellStyle name="Normal 3 2 2 2 2 2 4 2 3 2 2" xfId="2953"/>
    <cellStyle name="Normal 3 2 2 2 2 2 4 2 3 2 2 2" xfId="2954"/>
    <cellStyle name="Normal 3 2 2 2 2 2 4 2 3 2 3" xfId="2955"/>
    <cellStyle name="Normal 3 2 2 2 2 2 4 2 3 3" xfId="2956"/>
    <cellStyle name="Normal 3 2 2 2 2 2 4 2 3 3 2" xfId="2957"/>
    <cellStyle name="Normal 3 2 2 2 2 2 4 2 3 4" xfId="2958"/>
    <cellStyle name="Normal 3 2 2 2 2 2 4 2 4" xfId="2959"/>
    <cellStyle name="Normal 3 2 2 2 2 2 4 2 4 2" xfId="2960"/>
    <cellStyle name="Normal 3 2 2 2 2 2 4 2 4 2 2" xfId="2961"/>
    <cellStyle name="Normal 3 2 2 2 2 2 4 2 4 3" xfId="2962"/>
    <cellStyle name="Normal 3 2 2 2 2 2 4 2 5" xfId="2963"/>
    <cellStyle name="Normal 3 2 2 2 2 2 4 2 5 2" xfId="2964"/>
    <cellStyle name="Normal 3 2 2 2 2 2 4 2 6" xfId="2965"/>
    <cellStyle name="Normal 3 2 2 2 2 2 4 3" xfId="2966"/>
    <cellStyle name="Normal 3 2 2 2 2 2 4 3 2" xfId="2967"/>
    <cellStyle name="Normal 3 2 2 2 2 2 4 3 2 2" xfId="2968"/>
    <cellStyle name="Normal 3 2 2 2 2 2 4 3 2 2 2" xfId="2969"/>
    <cellStyle name="Normal 3 2 2 2 2 2 4 3 2 2 2 2" xfId="2970"/>
    <cellStyle name="Normal 3 2 2 2 2 2 4 3 2 2 3" xfId="2971"/>
    <cellStyle name="Normal 3 2 2 2 2 2 4 3 2 3" xfId="2972"/>
    <cellStyle name="Normal 3 2 2 2 2 2 4 3 2 3 2" xfId="2973"/>
    <cellStyle name="Normal 3 2 2 2 2 2 4 3 2 4" xfId="2974"/>
    <cellStyle name="Normal 3 2 2 2 2 2 4 3 3" xfId="2975"/>
    <cellStyle name="Normal 3 2 2 2 2 2 4 3 3 2" xfId="2976"/>
    <cellStyle name="Normal 3 2 2 2 2 2 4 3 3 2 2" xfId="2977"/>
    <cellStyle name="Normal 3 2 2 2 2 2 4 3 3 3" xfId="2978"/>
    <cellStyle name="Normal 3 2 2 2 2 2 4 3 4" xfId="2979"/>
    <cellStyle name="Normal 3 2 2 2 2 2 4 3 4 2" xfId="2980"/>
    <cellStyle name="Normal 3 2 2 2 2 2 4 3 5" xfId="2981"/>
    <cellStyle name="Normal 3 2 2 2 2 2 4 4" xfId="2982"/>
    <cellStyle name="Normal 3 2 2 2 2 2 4 4 2" xfId="2983"/>
    <cellStyle name="Normal 3 2 2 2 2 2 4 4 2 2" xfId="2984"/>
    <cellStyle name="Normal 3 2 2 2 2 2 4 4 2 2 2" xfId="2985"/>
    <cellStyle name="Normal 3 2 2 2 2 2 4 4 2 3" xfId="2986"/>
    <cellStyle name="Normal 3 2 2 2 2 2 4 4 3" xfId="2987"/>
    <cellStyle name="Normal 3 2 2 2 2 2 4 4 3 2" xfId="2988"/>
    <cellStyle name="Normal 3 2 2 2 2 2 4 4 4" xfId="2989"/>
    <cellStyle name="Normal 3 2 2 2 2 2 4 5" xfId="2990"/>
    <cellStyle name="Normal 3 2 2 2 2 2 4 5 2" xfId="2991"/>
    <cellStyle name="Normal 3 2 2 2 2 2 4 5 2 2" xfId="2992"/>
    <cellStyle name="Normal 3 2 2 2 2 2 4 5 3" xfId="2993"/>
    <cellStyle name="Normal 3 2 2 2 2 2 4 6" xfId="2994"/>
    <cellStyle name="Normal 3 2 2 2 2 2 4 6 2" xfId="2995"/>
    <cellStyle name="Normal 3 2 2 2 2 2 4 7" xfId="2996"/>
    <cellStyle name="Normal 3 2 2 2 2 2 5" xfId="2997"/>
    <cellStyle name="Normal 3 2 2 2 2 2 5 2" xfId="2998"/>
    <cellStyle name="Normal 3 2 2 2 2 2 5 2 2" xfId="2999"/>
    <cellStyle name="Normal 3 2 2 2 2 2 5 2 2 2" xfId="3000"/>
    <cellStyle name="Normal 3 2 2 2 2 2 5 2 2 2 2" xfId="3001"/>
    <cellStyle name="Normal 3 2 2 2 2 2 5 2 2 2 2 2" xfId="3002"/>
    <cellStyle name="Normal 3 2 2 2 2 2 5 2 2 2 3" xfId="3003"/>
    <cellStyle name="Normal 3 2 2 2 2 2 5 2 2 3" xfId="3004"/>
    <cellStyle name="Normal 3 2 2 2 2 2 5 2 2 3 2" xfId="3005"/>
    <cellStyle name="Normal 3 2 2 2 2 2 5 2 2 4" xfId="3006"/>
    <cellStyle name="Normal 3 2 2 2 2 2 5 2 3" xfId="3007"/>
    <cellStyle name="Normal 3 2 2 2 2 2 5 2 3 2" xfId="3008"/>
    <cellStyle name="Normal 3 2 2 2 2 2 5 2 3 2 2" xfId="3009"/>
    <cellStyle name="Normal 3 2 2 2 2 2 5 2 3 3" xfId="3010"/>
    <cellStyle name="Normal 3 2 2 2 2 2 5 2 4" xfId="3011"/>
    <cellStyle name="Normal 3 2 2 2 2 2 5 2 4 2" xfId="3012"/>
    <cellStyle name="Normal 3 2 2 2 2 2 5 2 5" xfId="3013"/>
    <cellStyle name="Normal 3 2 2 2 2 2 5 3" xfId="3014"/>
    <cellStyle name="Normal 3 2 2 2 2 2 5 3 2" xfId="3015"/>
    <cellStyle name="Normal 3 2 2 2 2 2 5 3 2 2" xfId="3016"/>
    <cellStyle name="Normal 3 2 2 2 2 2 5 3 2 2 2" xfId="3017"/>
    <cellStyle name="Normal 3 2 2 2 2 2 5 3 2 3" xfId="3018"/>
    <cellStyle name="Normal 3 2 2 2 2 2 5 3 3" xfId="3019"/>
    <cellStyle name="Normal 3 2 2 2 2 2 5 3 3 2" xfId="3020"/>
    <cellStyle name="Normal 3 2 2 2 2 2 5 3 4" xfId="3021"/>
    <cellStyle name="Normal 3 2 2 2 2 2 5 4" xfId="3022"/>
    <cellStyle name="Normal 3 2 2 2 2 2 5 4 2" xfId="3023"/>
    <cellStyle name="Normal 3 2 2 2 2 2 5 4 2 2" xfId="3024"/>
    <cellStyle name="Normal 3 2 2 2 2 2 5 4 3" xfId="3025"/>
    <cellStyle name="Normal 3 2 2 2 2 2 5 5" xfId="3026"/>
    <cellStyle name="Normal 3 2 2 2 2 2 5 5 2" xfId="3027"/>
    <cellStyle name="Normal 3 2 2 2 2 2 5 6" xfId="3028"/>
    <cellStyle name="Normal 3 2 2 2 2 2 6" xfId="3029"/>
    <cellStyle name="Normal 3 2 2 2 2 2 6 2" xfId="3030"/>
    <cellStyle name="Normal 3 2 2 2 2 2 6 2 2" xfId="3031"/>
    <cellStyle name="Normal 3 2 2 2 2 2 6 2 2 2" xfId="3032"/>
    <cellStyle name="Normal 3 2 2 2 2 2 6 2 2 2 2" xfId="3033"/>
    <cellStyle name="Normal 3 2 2 2 2 2 6 2 2 3" xfId="3034"/>
    <cellStyle name="Normal 3 2 2 2 2 2 6 2 3" xfId="3035"/>
    <cellStyle name="Normal 3 2 2 2 2 2 6 2 3 2" xfId="3036"/>
    <cellStyle name="Normal 3 2 2 2 2 2 6 2 4" xfId="3037"/>
    <cellStyle name="Normal 3 2 2 2 2 2 6 3" xfId="3038"/>
    <cellStyle name="Normal 3 2 2 2 2 2 6 3 2" xfId="3039"/>
    <cellStyle name="Normal 3 2 2 2 2 2 6 3 2 2" xfId="3040"/>
    <cellStyle name="Normal 3 2 2 2 2 2 6 3 3" xfId="3041"/>
    <cellStyle name="Normal 3 2 2 2 2 2 6 4" xfId="3042"/>
    <cellStyle name="Normal 3 2 2 2 2 2 6 4 2" xfId="3043"/>
    <cellStyle name="Normal 3 2 2 2 2 2 6 5" xfId="3044"/>
    <cellStyle name="Normal 3 2 2 2 2 2 7" xfId="3045"/>
    <cellStyle name="Normal 3 2 2 2 2 2 7 2" xfId="3046"/>
    <cellStyle name="Normal 3 2 2 2 2 2 7 2 2" xfId="3047"/>
    <cellStyle name="Normal 3 2 2 2 2 2 7 2 2 2" xfId="3048"/>
    <cellStyle name="Normal 3 2 2 2 2 2 7 2 3" xfId="3049"/>
    <cellStyle name="Normal 3 2 2 2 2 2 7 3" xfId="3050"/>
    <cellStyle name="Normal 3 2 2 2 2 2 7 3 2" xfId="3051"/>
    <cellStyle name="Normal 3 2 2 2 2 2 7 4" xfId="3052"/>
    <cellStyle name="Normal 3 2 2 2 2 2 8" xfId="3053"/>
    <cellStyle name="Normal 3 2 2 2 2 2 8 2" xfId="3054"/>
    <cellStyle name="Normal 3 2 2 2 2 2 8 2 2" xfId="3055"/>
    <cellStyle name="Normal 3 2 2 2 2 2 8 3" xfId="3056"/>
    <cellStyle name="Normal 3 2 2 2 2 2 9" xfId="3057"/>
    <cellStyle name="Normal 3 2 2 2 2 2 9 2" xfId="3058"/>
    <cellStyle name="Normal 3 2 2 2 2 3" xfId="3059"/>
    <cellStyle name="Normal 3 2 2 2 2 3 2" xfId="3060"/>
    <cellStyle name="Normal 3 2 2 2 2 3 2 2" xfId="3061"/>
    <cellStyle name="Normal 3 2 2 2 2 3 2 2 2" xfId="3062"/>
    <cellStyle name="Normal 3 2 2 2 2 3 2 2 2 2" xfId="3063"/>
    <cellStyle name="Normal 3 2 2 2 2 3 2 2 2 2 2" xfId="3064"/>
    <cellStyle name="Normal 3 2 2 2 2 3 2 2 2 2 2 2" xfId="3065"/>
    <cellStyle name="Normal 3 2 2 2 2 3 2 2 2 2 2 2 2" xfId="3066"/>
    <cellStyle name="Normal 3 2 2 2 2 3 2 2 2 2 2 2 2 2" xfId="3067"/>
    <cellStyle name="Normal 3 2 2 2 2 3 2 2 2 2 2 2 3" xfId="3068"/>
    <cellStyle name="Normal 3 2 2 2 2 3 2 2 2 2 2 3" xfId="3069"/>
    <cellStyle name="Normal 3 2 2 2 2 3 2 2 2 2 2 3 2" xfId="3070"/>
    <cellStyle name="Normal 3 2 2 2 2 3 2 2 2 2 2 4" xfId="3071"/>
    <cellStyle name="Normal 3 2 2 2 2 3 2 2 2 2 3" xfId="3072"/>
    <cellStyle name="Normal 3 2 2 2 2 3 2 2 2 2 3 2" xfId="3073"/>
    <cellStyle name="Normal 3 2 2 2 2 3 2 2 2 2 3 2 2" xfId="3074"/>
    <cellStyle name="Normal 3 2 2 2 2 3 2 2 2 2 3 3" xfId="3075"/>
    <cellStyle name="Normal 3 2 2 2 2 3 2 2 2 2 4" xfId="3076"/>
    <cellStyle name="Normal 3 2 2 2 2 3 2 2 2 2 4 2" xfId="3077"/>
    <cellStyle name="Normal 3 2 2 2 2 3 2 2 2 2 5" xfId="3078"/>
    <cellStyle name="Normal 3 2 2 2 2 3 2 2 2 3" xfId="3079"/>
    <cellStyle name="Normal 3 2 2 2 2 3 2 2 2 3 2" xfId="3080"/>
    <cellStyle name="Normal 3 2 2 2 2 3 2 2 2 3 2 2" xfId="3081"/>
    <cellStyle name="Normal 3 2 2 2 2 3 2 2 2 3 2 2 2" xfId="3082"/>
    <cellStyle name="Normal 3 2 2 2 2 3 2 2 2 3 2 3" xfId="3083"/>
    <cellStyle name="Normal 3 2 2 2 2 3 2 2 2 3 3" xfId="3084"/>
    <cellStyle name="Normal 3 2 2 2 2 3 2 2 2 3 3 2" xfId="3085"/>
    <cellStyle name="Normal 3 2 2 2 2 3 2 2 2 3 4" xfId="3086"/>
    <cellStyle name="Normal 3 2 2 2 2 3 2 2 2 4" xfId="3087"/>
    <cellStyle name="Normal 3 2 2 2 2 3 2 2 2 4 2" xfId="3088"/>
    <cellStyle name="Normal 3 2 2 2 2 3 2 2 2 4 2 2" xfId="3089"/>
    <cellStyle name="Normal 3 2 2 2 2 3 2 2 2 4 3" xfId="3090"/>
    <cellStyle name="Normal 3 2 2 2 2 3 2 2 2 5" xfId="3091"/>
    <cellStyle name="Normal 3 2 2 2 2 3 2 2 2 5 2" xfId="3092"/>
    <cellStyle name="Normal 3 2 2 2 2 3 2 2 2 6" xfId="3093"/>
    <cellStyle name="Normal 3 2 2 2 2 3 2 2 3" xfId="3094"/>
    <cellStyle name="Normal 3 2 2 2 2 3 2 2 3 2" xfId="3095"/>
    <cellStyle name="Normal 3 2 2 2 2 3 2 2 3 2 2" xfId="3096"/>
    <cellStyle name="Normal 3 2 2 2 2 3 2 2 3 2 2 2" xfId="3097"/>
    <cellStyle name="Normal 3 2 2 2 2 3 2 2 3 2 2 2 2" xfId="3098"/>
    <cellStyle name="Normal 3 2 2 2 2 3 2 2 3 2 2 3" xfId="3099"/>
    <cellStyle name="Normal 3 2 2 2 2 3 2 2 3 2 3" xfId="3100"/>
    <cellStyle name="Normal 3 2 2 2 2 3 2 2 3 2 3 2" xfId="3101"/>
    <cellStyle name="Normal 3 2 2 2 2 3 2 2 3 2 4" xfId="3102"/>
    <cellStyle name="Normal 3 2 2 2 2 3 2 2 3 3" xfId="3103"/>
    <cellStyle name="Normal 3 2 2 2 2 3 2 2 3 3 2" xfId="3104"/>
    <cellStyle name="Normal 3 2 2 2 2 3 2 2 3 3 2 2" xfId="3105"/>
    <cellStyle name="Normal 3 2 2 2 2 3 2 2 3 3 3" xfId="3106"/>
    <cellStyle name="Normal 3 2 2 2 2 3 2 2 3 4" xfId="3107"/>
    <cellStyle name="Normal 3 2 2 2 2 3 2 2 3 4 2" xfId="3108"/>
    <cellStyle name="Normal 3 2 2 2 2 3 2 2 3 5" xfId="3109"/>
    <cellStyle name="Normal 3 2 2 2 2 3 2 2 4" xfId="3110"/>
    <cellStyle name="Normal 3 2 2 2 2 3 2 2 4 2" xfId="3111"/>
    <cellStyle name="Normal 3 2 2 2 2 3 2 2 4 2 2" xfId="3112"/>
    <cellStyle name="Normal 3 2 2 2 2 3 2 2 4 2 2 2" xfId="3113"/>
    <cellStyle name="Normal 3 2 2 2 2 3 2 2 4 2 3" xfId="3114"/>
    <cellStyle name="Normal 3 2 2 2 2 3 2 2 4 3" xfId="3115"/>
    <cellStyle name="Normal 3 2 2 2 2 3 2 2 4 3 2" xfId="3116"/>
    <cellStyle name="Normal 3 2 2 2 2 3 2 2 4 4" xfId="3117"/>
    <cellStyle name="Normal 3 2 2 2 2 3 2 2 5" xfId="3118"/>
    <cellStyle name="Normal 3 2 2 2 2 3 2 2 5 2" xfId="3119"/>
    <cellStyle name="Normal 3 2 2 2 2 3 2 2 5 2 2" xfId="3120"/>
    <cellStyle name="Normal 3 2 2 2 2 3 2 2 5 3" xfId="3121"/>
    <cellStyle name="Normal 3 2 2 2 2 3 2 2 6" xfId="3122"/>
    <cellStyle name="Normal 3 2 2 2 2 3 2 2 6 2" xfId="3123"/>
    <cellStyle name="Normal 3 2 2 2 2 3 2 2 7" xfId="3124"/>
    <cellStyle name="Normal 3 2 2 2 2 3 2 3" xfId="3125"/>
    <cellStyle name="Normal 3 2 2 2 2 3 2 3 2" xfId="3126"/>
    <cellStyle name="Normal 3 2 2 2 2 3 2 3 2 2" xfId="3127"/>
    <cellStyle name="Normal 3 2 2 2 2 3 2 3 2 2 2" xfId="3128"/>
    <cellStyle name="Normal 3 2 2 2 2 3 2 3 2 2 2 2" xfId="3129"/>
    <cellStyle name="Normal 3 2 2 2 2 3 2 3 2 2 2 2 2" xfId="3130"/>
    <cellStyle name="Normal 3 2 2 2 2 3 2 3 2 2 2 3" xfId="3131"/>
    <cellStyle name="Normal 3 2 2 2 2 3 2 3 2 2 3" xfId="3132"/>
    <cellStyle name="Normal 3 2 2 2 2 3 2 3 2 2 3 2" xfId="3133"/>
    <cellStyle name="Normal 3 2 2 2 2 3 2 3 2 2 4" xfId="3134"/>
    <cellStyle name="Normal 3 2 2 2 2 3 2 3 2 3" xfId="3135"/>
    <cellStyle name="Normal 3 2 2 2 2 3 2 3 2 3 2" xfId="3136"/>
    <cellStyle name="Normal 3 2 2 2 2 3 2 3 2 3 2 2" xfId="3137"/>
    <cellStyle name="Normal 3 2 2 2 2 3 2 3 2 3 3" xfId="3138"/>
    <cellStyle name="Normal 3 2 2 2 2 3 2 3 2 4" xfId="3139"/>
    <cellStyle name="Normal 3 2 2 2 2 3 2 3 2 4 2" xfId="3140"/>
    <cellStyle name="Normal 3 2 2 2 2 3 2 3 2 5" xfId="3141"/>
    <cellStyle name="Normal 3 2 2 2 2 3 2 3 3" xfId="3142"/>
    <cellStyle name="Normal 3 2 2 2 2 3 2 3 3 2" xfId="3143"/>
    <cellStyle name="Normal 3 2 2 2 2 3 2 3 3 2 2" xfId="3144"/>
    <cellStyle name="Normal 3 2 2 2 2 3 2 3 3 2 2 2" xfId="3145"/>
    <cellStyle name="Normal 3 2 2 2 2 3 2 3 3 2 3" xfId="3146"/>
    <cellStyle name="Normal 3 2 2 2 2 3 2 3 3 3" xfId="3147"/>
    <cellStyle name="Normal 3 2 2 2 2 3 2 3 3 3 2" xfId="3148"/>
    <cellStyle name="Normal 3 2 2 2 2 3 2 3 3 4" xfId="3149"/>
    <cellStyle name="Normal 3 2 2 2 2 3 2 3 4" xfId="3150"/>
    <cellStyle name="Normal 3 2 2 2 2 3 2 3 4 2" xfId="3151"/>
    <cellStyle name="Normal 3 2 2 2 2 3 2 3 4 2 2" xfId="3152"/>
    <cellStyle name="Normal 3 2 2 2 2 3 2 3 4 3" xfId="3153"/>
    <cellStyle name="Normal 3 2 2 2 2 3 2 3 5" xfId="3154"/>
    <cellStyle name="Normal 3 2 2 2 2 3 2 3 5 2" xfId="3155"/>
    <cellStyle name="Normal 3 2 2 2 2 3 2 3 6" xfId="3156"/>
    <cellStyle name="Normal 3 2 2 2 2 3 2 4" xfId="3157"/>
    <cellStyle name="Normal 3 2 2 2 2 3 2 4 2" xfId="3158"/>
    <cellStyle name="Normal 3 2 2 2 2 3 2 4 2 2" xfId="3159"/>
    <cellStyle name="Normal 3 2 2 2 2 3 2 4 2 2 2" xfId="3160"/>
    <cellStyle name="Normal 3 2 2 2 2 3 2 4 2 2 2 2" xfId="3161"/>
    <cellStyle name="Normal 3 2 2 2 2 3 2 4 2 2 3" xfId="3162"/>
    <cellStyle name="Normal 3 2 2 2 2 3 2 4 2 3" xfId="3163"/>
    <cellStyle name="Normal 3 2 2 2 2 3 2 4 2 3 2" xfId="3164"/>
    <cellStyle name="Normal 3 2 2 2 2 3 2 4 2 4" xfId="3165"/>
    <cellStyle name="Normal 3 2 2 2 2 3 2 4 3" xfId="3166"/>
    <cellStyle name="Normal 3 2 2 2 2 3 2 4 3 2" xfId="3167"/>
    <cellStyle name="Normal 3 2 2 2 2 3 2 4 3 2 2" xfId="3168"/>
    <cellStyle name="Normal 3 2 2 2 2 3 2 4 3 3" xfId="3169"/>
    <cellStyle name="Normal 3 2 2 2 2 3 2 4 4" xfId="3170"/>
    <cellStyle name="Normal 3 2 2 2 2 3 2 4 4 2" xfId="3171"/>
    <cellStyle name="Normal 3 2 2 2 2 3 2 4 5" xfId="3172"/>
    <cellStyle name="Normal 3 2 2 2 2 3 2 5" xfId="3173"/>
    <cellStyle name="Normal 3 2 2 2 2 3 2 5 2" xfId="3174"/>
    <cellStyle name="Normal 3 2 2 2 2 3 2 5 2 2" xfId="3175"/>
    <cellStyle name="Normal 3 2 2 2 2 3 2 5 2 2 2" xfId="3176"/>
    <cellStyle name="Normal 3 2 2 2 2 3 2 5 2 3" xfId="3177"/>
    <cellStyle name="Normal 3 2 2 2 2 3 2 5 3" xfId="3178"/>
    <cellStyle name="Normal 3 2 2 2 2 3 2 5 3 2" xfId="3179"/>
    <cellStyle name="Normal 3 2 2 2 2 3 2 5 4" xfId="3180"/>
    <cellStyle name="Normal 3 2 2 2 2 3 2 6" xfId="3181"/>
    <cellStyle name="Normal 3 2 2 2 2 3 2 6 2" xfId="3182"/>
    <cellStyle name="Normal 3 2 2 2 2 3 2 6 2 2" xfId="3183"/>
    <cellStyle name="Normal 3 2 2 2 2 3 2 6 3" xfId="3184"/>
    <cellStyle name="Normal 3 2 2 2 2 3 2 7" xfId="3185"/>
    <cellStyle name="Normal 3 2 2 2 2 3 2 7 2" xfId="3186"/>
    <cellStyle name="Normal 3 2 2 2 2 3 2 8" xfId="3187"/>
    <cellStyle name="Normal 3 2 2 2 2 3 3" xfId="3188"/>
    <cellStyle name="Normal 3 2 2 2 2 3 3 2" xfId="3189"/>
    <cellStyle name="Normal 3 2 2 2 2 3 3 2 2" xfId="3190"/>
    <cellStyle name="Normal 3 2 2 2 2 3 3 2 2 2" xfId="3191"/>
    <cellStyle name="Normal 3 2 2 2 2 3 3 2 2 2 2" xfId="3192"/>
    <cellStyle name="Normal 3 2 2 2 2 3 3 2 2 2 2 2" xfId="3193"/>
    <cellStyle name="Normal 3 2 2 2 2 3 3 2 2 2 2 2 2" xfId="3194"/>
    <cellStyle name="Normal 3 2 2 2 2 3 3 2 2 2 2 3" xfId="3195"/>
    <cellStyle name="Normal 3 2 2 2 2 3 3 2 2 2 3" xfId="3196"/>
    <cellStyle name="Normal 3 2 2 2 2 3 3 2 2 2 3 2" xfId="3197"/>
    <cellStyle name="Normal 3 2 2 2 2 3 3 2 2 2 4" xfId="3198"/>
    <cellStyle name="Normal 3 2 2 2 2 3 3 2 2 3" xfId="3199"/>
    <cellStyle name="Normal 3 2 2 2 2 3 3 2 2 3 2" xfId="3200"/>
    <cellStyle name="Normal 3 2 2 2 2 3 3 2 2 3 2 2" xfId="3201"/>
    <cellStyle name="Normal 3 2 2 2 2 3 3 2 2 3 3" xfId="3202"/>
    <cellStyle name="Normal 3 2 2 2 2 3 3 2 2 4" xfId="3203"/>
    <cellStyle name="Normal 3 2 2 2 2 3 3 2 2 4 2" xfId="3204"/>
    <cellStyle name="Normal 3 2 2 2 2 3 3 2 2 5" xfId="3205"/>
    <cellStyle name="Normal 3 2 2 2 2 3 3 2 3" xfId="3206"/>
    <cellStyle name="Normal 3 2 2 2 2 3 3 2 3 2" xfId="3207"/>
    <cellStyle name="Normal 3 2 2 2 2 3 3 2 3 2 2" xfId="3208"/>
    <cellStyle name="Normal 3 2 2 2 2 3 3 2 3 2 2 2" xfId="3209"/>
    <cellStyle name="Normal 3 2 2 2 2 3 3 2 3 2 3" xfId="3210"/>
    <cellStyle name="Normal 3 2 2 2 2 3 3 2 3 3" xfId="3211"/>
    <cellStyle name="Normal 3 2 2 2 2 3 3 2 3 3 2" xfId="3212"/>
    <cellStyle name="Normal 3 2 2 2 2 3 3 2 3 4" xfId="3213"/>
    <cellStyle name="Normal 3 2 2 2 2 3 3 2 4" xfId="3214"/>
    <cellStyle name="Normal 3 2 2 2 2 3 3 2 4 2" xfId="3215"/>
    <cellStyle name="Normal 3 2 2 2 2 3 3 2 4 2 2" xfId="3216"/>
    <cellStyle name="Normal 3 2 2 2 2 3 3 2 4 3" xfId="3217"/>
    <cellStyle name="Normal 3 2 2 2 2 3 3 2 5" xfId="3218"/>
    <cellStyle name="Normal 3 2 2 2 2 3 3 2 5 2" xfId="3219"/>
    <cellStyle name="Normal 3 2 2 2 2 3 3 2 6" xfId="3220"/>
    <cellStyle name="Normal 3 2 2 2 2 3 3 3" xfId="3221"/>
    <cellStyle name="Normal 3 2 2 2 2 3 3 3 2" xfId="3222"/>
    <cellStyle name="Normal 3 2 2 2 2 3 3 3 2 2" xfId="3223"/>
    <cellStyle name="Normal 3 2 2 2 2 3 3 3 2 2 2" xfId="3224"/>
    <cellStyle name="Normal 3 2 2 2 2 3 3 3 2 2 2 2" xfId="3225"/>
    <cellStyle name="Normal 3 2 2 2 2 3 3 3 2 2 3" xfId="3226"/>
    <cellStyle name="Normal 3 2 2 2 2 3 3 3 2 3" xfId="3227"/>
    <cellStyle name="Normal 3 2 2 2 2 3 3 3 2 3 2" xfId="3228"/>
    <cellStyle name="Normal 3 2 2 2 2 3 3 3 2 4" xfId="3229"/>
    <cellStyle name="Normal 3 2 2 2 2 3 3 3 3" xfId="3230"/>
    <cellStyle name="Normal 3 2 2 2 2 3 3 3 3 2" xfId="3231"/>
    <cellStyle name="Normal 3 2 2 2 2 3 3 3 3 2 2" xfId="3232"/>
    <cellStyle name="Normal 3 2 2 2 2 3 3 3 3 3" xfId="3233"/>
    <cellStyle name="Normal 3 2 2 2 2 3 3 3 4" xfId="3234"/>
    <cellStyle name="Normal 3 2 2 2 2 3 3 3 4 2" xfId="3235"/>
    <cellStyle name="Normal 3 2 2 2 2 3 3 3 5" xfId="3236"/>
    <cellStyle name="Normal 3 2 2 2 2 3 3 4" xfId="3237"/>
    <cellStyle name="Normal 3 2 2 2 2 3 3 4 2" xfId="3238"/>
    <cellStyle name="Normal 3 2 2 2 2 3 3 4 2 2" xfId="3239"/>
    <cellStyle name="Normal 3 2 2 2 2 3 3 4 2 2 2" xfId="3240"/>
    <cellStyle name="Normal 3 2 2 2 2 3 3 4 2 3" xfId="3241"/>
    <cellStyle name="Normal 3 2 2 2 2 3 3 4 3" xfId="3242"/>
    <cellStyle name="Normal 3 2 2 2 2 3 3 4 3 2" xfId="3243"/>
    <cellStyle name="Normal 3 2 2 2 2 3 3 4 4" xfId="3244"/>
    <cellStyle name="Normal 3 2 2 2 2 3 3 5" xfId="3245"/>
    <cellStyle name="Normal 3 2 2 2 2 3 3 5 2" xfId="3246"/>
    <cellStyle name="Normal 3 2 2 2 2 3 3 5 2 2" xfId="3247"/>
    <cellStyle name="Normal 3 2 2 2 2 3 3 5 3" xfId="3248"/>
    <cellStyle name="Normal 3 2 2 2 2 3 3 6" xfId="3249"/>
    <cellStyle name="Normal 3 2 2 2 2 3 3 6 2" xfId="3250"/>
    <cellStyle name="Normal 3 2 2 2 2 3 3 7" xfId="3251"/>
    <cellStyle name="Normal 3 2 2 2 2 3 4" xfId="3252"/>
    <cellStyle name="Normal 3 2 2 2 2 3 4 2" xfId="3253"/>
    <cellStyle name="Normal 3 2 2 2 2 3 4 2 2" xfId="3254"/>
    <cellStyle name="Normal 3 2 2 2 2 3 4 2 2 2" xfId="3255"/>
    <cellStyle name="Normal 3 2 2 2 2 3 4 2 2 2 2" xfId="3256"/>
    <cellStyle name="Normal 3 2 2 2 2 3 4 2 2 2 2 2" xfId="3257"/>
    <cellStyle name="Normal 3 2 2 2 2 3 4 2 2 2 3" xfId="3258"/>
    <cellStyle name="Normal 3 2 2 2 2 3 4 2 2 3" xfId="3259"/>
    <cellStyle name="Normal 3 2 2 2 2 3 4 2 2 3 2" xfId="3260"/>
    <cellStyle name="Normal 3 2 2 2 2 3 4 2 2 4" xfId="3261"/>
    <cellStyle name="Normal 3 2 2 2 2 3 4 2 3" xfId="3262"/>
    <cellStyle name="Normal 3 2 2 2 2 3 4 2 3 2" xfId="3263"/>
    <cellStyle name="Normal 3 2 2 2 2 3 4 2 3 2 2" xfId="3264"/>
    <cellStyle name="Normal 3 2 2 2 2 3 4 2 3 3" xfId="3265"/>
    <cellStyle name="Normal 3 2 2 2 2 3 4 2 4" xfId="3266"/>
    <cellStyle name="Normal 3 2 2 2 2 3 4 2 4 2" xfId="3267"/>
    <cellStyle name="Normal 3 2 2 2 2 3 4 2 5" xfId="3268"/>
    <cellStyle name="Normal 3 2 2 2 2 3 4 3" xfId="3269"/>
    <cellStyle name="Normal 3 2 2 2 2 3 4 3 2" xfId="3270"/>
    <cellStyle name="Normal 3 2 2 2 2 3 4 3 2 2" xfId="3271"/>
    <cellStyle name="Normal 3 2 2 2 2 3 4 3 2 2 2" xfId="3272"/>
    <cellStyle name="Normal 3 2 2 2 2 3 4 3 2 3" xfId="3273"/>
    <cellStyle name="Normal 3 2 2 2 2 3 4 3 3" xfId="3274"/>
    <cellStyle name="Normal 3 2 2 2 2 3 4 3 3 2" xfId="3275"/>
    <cellStyle name="Normal 3 2 2 2 2 3 4 3 4" xfId="3276"/>
    <cellStyle name="Normal 3 2 2 2 2 3 4 4" xfId="3277"/>
    <cellStyle name="Normal 3 2 2 2 2 3 4 4 2" xfId="3278"/>
    <cellStyle name="Normal 3 2 2 2 2 3 4 4 2 2" xfId="3279"/>
    <cellStyle name="Normal 3 2 2 2 2 3 4 4 3" xfId="3280"/>
    <cellStyle name="Normal 3 2 2 2 2 3 4 5" xfId="3281"/>
    <cellStyle name="Normal 3 2 2 2 2 3 4 5 2" xfId="3282"/>
    <cellStyle name="Normal 3 2 2 2 2 3 4 6" xfId="3283"/>
    <cellStyle name="Normal 3 2 2 2 2 3 5" xfId="3284"/>
    <cellStyle name="Normal 3 2 2 2 2 3 5 2" xfId="3285"/>
    <cellStyle name="Normal 3 2 2 2 2 3 5 2 2" xfId="3286"/>
    <cellStyle name="Normal 3 2 2 2 2 3 5 2 2 2" xfId="3287"/>
    <cellStyle name="Normal 3 2 2 2 2 3 5 2 2 2 2" xfId="3288"/>
    <cellStyle name="Normal 3 2 2 2 2 3 5 2 2 3" xfId="3289"/>
    <cellStyle name="Normal 3 2 2 2 2 3 5 2 3" xfId="3290"/>
    <cellStyle name="Normal 3 2 2 2 2 3 5 2 3 2" xfId="3291"/>
    <cellStyle name="Normal 3 2 2 2 2 3 5 2 4" xfId="3292"/>
    <cellStyle name="Normal 3 2 2 2 2 3 5 3" xfId="3293"/>
    <cellStyle name="Normal 3 2 2 2 2 3 5 3 2" xfId="3294"/>
    <cellStyle name="Normal 3 2 2 2 2 3 5 3 2 2" xfId="3295"/>
    <cellStyle name="Normal 3 2 2 2 2 3 5 3 3" xfId="3296"/>
    <cellStyle name="Normal 3 2 2 2 2 3 5 4" xfId="3297"/>
    <cellStyle name="Normal 3 2 2 2 2 3 5 4 2" xfId="3298"/>
    <cellStyle name="Normal 3 2 2 2 2 3 5 5" xfId="3299"/>
    <cellStyle name="Normal 3 2 2 2 2 3 6" xfId="3300"/>
    <cellStyle name="Normal 3 2 2 2 2 3 6 2" xfId="3301"/>
    <cellStyle name="Normal 3 2 2 2 2 3 6 2 2" xfId="3302"/>
    <cellStyle name="Normal 3 2 2 2 2 3 6 2 2 2" xfId="3303"/>
    <cellStyle name="Normal 3 2 2 2 2 3 6 2 3" xfId="3304"/>
    <cellStyle name="Normal 3 2 2 2 2 3 6 3" xfId="3305"/>
    <cellStyle name="Normal 3 2 2 2 2 3 6 3 2" xfId="3306"/>
    <cellStyle name="Normal 3 2 2 2 2 3 6 4" xfId="3307"/>
    <cellStyle name="Normal 3 2 2 2 2 3 7" xfId="3308"/>
    <cellStyle name="Normal 3 2 2 2 2 3 7 2" xfId="3309"/>
    <cellStyle name="Normal 3 2 2 2 2 3 7 2 2" xfId="3310"/>
    <cellStyle name="Normal 3 2 2 2 2 3 7 3" xfId="3311"/>
    <cellStyle name="Normal 3 2 2 2 2 3 8" xfId="3312"/>
    <cellStyle name="Normal 3 2 2 2 2 3 8 2" xfId="3313"/>
    <cellStyle name="Normal 3 2 2 2 2 3 9" xfId="3314"/>
    <cellStyle name="Normal 3 2 2 2 2 4" xfId="3315"/>
    <cellStyle name="Normal 3 2 2 2 2 4 2" xfId="3316"/>
    <cellStyle name="Normal 3 2 2 2 2 4 2 2" xfId="3317"/>
    <cellStyle name="Normal 3 2 2 2 2 4 2 2 2" xfId="3318"/>
    <cellStyle name="Normal 3 2 2 2 2 4 2 2 2 2" xfId="3319"/>
    <cellStyle name="Normal 3 2 2 2 2 4 2 2 2 2 2" xfId="3320"/>
    <cellStyle name="Normal 3 2 2 2 2 4 2 2 2 2 2 2" xfId="3321"/>
    <cellStyle name="Normal 3 2 2 2 2 4 2 2 2 2 2 2 2" xfId="3322"/>
    <cellStyle name="Normal 3 2 2 2 2 4 2 2 2 2 2 3" xfId="3323"/>
    <cellStyle name="Normal 3 2 2 2 2 4 2 2 2 2 3" xfId="3324"/>
    <cellStyle name="Normal 3 2 2 2 2 4 2 2 2 2 3 2" xfId="3325"/>
    <cellStyle name="Normal 3 2 2 2 2 4 2 2 2 2 4" xfId="3326"/>
    <cellStyle name="Normal 3 2 2 2 2 4 2 2 2 3" xfId="3327"/>
    <cellStyle name="Normal 3 2 2 2 2 4 2 2 2 3 2" xfId="3328"/>
    <cellStyle name="Normal 3 2 2 2 2 4 2 2 2 3 2 2" xfId="3329"/>
    <cellStyle name="Normal 3 2 2 2 2 4 2 2 2 3 3" xfId="3330"/>
    <cellStyle name="Normal 3 2 2 2 2 4 2 2 2 4" xfId="3331"/>
    <cellStyle name="Normal 3 2 2 2 2 4 2 2 2 4 2" xfId="3332"/>
    <cellStyle name="Normal 3 2 2 2 2 4 2 2 2 5" xfId="3333"/>
    <cellStyle name="Normal 3 2 2 2 2 4 2 2 3" xfId="3334"/>
    <cellStyle name="Normal 3 2 2 2 2 4 2 2 3 2" xfId="3335"/>
    <cellStyle name="Normal 3 2 2 2 2 4 2 2 3 2 2" xfId="3336"/>
    <cellStyle name="Normal 3 2 2 2 2 4 2 2 3 2 2 2" xfId="3337"/>
    <cellStyle name="Normal 3 2 2 2 2 4 2 2 3 2 3" xfId="3338"/>
    <cellStyle name="Normal 3 2 2 2 2 4 2 2 3 3" xfId="3339"/>
    <cellStyle name="Normal 3 2 2 2 2 4 2 2 3 3 2" xfId="3340"/>
    <cellStyle name="Normal 3 2 2 2 2 4 2 2 3 4" xfId="3341"/>
    <cellStyle name="Normal 3 2 2 2 2 4 2 2 4" xfId="3342"/>
    <cellStyle name="Normal 3 2 2 2 2 4 2 2 4 2" xfId="3343"/>
    <cellStyle name="Normal 3 2 2 2 2 4 2 2 4 2 2" xfId="3344"/>
    <cellStyle name="Normal 3 2 2 2 2 4 2 2 4 3" xfId="3345"/>
    <cellStyle name="Normal 3 2 2 2 2 4 2 2 5" xfId="3346"/>
    <cellStyle name="Normal 3 2 2 2 2 4 2 2 5 2" xfId="3347"/>
    <cellStyle name="Normal 3 2 2 2 2 4 2 2 6" xfId="3348"/>
    <cellStyle name="Normal 3 2 2 2 2 4 2 3" xfId="3349"/>
    <cellStyle name="Normal 3 2 2 2 2 4 2 3 2" xfId="3350"/>
    <cellStyle name="Normal 3 2 2 2 2 4 2 3 2 2" xfId="3351"/>
    <cellStyle name="Normal 3 2 2 2 2 4 2 3 2 2 2" xfId="3352"/>
    <cellStyle name="Normal 3 2 2 2 2 4 2 3 2 2 2 2" xfId="3353"/>
    <cellStyle name="Normal 3 2 2 2 2 4 2 3 2 2 3" xfId="3354"/>
    <cellStyle name="Normal 3 2 2 2 2 4 2 3 2 3" xfId="3355"/>
    <cellStyle name="Normal 3 2 2 2 2 4 2 3 2 3 2" xfId="3356"/>
    <cellStyle name="Normal 3 2 2 2 2 4 2 3 2 4" xfId="3357"/>
    <cellStyle name="Normal 3 2 2 2 2 4 2 3 3" xfId="3358"/>
    <cellStyle name="Normal 3 2 2 2 2 4 2 3 3 2" xfId="3359"/>
    <cellStyle name="Normal 3 2 2 2 2 4 2 3 3 2 2" xfId="3360"/>
    <cellStyle name="Normal 3 2 2 2 2 4 2 3 3 3" xfId="3361"/>
    <cellStyle name="Normal 3 2 2 2 2 4 2 3 4" xfId="3362"/>
    <cellStyle name="Normal 3 2 2 2 2 4 2 3 4 2" xfId="3363"/>
    <cellStyle name="Normal 3 2 2 2 2 4 2 3 5" xfId="3364"/>
    <cellStyle name="Normal 3 2 2 2 2 4 2 4" xfId="3365"/>
    <cellStyle name="Normal 3 2 2 2 2 4 2 4 2" xfId="3366"/>
    <cellStyle name="Normal 3 2 2 2 2 4 2 4 2 2" xfId="3367"/>
    <cellStyle name="Normal 3 2 2 2 2 4 2 4 2 2 2" xfId="3368"/>
    <cellStyle name="Normal 3 2 2 2 2 4 2 4 2 3" xfId="3369"/>
    <cellStyle name="Normal 3 2 2 2 2 4 2 4 3" xfId="3370"/>
    <cellStyle name="Normal 3 2 2 2 2 4 2 4 3 2" xfId="3371"/>
    <cellStyle name="Normal 3 2 2 2 2 4 2 4 4" xfId="3372"/>
    <cellStyle name="Normal 3 2 2 2 2 4 2 5" xfId="3373"/>
    <cellStyle name="Normal 3 2 2 2 2 4 2 5 2" xfId="3374"/>
    <cellStyle name="Normal 3 2 2 2 2 4 2 5 2 2" xfId="3375"/>
    <cellStyle name="Normal 3 2 2 2 2 4 2 5 3" xfId="3376"/>
    <cellStyle name="Normal 3 2 2 2 2 4 2 6" xfId="3377"/>
    <cellStyle name="Normal 3 2 2 2 2 4 2 6 2" xfId="3378"/>
    <cellStyle name="Normal 3 2 2 2 2 4 2 7" xfId="3379"/>
    <cellStyle name="Normal 3 2 2 2 2 4 3" xfId="3380"/>
    <cellStyle name="Normal 3 2 2 2 2 4 3 2" xfId="3381"/>
    <cellStyle name="Normal 3 2 2 2 2 4 3 2 2" xfId="3382"/>
    <cellStyle name="Normal 3 2 2 2 2 4 3 2 2 2" xfId="3383"/>
    <cellStyle name="Normal 3 2 2 2 2 4 3 2 2 2 2" xfId="3384"/>
    <cellStyle name="Normal 3 2 2 2 2 4 3 2 2 2 2 2" xfId="3385"/>
    <cellStyle name="Normal 3 2 2 2 2 4 3 2 2 2 3" xfId="3386"/>
    <cellStyle name="Normal 3 2 2 2 2 4 3 2 2 3" xfId="3387"/>
    <cellStyle name="Normal 3 2 2 2 2 4 3 2 2 3 2" xfId="3388"/>
    <cellStyle name="Normal 3 2 2 2 2 4 3 2 2 4" xfId="3389"/>
    <cellStyle name="Normal 3 2 2 2 2 4 3 2 3" xfId="3390"/>
    <cellStyle name="Normal 3 2 2 2 2 4 3 2 3 2" xfId="3391"/>
    <cellStyle name="Normal 3 2 2 2 2 4 3 2 3 2 2" xfId="3392"/>
    <cellStyle name="Normal 3 2 2 2 2 4 3 2 3 3" xfId="3393"/>
    <cellStyle name="Normal 3 2 2 2 2 4 3 2 4" xfId="3394"/>
    <cellStyle name="Normal 3 2 2 2 2 4 3 2 4 2" xfId="3395"/>
    <cellStyle name="Normal 3 2 2 2 2 4 3 2 5" xfId="3396"/>
    <cellStyle name="Normal 3 2 2 2 2 4 3 3" xfId="3397"/>
    <cellStyle name="Normal 3 2 2 2 2 4 3 3 2" xfId="3398"/>
    <cellStyle name="Normal 3 2 2 2 2 4 3 3 2 2" xfId="3399"/>
    <cellStyle name="Normal 3 2 2 2 2 4 3 3 2 2 2" xfId="3400"/>
    <cellStyle name="Normal 3 2 2 2 2 4 3 3 2 3" xfId="3401"/>
    <cellStyle name="Normal 3 2 2 2 2 4 3 3 3" xfId="3402"/>
    <cellStyle name="Normal 3 2 2 2 2 4 3 3 3 2" xfId="3403"/>
    <cellStyle name="Normal 3 2 2 2 2 4 3 3 4" xfId="3404"/>
    <cellStyle name="Normal 3 2 2 2 2 4 3 4" xfId="3405"/>
    <cellStyle name="Normal 3 2 2 2 2 4 3 4 2" xfId="3406"/>
    <cellStyle name="Normal 3 2 2 2 2 4 3 4 2 2" xfId="3407"/>
    <cellStyle name="Normal 3 2 2 2 2 4 3 4 3" xfId="3408"/>
    <cellStyle name="Normal 3 2 2 2 2 4 3 5" xfId="3409"/>
    <cellStyle name="Normal 3 2 2 2 2 4 3 5 2" xfId="3410"/>
    <cellStyle name="Normal 3 2 2 2 2 4 3 6" xfId="3411"/>
    <cellStyle name="Normal 3 2 2 2 2 4 4" xfId="3412"/>
    <cellStyle name="Normal 3 2 2 2 2 4 4 2" xfId="3413"/>
    <cellStyle name="Normal 3 2 2 2 2 4 4 2 2" xfId="3414"/>
    <cellStyle name="Normal 3 2 2 2 2 4 4 2 2 2" xfId="3415"/>
    <cellStyle name="Normal 3 2 2 2 2 4 4 2 2 2 2" xfId="3416"/>
    <cellStyle name="Normal 3 2 2 2 2 4 4 2 2 3" xfId="3417"/>
    <cellStyle name="Normal 3 2 2 2 2 4 4 2 3" xfId="3418"/>
    <cellStyle name="Normal 3 2 2 2 2 4 4 2 3 2" xfId="3419"/>
    <cellStyle name="Normal 3 2 2 2 2 4 4 2 4" xfId="3420"/>
    <cellStyle name="Normal 3 2 2 2 2 4 4 3" xfId="3421"/>
    <cellStyle name="Normal 3 2 2 2 2 4 4 3 2" xfId="3422"/>
    <cellStyle name="Normal 3 2 2 2 2 4 4 3 2 2" xfId="3423"/>
    <cellStyle name="Normal 3 2 2 2 2 4 4 3 3" xfId="3424"/>
    <cellStyle name="Normal 3 2 2 2 2 4 4 4" xfId="3425"/>
    <cellStyle name="Normal 3 2 2 2 2 4 4 4 2" xfId="3426"/>
    <cellStyle name="Normal 3 2 2 2 2 4 4 5" xfId="3427"/>
    <cellStyle name="Normal 3 2 2 2 2 4 5" xfId="3428"/>
    <cellStyle name="Normal 3 2 2 2 2 4 5 2" xfId="3429"/>
    <cellStyle name="Normal 3 2 2 2 2 4 5 2 2" xfId="3430"/>
    <cellStyle name="Normal 3 2 2 2 2 4 5 2 2 2" xfId="3431"/>
    <cellStyle name="Normal 3 2 2 2 2 4 5 2 3" xfId="3432"/>
    <cellStyle name="Normal 3 2 2 2 2 4 5 3" xfId="3433"/>
    <cellStyle name="Normal 3 2 2 2 2 4 5 3 2" xfId="3434"/>
    <cellStyle name="Normal 3 2 2 2 2 4 5 4" xfId="3435"/>
    <cellStyle name="Normal 3 2 2 2 2 4 6" xfId="3436"/>
    <cellStyle name="Normal 3 2 2 2 2 4 6 2" xfId="3437"/>
    <cellStyle name="Normal 3 2 2 2 2 4 6 2 2" xfId="3438"/>
    <cellStyle name="Normal 3 2 2 2 2 4 6 3" xfId="3439"/>
    <cellStyle name="Normal 3 2 2 2 2 4 7" xfId="3440"/>
    <cellStyle name="Normal 3 2 2 2 2 4 7 2" xfId="3441"/>
    <cellStyle name="Normal 3 2 2 2 2 4 8" xfId="3442"/>
    <cellStyle name="Normal 3 2 2 2 2 5" xfId="3443"/>
    <cellStyle name="Normal 3 2 2 2 2 5 2" xfId="3444"/>
    <cellStyle name="Normal 3 2 2 2 2 5 2 2" xfId="3445"/>
    <cellStyle name="Normal 3 2 2 2 2 5 2 2 2" xfId="3446"/>
    <cellStyle name="Normal 3 2 2 2 2 5 2 2 2 2" xfId="3447"/>
    <cellStyle name="Normal 3 2 2 2 2 5 2 2 2 2 2" xfId="3448"/>
    <cellStyle name="Normal 3 2 2 2 2 5 2 2 2 2 2 2" xfId="3449"/>
    <cellStyle name="Normal 3 2 2 2 2 5 2 2 2 2 3" xfId="3450"/>
    <cellStyle name="Normal 3 2 2 2 2 5 2 2 2 3" xfId="3451"/>
    <cellStyle name="Normal 3 2 2 2 2 5 2 2 2 3 2" xfId="3452"/>
    <cellStyle name="Normal 3 2 2 2 2 5 2 2 2 4" xfId="3453"/>
    <cellStyle name="Normal 3 2 2 2 2 5 2 2 3" xfId="3454"/>
    <cellStyle name="Normal 3 2 2 2 2 5 2 2 3 2" xfId="3455"/>
    <cellStyle name="Normal 3 2 2 2 2 5 2 2 3 2 2" xfId="3456"/>
    <cellStyle name="Normal 3 2 2 2 2 5 2 2 3 3" xfId="3457"/>
    <cellStyle name="Normal 3 2 2 2 2 5 2 2 4" xfId="3458"/>
    <cellStyle name="Normal 3 2 2 2 2 5 2 2 4 2" xfId="3459"/>
    <cellStyle name="Normal 3 2 2 2 2 5 2 2 5" xfId="3460"/>
    <cellStyle name="Normal 3 2 2 2 2 5 2 3" xfId="3461"/>
    <cellStyle name="Normal 3 2 2 2 2 5 2 3 2" xfId="3462"/>
    <cellStyle name="Normal 3 2 2 2 2 5 2 3 2 2" xfId="3463"/>
    <cellStyle name="Normal 3 2 2 2 2 5 2 3 2 2 2" xfId="3464"/>
    <cellStyle name="Normal 3 2 2 2 2 5 2 3 2 3" xfId="3465"/>
    <cellStyle name="Normal 3 2 2 2 2 5 2 3 3" xfId="3466"/>
    <cellStyle name="Normal 3 2 2 2 2 5 2 3 3 2" xfId="3467"/>
    <cellStyle name="Normal 3 2 2 2 2 5 2 3 4" xfId="3468"/>
    <cellStyle name="Normal 3 2 2 2 2 5 2 4" xfId="3469"/>
    <cellStyle name="Normal 3 2 2 2 2 5 2 4 2" xfId="3470"/>
    <cellStyle name="Normal 3 2 2 2 2 5 2 4 2 2" xfId="3471"/>
    <cellStyle name="Normal 3 2 2 2 2 5 2 4 3" xfId="3472"/>
    <cellStyle name="Normal 3 2 2 2 2 5 2 5" xfId="3473"/>
    <cellStyle name="Normal 3 2 2 2 2 5 2 5 2" xfId="3474"/>
    <cellStyle name="Normal 3 2 2 2 2 5 2 6" xfId="3475"/>
    <cellStyle name="Normal 3 2 2 2 2 5 3" xfId="3476"/>
    <cellStyle name="Normal 3 2 2 2 2 5 3 2" xfId="3477"/>
    <cellStyle name="Normal 3 2 2 2 2 5 3 2 2" xfId="3478"/>
    <cellStyle name="Normal 3 2 2 2 2 5 3 2 2 2" xfId="3479"/>
    <cellStyle name="Normal 3 2 2 2 2 5 3 2 2 2 2" xfId="3480"/>
    <cellStyle name="Normal 3 2 2 2 2 5 3 2 2 3" xfId="3481"/>
    <cellStyle name="Normal 3 2 2 2 2 5 3 2 3" xfId="3482"/>
    <cellStyle name="Normal 3 2 2 2 2 5 3 2 3 2" xfId="3483"/>
    <cellStyle name="Normal 3 2 2 2 2 5 3 2 4" xfId="3484"/>
    <cellStyle name="Normal 3 2 2 2 2 5 3 3" xfId="3485"/>
    <cellStyle name="Normal 3 2 2 2 2 5 3 3 2" xfId="3486"/>
    <cellStyle name="Normal 3 2 2 2 2 5 3 3 2 2" xfId="3487"/>
    <cellStyle name="Normal 3 2 2 2 2 5 3 3 3" xfId="3488"/>
    <cellStyle name="Normal 3 2 2 2 2 5 3 4" xfId="3489"/>
    <cellStyle name="Normal 3 2 2 2 2 5 3 4 2" xfId="3490"/>
    <cellStyle name="Normal 3 2 2 2 2 5 3 5" xfId="3491"/>
    <cellStyle name="Normal 3 2 2 2 2 5 4" xfId="3492"/>
    <cellStyle name="Normal 3 2 2 2 2 5 4 2" xfId="3493"/>
    <cellStyle name="Normal 3 2 2 2 2 5 4 2 2" xfId="3494"/>
    <cellStyle name="Normal 3 2 2 2 2 5 4 2 2 2" xfId="3495"/>
    <cellStyle name="Normal 3 2 2 2 2 5 4 2 3" xfId="3496"/>
    <cellStyle name="Normal 3 2 2 2 2 5 4 3" xfId="3497"/>
    <cellStyle name="Normal 3 2 2 2 2 5 4 3 2" xfId="3498"/>
    <cellStyle name="Normal 3 2 2 2 2 5 4 4" xfId="3499"/>
    <cellStyle name="Normal 3 2 2 2 2 5 5" xfId="3500"/>
    <cellStyle name="Normal 3 2 2 2 2 5 5 2" xfId="3501"/>
    <cellStyle name="Normal 3 2 2 2 2 5 5 2 2" xfId="3502"/>
    <cellStyle name="Normal 3 2 2 2 2 5 5 3" xfId="3503"/>
    <cellStyle name="Normal 3 2 2 2 2 5 6" xfId="3504"/>
    <cellStyle name="Normal 3 2 2 2 2 5 6 2" xfId="3505"/>
    <cellStyle name="Normal 3 2 2 2 2 5 7" xfId="3506"/>
    <cellStyle name="Normal 3 2 2 2 2 6" xfId="3507"/>
    <cellStyle name="Normal 3 2 2 2 2 6 2" xfId="3508"/>
    <cellStyle name="Normal 3 2 2 2 2 6 2 2" xfId="3509"/>
    <cellStyle name="Normal 3 2 2 2 2 6 2 2 2" xfId="3510"/>
    <cellStyle name="Normal 3 2 2 2 2 6 2 2 2 2" xfId="3511"/>
    <cellStyle name="Normal 3 2 2 2 2 6 2 2 2 2 2" xfId="3512"/>
    <cellStyle name="Normal 3 2 2 2 2 6 2 2 2 3" xfId="3513"/>
    <cellStyle name="Normal 3 2 2 2 2 6 2 2 3" xfId="3514"/>
    <cellStyle name="Normal 3 2 2 2 2 6 2 2 3 2" xfId="3515"/>
    <cellStyle name="Normal 3 2 2 2 2 6 2 2 4" xfId="3516"/>
    <cellStyle name="Normal 3 2 2 2 2 6 2 3" xfId="3517"/>
    <cellStyle name="Normal 3 2 2 2 2 6 2 3 2" xfId="3518"/>
    <cellStyle name="Normal 3 2 2 2 2 6 2 3 2 2" xfId="3519"/>
    <cellStyle name="Normal 3 2 2 2 2 6 2 3 3" xfId="3520"/>
    <cellStyle name="Normal 3 2 2 2 2 6 2 4" xfId="3521"/>
    <cellStyle name="Normal 3 2 2 2 2 6 2 4 2" xfId="3522"/>
    <cellStyle name="Normal 3 2 2 2 2 6 2 5" xfId="3523"/>
    <cellStyle name="Normal 3 2 2 2 2 6 3" xfId="3524"/>
    <cellStyle name="Normal 3 2 2 2 2 6 3 2" xfId="3525"/>
    <cellStyle name="Normal 3 2 2 2 2 6 3 2 2" xfId="3526"/>
    <cellStyle name="Normal 3 2 2 2 2 6 3 2 2 2" xfId="3527"/>
    <cellStyle name="Normal 3 2 2 2 2 6 3 2 3" xfId="3528"/>
    <cellStyle name="Normal 3 2 2 2 2 6 3 3" xfId="3529"/>
    <cellStyle name="Normal 3 2 2 2 2 6 3 3 2" xfId="3530"/>
    <cellStyle name="Normal 3 2 2 2 2 6 3 4" xfId="3531"/>
    <cellStyle name="Normal 3 2 2 2 2 6 4" xfId="3532"/>
    <cellStyle name="Normal 3 2 2 2 2 6 4 2" xfId="3533"/>
    <cellStyle name="Normal 3 2 2 2 2 6 4 2 2" xfId="3534"/>
    <cellStyle name="Normal 3 2 2 2 2 6 4 3" xfId="3535"/>
    <cellStyle name="Normal 3 2 2 2 2 6 5" xfId="3536"/>
    <cellStyle name="Normal 3 2 2 2 2 6 5 2" xfId="3537"/>
    <cellStyle name="Normal 3 2 2 2 2 6 6" xfId="3538"/>
    <cellStyle name="Normal 3 2 2 2 2 7" xfId="3539"/>
    <cellStyle name="Normal 3 2 2 2 2 7 2" xfId="3540"/>
    <cellStyle name="Normal 3 2 2 2 2 7 2 2" xfId="3541"/>
    <cellStyle name="Normal 3 2 2 2 2 7 2 2 2" xfId="3542"/>
    <cellStyle name="Normal 3 2 2 2 2 7 2 2 2 2" xfId="3543"/>
    <cellStyle name="Normal 3 2 2 2 2 7 2 2 3" xfId="3544"/>
    <cellStyle name="Normal 3 2 2 2 2 7 2 3" xfId="3545"/>
    <cellStyle name="Normal 3 2 2 2 2 7 2 3 2" xfId="3546"/>
    <cellStyle name="Normal 3 2 2 2 2 7 2 4" xfId="3547"/>
    <cellStyle name="Normal 3 2 2 2 2 7 3" xfId="3548"/>
    <cellStyle name="Normal 3 2 2 2 2 7 3 2" xfId="3549"/>
    <cellStyle name="Normal 3 2 2 2 2 7 3 2 2" xfId="3550"/>
    <cellStyle name="Normal 3 2 2 2 2 7 3 3" xfId="3551"/>
    <cellStyle name="Normal 3 2 2 2 2 7 4" xfId="3552"/>
    <cellStyle name="Normal 3 2 2 2 2 7 4 2" xfId="3553"/>
    <cellStyle name="Normal 3 2 2 2 2 7 5" xfId="3554"/>
    <cellStyle name="Normal 3 2 2 2 2 8" xfId="3555"/>
    <cellStyle name="Normal 3 2 2 2 2 8 2" xfId="3556"/>
    <cellStyle name="Normal 3 2 2 2 2 8 2 2" xfId="3557"/>
    <cellStyle name="Normal 3 2 2 2 2 8 2 2 2" xfId="3558"/>
    <cellStyle name="Normal 3 2 2 2 2 8 2 3" xfId="3559"/>
    <cellStyle name="Normal 3 2 2 2 2 8 3" xfId="3560"/>
    <cellStyle name="Normal 3 2 2 2 2 8 3 2" xfId="3561"/>
    <cellStyle name="Normal 3 2 2 2 2 8 4" xfId="3562"/>
    <cellStyle name="Normal 3 2 2 2 2 9" xfId="3563"/>
    <cellStyle name="Normal 3 2 2 2 2 9 2" xfId="3564"/>
    <cellStyle name="Normal 3 2 2 2 2 9 2 2" xfId="3565"/>
    <cellStyle name="Normal 3 2 2 2 2 9 3" xfId="3566"/>
    <cellStyle name="Normal 3 2 2 2 3" xfId="3567"/>
    <cellStyle name="Normal 3 2 2 2 3 10" xfId="3568"/>
    <cellStyle name="Normal 3 2 2 2 3 2" xfId="3569"/>
    <cellStyle name="Normal 3 2 2 2 3 2 2" xfId="3570"/>
    <cellStyle name="Normal 3 2 2 2 3 2 2 2" xfId="3571"/>
    <cellStyle name="Normal 3 2 2 2 3 2 2 2 2" xfId="3572"/>
    <cellStyle name="Normal 3 2 2 2 3 2 2 2 2 2" xfId="3573"/>
    <cellStyle name="Normal 3 2 2 2 3 2 2 2 2 2 2" xfId="3574"/>
    <cellStyle name="Normal 3 2 2 2 3 2 2 2 2 2 2 2" xfId="3575"/>
    <cellStyle name="Normal 3 2 2 2 3 2 2 2 2 2 2 2 2" xfId="3576"/>
    <cellStyle name="Normal 3 2 2 2 3 2 2 2 2 2 2 2 2 2" xfId="3577"/>
    <cellStyle name="Normal 3 2 2 2 3 2 2 2 2 2 2 2 3" xfId="3578"/>
    <cellStyle name="Normal 3 2 2 2 3 2 2 2 2 2 2 3" xfId="3579"/>
    <cellStyle name="Normal 3 2 2 2 3 2 2 2 2 2 2 3 2" xfId="3580"/>
    <cellStyle name="Normal 3 2 2 2 3 2 2 2 2 2 2 4" xfId="3581"/>
    <cellStyle name="Normal 3 2 2 2 3 2 2 2 2 2 3" xfId="3582"/>
    <cellStyle name="Normal 3 2 2 2 3 2 2 2 2 2 3 2" xfId="3583"/>
    <cellStyle name="Normal 3 2 2 2 3 2 2 2 2 2 3 2 2" xfId="3584"/>
    <cellStyle name="Normal 3 2 2 2 3 2 2 2 2 2 3 3" xfId="3585"/>
    <cellStyle name="Normal 3 2 2 2 3 2 2 2 2 2 4" xfId="3586"/>
    <cellStyle name="Normal 3 2 2 2 3 2 2 2 2 2 4 2" xfId="3587"/>
    <cellStyle name="Normal 3 2 2 2 3 2 2 2 2 2 5" xfId="3588"/>
    <cellStyle name="Normal 3 2 2 2 3 2 2 2 2 3" xfId="3589"/>
    <cellStyle name="Normal 3 2 2 2 3 2 2 2 2 3 2" xfId="3590"/>
    <cellStyle name="Normal 3 2 2 2 3 2 2 2 2 3 2 2" xfId="3591"/>
    <cellStyle name="Normal 3 2 2 2 3 2 2 2 2 3 2 2 2" xfId="3592"/>
    <cellStyle name="Normal 3 2 2 2 3 2 2 2 2 3 2 3" xfId="3593"/>
    <cellStyle name="Normal 3 2 2 2 3 2 2 2 2 3 3" xfId="3594"/>
    <cellStyle name="Normal 3 2 2 2 3 2 2 2 2 3 3 2" xfId="3595"/>
    <cellStyle name="Normal 3 2 2 2 3 2 2 2 2 3 4" xfId="3596"/>
    <cellStyle name="Normal 3 2 2 2 3 2 2 2 2 4" xfId="3597"/>
    <cellStyle name="Normal 3 2 2 2 3 2 2 2 2 4 2" xfId="3598"/>
    <cellStyle name="Normal 3 2 2 2 3 2 2 2 2 4 2 2" xfId="3599"/>
    <cellStyle name="Normal 3 2 2 2 3 2 2 2 2 4 3" xfId="3600"/>
    <cellStyle name="Normal 3 2 2 2 3 2 2 2 2 5" xfId="3601"/>
    <cellStyle name="Normal 3 2 2 2 3 2 2 2 2 5 2" xfId="3602"/>
    <cellStyle name="Normal 3 2 2 2 3 2 2 2 2 6" xfId="3603"/>
    <cellStyle name="Normal 3 2 2 2 3 2 2 2 3" xfId="3604"/>
    <cellStyle name="Normal 3 2 2 2 3 2 2 2 3 2" xfId="3605"/>
    <cellStyle name="Normal 3 2 2 2 3 2 2 2 3 2 2" xfId="3606"/>
    <cellStyle name="Normal 3 2 2 2 3 2 2 2 3 2 2 2" xfId="3607"/>
    <cellStyle name="Normal 3 2 2 2 3 2 2 2 3 2 2 2 2" xfId="3608"/>
    <cellStyle name="Normal 3 2 2 2 3 2 2 2 3 2 2 3" xfId="3609"/>
    <cellStyle name="Normal 3 2 2 2 3 2 2 2 3 2 3" xfId="3610"/>
    <cellStyle name="Normal 3 2 2 2 3 2 2 2 3 2 3 2" xfId="3611"/>
    <cellStyle name="Normal 3 2 2 2 3 2 2 2 3 2 4" xfId="3612"/>
    <cellStyle name="Normal 3 2 2 2 3 2 2 2 3 3" xfId="3613"/>
    <cellStyle name="Normal 3 2 2 2 3 2 2 2 3 3 2" xfId="3614"/>
    <cellStyle name="Normal 3 2 2 2 3 2 2 2 3 3 2 2" xfId="3615"/>
    <cellStyle name="Normal 3 2 2 2 3 2 2 2 3 3 3" xfId="3616"/>
    <cellStyle name="Normal 3 2 2 2 3 2 2 2 3 4" xfId="3617"/>
    <cellStyle name="Normal 3 2 2 2 3 2 2 2 3 4 2" xfId="3618"/>
    <cellStyle name="Normal 3 2 2 2 3 2 2 2 3 5" xfId="3619"/>
    <cellStyle name="Normal 3 2 2 2 3 2 2 2 4" xfId="3620"/>
    <cellStyle name="Normal 3 2 2 2 3 2 2 2 4 2" xfId="3621"/>
    <cellStyle name="Normal 3 2 2 2 3 2 2 2 4 2 2" xfId="3622"/>
    <cellStyle name="Normal 3 2 2 2 3 2 2 2 4 2 2 2" xfId="3623"/>
    <cellStyle name="Normal 3 2 2 2 3 2 2 2 4 2 3" xfId="3624"/>
    <cellStyle name="Normal 3 2 2 2 3 2 2 2 4 3" xfId="3625"/>
    <cellStyle name="Normal 3 2 2 2 3 2 2 2 4 3 2" xfId="3626"/>
    <cellStyle name="Normal 3 2 2 2 3 2 2 2 4 4" xfId="3627"/>
    <cellStyle name="Normal 3 2 2 2 3 2 2 2 5" xfId="3628"/>
    <cellStyle name="Normal 3 2 2 2 3 2 2 2 5 2" xfId="3629"/>
    <cellStyle name="Normal 3 2 2 2 3 2 2 2 5 2 2" xfId="3630"/>
    <cellStyle name="Normal 3 2 2 2 3 2 2 2 5 3" xfId="3631"/>
    <cellStyle name="Normal 3 2 2 2 3 2 2 2 6" xfId="3632"/>
    <cellStyle name="Normal 3 2 2 2 3 2 2 2 6 2" xfId="3633"/>
    <cellStyle name="Normal 3 2 2 2 3 2 2 2 7" xfId="3634"/>
    <cellStyle name="Normal 3 2 2 2 3 2 2 3" xfId="3635"/>
    <cellStyle name="Normal 3 2 2 2 3 2 2 3 2" xfId="3636"/>
    <cellStyle name="Normal 3 2 2 2 3 2 2 3 2 2" xfId="3637"/>
    <cellStyle name="Normal 3 2 2 2 3 2 2 3 2 2 2" xfId="3638"/>
    <cellStyle name="Normal 3 2 2 2 3 2 2 3 2 2 2 2" xfId="3639"/>
    <cellStyle name="Normal 3 2 2 2 3 2 2 3 2 2 2 2 2" xfId="3640"/>
    <cellStyle name="Normal 3 2 2 2 3 2 2 3 2 2 2 3" xfId="3641"/>
    <cellStyle name="Normal 3 2 2 2 3 2 2 3 2 2 3" xfId="3642"/>
    <cellStyle name="Normal 3 2 2 2 3 2 2 3 2 2 3 2" xfId="3643"/>
    <cellStyle name="Normal 3 2 2 2 3 2 2 3 2 2 4" xfId="3644"/>
    <cellStyle name="Normal 3 2 2 2 3 2 2 3 2 3" xfId="3645"/>
    <cellStyle name="Normal 3 2 2 2 3 2 2 3 2 3 2" xfId="3646"/>
    <cellStyle name="Normal 3 2 2 2 3 2 2 3 2 3 2 2" xfId="3647"/>
    <cellStyle name="Normal 3 2 2 2 3 2 2 3 2 3 3" xfId="3648"/>
    <cellStyle name="Normal 3 2 2 2 3 2 2 3 2 4" xfId="3649"/>
    <cellStyle name="Normal 3 2 2 2 3 2 2 3 2 4 2" xfId="3650"/>
    <cellStyle name="Normal 3 2 2 2 3 2 2 3 2 5" xfId="3651"/>
    <cellStyle name="Normal 3 2 2 2 3 2 2 3 3" xfId="3652"/>
    <cellStyle name="Normal 3 2 2 2 3 2 2 3 3 2" xfId="3653"/>
    <cellStyle name="Normal 3 2 2 2 3 2 2 3 3 2 2" xfId="3654"/>
    <cellStyle name="Normal 3 2 2 2 3 2 2 3 3 2 2 2" xfId="3655"/>
    <cellStyle name="Normal 3 2 2 2 3 2 2 3 3 2 3" xfId="3656"/>
    <cellStyle name="Normal 3 2 2 2 3 2 2 3 3 3" xfId="3657"/>
    <cellStyle name="Normal 3 2 2 2 3 2 2 3 3 3 2" xfId="3658"/>
    <cellStyle name="Normal 3 2 2 2 3 2 2 3 3 4" xfId="3659"/>
    <cellStyle name="Normal 3 2 2 2 3 2 2 3 4" xfId="3660"/>
    <cellStyle name="Normal 3 2 2 2 3 2 2 3 4 2" xfId="3661"/>
    <cellStyle name="Normal 3 2 2 2 3 2 2 3 4 2 2" xfId="3662"/>
    <cellStyle name="Normal 3 2 2 2 3 2 2 3 4 3" xfId="3663"/>
    <cellStyle name="Normal 3 2 2 2 3 2 2 3 5" xfId="3664"/>
    <cellStyle name="Normal 3 2 2 2 3 2 2 3 5 2" xfId="3665"/>
    <cellStyle name="Normal 3 2 2 2 3 2 2 3 6" xfId="3666"/>
    <cellStyle name="Normal 3 2 2 2 3 2 2 4" xfId="3667"/>
    <cellStyle name="Normal 3 2 2 2 3 2 2 4 2" xfId="3668"/>
    <cellStyle name="Normal 3 2 2 2 3 2 2 4 2 2" xfId="3669"/>
    <cellStyle name="Normal 3 2 2 2 3 2 2 4 2 2 2" xfId="3670"/>
    <cellStyle name="Normal 3 2 2 2 3 2 2 4 2 2 2 2" xfId="3671"/>
    <cellStyle name="Normal 3 2 2 2 3 2 2 4 2 2 3" xfId="3672"/>
    <cellStyle name="Normal 3 2 2 2 3 2 2 4 2 3" xfId="3673"/>
    <cellStyle name="Normal 3 2 2 2 3 2 2 4 2 3 2" xfId="3674"/>
    <cellStyle name="Normal 3 2 2 2 3 2 2 4 2 4" xfId="3675"/>
    <cellStyle name="Normal 3 2 2 2 3 2 2 4 3" xfId="3676"/>
    <cellStyle name="Normal 3 2 2 2 3 2 2 4 3 2" xfId="3677"/>
    <cellStyle name="Normal 3 2 2 2 3 2 2 4 3 2 2" xfId="3678"/>
    <cellStyle name="Normal 3 2 2 2 3 2 2 4 3 3" xfId="3679"/>
    <cellStyle name="Normal 3 2 2 2 3 2 2 4 4" xfId="3680"/>
    <cellStyle name="Normal 3 2 2 2 3 2 2 4 4 2" xfId="3681"/>
    <cellStyle name="Normal 3 2 2 2 3 2 2 4 5" xfId="3682"/>
    <cellStyle name="Normal 3 2 2 2 3 2 2 5" xfId="3683"/>
    <cellStyle name="Normal 3 2 2 2 3 2 2 5 2" xfId="3684"/>
    <cellStyle name="Normal 3 2 2 2 3 2 2 5 2 2" xfId="3685"/>
    <cellStyle name="Normal 3 2 2 2 3 2 2 5 2 2 2" xfId="3686"/>
    <cellStyle name="Normal 3 2 2 2 3 2 2 5 2 3" xfId="3687"/>
    <cellStyle name="Normal 3 2 2 2 3 2 2 5 3" xfId="3688"/>
    <cellStyle name="Normal 3 2 2 2 3 2 2 5 3 2" xfId="3689"/>
    <cellStyle name="Normal 3 2 2 2 3 2 2 5 4" xfId="3690"/>
    <cellStyle name="Normal 3 2 2 2 3 2 2 6" xfId="3691"/>
    <cellStyle name="Normal 3 2 2 2 3 2 2 6 2" xfId="3692"/>
    <cellStyle name="Normal 3 2 2 2 3 2 2 6 2 2" xfId="3693"/>
    <cellStyle name="Normal 3 2 2 2 3 2 2 6 3" xfId="3694"/>
    <cellStyle name="Normal 3 2 2 2 3 2 2 7" xfId="3695"/>
    <cellStyle name="Normal 3 2 2 2 3 2 2 7 2" xfId="3696"/>
    <cellStyle name="Normal 3 2 2 2 3 2 2 8" xfId="3697"/>
    <cellStyle name="Normal 3 2 2 2 3 2 3" xfId="3698"/>
    <cellStyle name="Normal 3 2 2 2 3 2 3 2" xfId="3699"/>
    <cellStyle name="Normal 3 2 2 2 3 2 3 2 2" xfId="3700"/>
    <cellStyle name="Normal 3 2 2 2 3 2 3 2 2 2" xfId="3701"/>
    <cellStyle name="Normal 3 2 2 2 3 2 3 2 2 2 2" xfId="3702"/>
    <cellStyle name="Normal 3 2 2 2 3 2 3 2 2 2 2 2" xfId="3703"/>
    <cellStyle name="Normal 3 2 2 2 3 2 3 2 2 2 2 2 2" xfId="3704"/>
    <cellStyle name="Normal 3 2 2 2 3 2 3 2 2 2 2 3" xfId="3705"/>
    <cellStyle name="Normal 3 2 2 2 3 2 3 2 2 2 3" xfId="3706"/>
    <cellStyle name="Normal 3 2 2 2 3 2 3 2 2 2 3 2" xfId="3707"/>
    <cellStyle name="Normal 3 2 2 2 3 2 3 2 2 2 4" xfId="3708"/>
    <cellStyle name="Normal 3 2 2 2 3 2 3 2 2 3" xfId="3709"/>
    <cellStyle name="Normal 3 2 2 2 3 2 3 2 2 3 2" xfId="3710"/>
    <cellStyle name="Normal 3 2 2 2 3 2 3 2 2 3 2 2" xfId="3711"/>
    <cellStyle name="Normal 3 2 2 2 3 2 3 2 2 3 3" xfId="3712"/>
    <cellStyle name="Normal 3 2 2 2 3 2 3 2 2 4" xfId="3713"/>
    <cellStyle name="Normal 3 2 2 2 3 2 3 2 2 4 2" xfId="3714"/>
    <cellStyle name="Normal 3 2 2 2 3 2 3 2 2 5" xfId="3715"/>
    <cellStyle name="Normal 3 2 2 2 3 2 3 2 3" xfId="3716"/>
    <cellStyle name="Normal 3 2 2 2 3 2 3 2 3 2" xfId="3717"/>
    <cellStyle name="Normal 3 2 2 2 3 2 3 2 3 2 2" xfId="3718"/>
    <cellStyle name="Normal 3 2 2 2 3 2 3 2 3 2 2 2" xfId="3719"/>
    <cellStyle name="Normal 3 2 2 2 3 2 3 2 3 2 3" xfId="3720"/>
    <cellStyle name="Normal 3 2 2 2 3 2 3 2 3 3" xfId="3721"/>
    <cellStyle name="Normal 3 2 2 2 3 2 3 2 3 3 2" xfId="3722"/>
    <cellStyle name="Normal 3 2 2 2 3 2 3 2 3 4" xfId="3723"/>
    <cellStyle name="Normal 3 2 2 2 3 2 3 2 4" xfId="3724"/>
    <cellStyle name="Normal 3 2 2 2 3 2 3 2 4 2" xfId="3725"/>
    <cellStyle name="Normal 3 2 2 2 3 2 3 2 4 2 2" xfId="3726"/>
    <cellStyle name="Normal 3 2 2 2 3 2 3 2 4 3" xfId="3727"/>
    <cellStyle name="Normal 3 2 2 2 3 2 3 2 5" xfId="3728"/>
    <cellStyle name="Normal 3 2 2 2 3 2 3 2 5 2" xfId="3729"/>
    <cellStyle name="Normal 3 2 2 2 3 2 3 2 6" xfId="3730"/>
    <cellStyle name="Normal 3 2 2 2 3 2 3 3" xfId="3731"/>
    <cellStyle name="Normal 3 2 2 2 3 2 3 3 2" xfId="3732"/>
    <cellStyle name="Normal 3 2 2 2 3 2 3 3 2 2" xfId="3733"/>
    <cellStyle name="Normal 3 2 2 2 3 2 3 3 2 2 2" xfId="3734"/>
    <cellStyle name="Normal 3 2 2 2 3 2 3 3 2 2 2 2" xfId="3735"/>
    <cellStyle name="Normal 3 2 2 2 3 2 3 3 2 2 3" xfId="3736"/>
    <cellStyle name="Normal 3 2 2 2 3 2 3 3 2 3" xfId="3737"/>
    <cellStyle name="Normal 3 2 2 2 3 2 3 3 2 3 2" xfId="3738"/>
    <cellStyle name="Normal 3 2 2 2 3 2 3 3 2 4" xfId="3739"/>
    <cellStyle name="Normal 3 2 2 2 3 2 3 3 3" xfId="3740"/>
    <cellStyle name="Normal 3 2 2 2 3 2 3 3 3 2" xfId="3741"/>
    <cellStyle name="Normal 3 2 2 2 3 2 3 3 3 2 2" xfId="3742"/>
    <cellStyle name="Normal 3 2 2 2 3 2 3 3 3 3" xfId="3743"/>
    <cellStyle name="Normal 3 2 2 2 3 2 3 3 4" xfId="3744"/>
    <cellStyle name="Normal 3 2 2 2 3 2 3 3 4 2" xfId="3745"/>
    <cellStyle name="Normal 3 2 2 2 3 2 3 3 5" xfId="3746"/>
    <cellStyle name="Normal 3 2 2 2 3 2 3 4" xfId="3747"/>
    <cellStyle name="Normal 3 2 2 2 3 2 3 4 2" xfId="3748"/>
    <cellStyle name="Normal 3 2 2 2 3 2 3 4 2 2" xfId="3749"/>
    <cellStyle name="Normal 3 2 2 2 3 2 3 4 2 2 2" xfId="3750"/>
    <cellStyle name="Normal 3 2 2 2 3 2 3 4 2 3" xfId="3751"/>
    <cellStyle name="Normal 3 2 2 2 3 2 3 4 3" xfId="3752"/>
    <cellStyle name="Normal 3 2 2 2 3 2 3 4 3 2" xfId="3753"/>
    <cellStyle name="Normal 3 2 2 2 3 2 3 4 4" xfId="3754"/>
    <cellStyle name="Normal 3 2 2 2 3 2 3 5" xfId="3755"/>
    <cellStyle name="Normal 3 2 2 2 3 2 3 5 2" xfId="3756"/>
    <cellStyle name="Normal 3 2 2 2 3 2 3 5 2 2" xfId="3757"/>
    <cellStyle name="Normal 3 2 2 2 3 2 3 5 3" xfId="3758"/>
    <cellStyle name="Normal 3 2 2 2 3 2 3 6" xfId="3759"/>
    <cellStyle name="Normal 3 2 2 2 3 2 3 6 2" xfId="3760"/>
    <cellStyle name="Normal 3 2 2 2 3 2 3 7" xfId="3761"/>
    <cellStyle name="Normal 3 2 2 2 3 2 4" xfId="3762"/>
    <cellStyle name="Normal 3 2 2 2 3 2 4 2" xfId="3763"/>
    <cellStyle name="Normal 3 2 2 2 3 2 4 2 2" xfId="3764"/>
    <cellStyle name="Normal 3 2 2 2 3 2 4 2 2 2" xfId="3765"/>
    <cellStyle name="Normal 3 2 2 2 3 2 4 2 2 2 2" xfId="3766"/>
    <cellStyle name="Normal 3 2 2 2 3 2 4 2 2 2 2 2" xfId="3767"/>
    <cellStyle name="Normal 3 2 2 2 3 2 4 2 2 2 3" xfId="3768"/>
    <cellStyle name="Normal 3 2 2 2 3 2 4 2 2 3" xfId="3769"/>
    <cellStyle name="Normal 3 2 2 2 3 2 4 2 2 3 2" xfId="3770"/>
    <cellStyle name="Normal 3 2 2 2 3 2 4 2 2 4" xfId="3771"/>
    <cellStyle name="Normal 3 2 2 2 3 2 4 2 3" xfId="3772"/>
    <cellStyle name="Normal 3 2 2 2 3 2 4 2 3 2" xfId="3773"/>
    <cellStyle name="Normal 3 2 2 2 3 2 4 2 3 2 2" xfId="3774"/>
    <cellStyle name="Normal 3 2 2 2 3 2 4 2 3 3" xfId="3775"/>
    <cellStyle name="Normal 3 2 2 2 3 2 4 2 4" xfId="3776"/>
    <cellStyle name="Normal 3 2 2 2 3 2 4 2 4 2" xfId="3777"/>
    <cellStyle name="Normal 3 2 2 2 3 2 4 2 5" xfId="3778"/>
    <cellStyle name="Normal 3 2 2 2 3 2 4 3" xfId="3779"/>
    <cellStyle name="Normal 3 2 2 2 3 2 4 3 2" xfId="3780"/>
    <cellStyle name="Normal 3 2 2 2 3 2 4 3 2 2" xfId="3781"/>
    <cellStyle name="Normal 3 2 2 2 3 2 4 3 2 2 2" xfId="3782"/>
    <cellStyle name="Normal 3 2 2 2 3 2 4 3 2 3" xfId="3783"/>
    <cellStyle name="Normal 3 2 2 2 3 2 4 3 3" xfId="3784"/>
    <cellStyle name="Normal 3 2 2 2 3 2 4 3 3 2" xfId="3785"/>
    <cellStyle name="Normal 3 2 2 2 3 2 4 3 4" xfId="3786"/>
    <cellStyle name="Normal 3 2 2 2 3 2 4 4" xfId="3787"/>
    <cellStyle name="Normal 3 2 2 2 3 2 4 4 2" xfId="3788"/>
    <cellStyle name="Normal 3 2 2 2 3 2 4 4 2 2" xfId="3789"/>
    <cellStyle name="Normal 3 2 2 2 3 2 4 4 3" xfId="3790"/>
    <cellStyle name="Normal 3 2 2 2 3 2 4 5" xfId="3791"/>
    <cellStyle name="Normal 3 2 2 2 3 2 4 5 2" xfId="3792"/>
    <cellStyle name="Normal 3 2 2 2 3 2 4 6" xfId="3793"/>
    <cellStyle name="Normal 3 2 2 2 3 2 5" xfId="3794"/>
    <cellStyle name="Normal 3 2 2 2 3 2 5 2" xfId="3795"/>
    <cellStyle name="Normal 3 2 2 2 3 2 5 2 2" xfId="3796"/>
    <cellStyle name="Normal 3 2 2 2 3 2 5 2 2 2" xfId="3797"/>
    <cellStyle name="Normal 3 2 2 2 3 2 5 2 2 2 2" xfId="3798"/>
    <cellStyle name="Normal 3 2 2 2 3 2 5 2 2 3" xfId="3799"/>
    <cellStyle name="Normal 3 2 2 2 3 2 5 2 3" xfId="3800"/>
    <cellStyle name="Normal 3 2 2 2 3 2 5 2 3 2" xfId="3801"/>
    <cellStyle name="Normal 3 2 2 2 3 2 5 2 4" xfId="3802"/>
    <cellStyle name="Normal 3 2 2 2 3 2 5 3" xfId="3803"/>
    <cellStyle name="Normal 3 2 2 2 3 2 5 3 2" xfId="3804"/>
    <cellStyle name="Normal 3 2 2 2 3 2 5 3 2 2" xfId="3805"/>
    <cellStyle name="Normal 3 2 2 2 3 2 5 3 3" xfId="3806"/>
    <cellStyle name="Normal 3 2 2 2 3 2 5 4" xfId="3807"/>
    <cellStyle name="Normal 3 2 2 2 3 2 5 4 2" xfId="3808"/>
    <cellStyle name="Normal 3 2 2 2 3 2 5 5" xfId="3809"/>
    <cellStyle name="Normal 3 2 2 2 3 2 6" xfId="3810"/>
    <cellStyle name="Normal 3 2 2 2 3 2 6 2" xfId="3811"/>
    <cellStyle name="Normal 3 2 2 2 3 2 6 2 2" xfId="3812"/>
    <cellStyle name="Normal 3 2 2 2 3 2 6 2 2 2" xfId="3813"/>
    <cellStyle name="Normal 3 2 2 2 3 2 6 2 3" xfId="3814"/>
    <cellStyle name="Normal 3 2 2 2 3 2 6 3" xfId="3815"/>
    <cellStyle name="Normal 3 2 2 2 3 2 6 3 2" xfId="3816"/>
    <cellStyle name="Normal 3 2 2 2 3 2 6 4" xfId="3817"/>
    <cellStyle name="Normal 3 2 2 2 3 2 7" xfId="3818"/>
    <cellStyle name="Normal 3 2 2 2 3 2 7 2" xfId="3819"/>
    <cellStyle name="Normal 3 2 2 2 3 2 7 2 2" xfId="3820"/>
    <cellStyle name="Normal 3 2 2 2 3 2 7 3" xfId="3821"/>
    <cellStyle name="Normal 3 2 2 2 3 2 8" xfId="3822"/>
    <cellStyle name="Normal 3 2 2 2 3 2 8 2" xfId="3823"/>
    <cellStyle name="Normal 3 2 2 2 3 2 9" xfId="3824"/>
    <cellStyle name="Normal 3 2 2 2 3 3" xfId="3825"/>
    <cellStyle name="Normal 3 2 2 2 3 3 2" xfId="3826"/>
    <cellStyle name="Normal 3 2 2 2 3 3 2 2" xfId="3827"/>
    <cellStyle name="Normal 3 2 2 2 3 3 2 2 2" xfId="3828"/>
    <cellStyle name="Normal 3 2 2 2 3 3 2 2 2 2" xfId="3829"/>
    <cellStyle name="Normal 3 2 2 2 3 3 2 2 2 2 2" xfId="3830"/>
    <cellStyle name="Normal 3 2 2 2 3 3 2 2 2 2 2 2" xfId="3831"/>
    <cellStyle name="Normal 3 2 2 2 3 3 2 2 2 2 2 2 2" xfId="3832"/>
    <cellStyle name="Normal 3 2 2 2 3 3 2 2 2 2 2 3" xfId="3833"/>
    <cellStyle name="Normal 3 2 2 2 3 3 2 2 2 2 3" xfId="3834"/>
    <cellStyle name="Normal 3 2 2 2 3 3 2 2 2 2 3 2" xfId="3835"/>
    <cellStyle name="Normal 3 2 2 2 3 3 2 2 2 2 4" xfId="3836"/>
    <cellStyle name="Normal 3 2 2 2 3 3 2 2 2 3" xfId="3837"/>
    <cellStyle name="Normal 3 2 2 2 3 3 2 2 2 3 2" xfId="3838"/>
    <cellStyle name="Normal 3 2 2 2 3 3 2 2 2 3 2 2" xfId="3839"/>
    <cellStyle name="Normal 3 2 2 2 3 3 2 2 2 3 3" xfId="3840"/>
    <cellStyle name="Normal 3 2 2 2 3 3 2 2 2 4" xfId="3841"/>
    <cellStyle name="Normal 3 2 2 2 3 3 2 2 2 4 2" xfId="3842"/>
    <cellStyle name="Normal 3 2 2 2 3 3 2 2 2 5" xfId="3843"/>
    <cellStyle name="Normal 3 2 2 2 3 3 2 2 3" xfId="3844"/>
    <cellStyle name="Normal 3 2 2 2 3 3 2 2 3 2" xfId="3845"/>
    <cellStyle name="Normal 3 2 2 2 3 3 2 2 3 2 2" xfId="3846"/>
    <cellStyle name="Normal 3 2 2 2 3 3 2 2 3 2 2 2" xfId="3847"/>
    <cellStyle name="Normal 3 2 2 2 3 3 2 2 3 2 3" xfId="3848"/>
    <cellStyle name="Normal 3 2 2 2 3 3 2 2 3 3" xfId="3849"/>
    <cellStyle name="Normal 3 2 2 2 3 3 2 2 3 3 2" xfId="3850"/>
    <cellStyle name="Normal 3 2 2 2 3 3 2 2 3 4" xfId="3851"/>
    <cellStyle name="Normal 3 2 2 2 3 3 2 2 4" xfId="3852"/>
    <cellStyle name="Normal 3 2 2 2 3 3 2 2 4 2" xfId="3853"/>
    <cellStyle name="Normal 3 2 2 2 3 3 2 2 4 2 2" xfId="3854"/>
    <cellStyle name="Normal 3 2 2 2 3 3 2 2 4 3" xfId="3855"/>
    <cellStyle name="Normal 3 2 2 2 3 3 2 2 5" xfId="3856"/>
    <cellStyle name="Normal 3 2 2 2 3 3 2 2 5 2" xfId="3857"/>
    <cellStyle name="Normal 3 2 2 2 3 3 2 2 6" xfId="3858"/>
    <cellStyle name="Normal 3 2 2 2 3 3 2 3" xfId="3859"/>
    <cellStyle name="Normal 3 2 2 2 3 3 2 3 2" xfId="3860"/>
    <cellStyle name="Normal 3 2 2 2 3 3 2 3 2 2" xfId="3861"/>
    <cellStyle name="Normal 3 2 2 2 3 3 2 3 2 2 2" xfId="3862"/>
    <cellStyle name="Normal 3 2 2 2 3 3 2 3 2 2 2 2" xfId="3863"/>
    <cellStyle name="Normal 3 2 2 2 3 3 2 3 2 2 3" xfId="3864"/>
    <cellStyle name="Normal 3 2 2 2 3 3 2 3 2 3" xfId="3865"/>
    <cellStyle name="Normal 3 2 2 2 3 3 2 3 2 3 2" xfId="3866"/>
    <cellStyle name="Normal 3 2 2 2 3 3 2 3 2 4" xfId="3867"/>
    <cellStyle name="Normal 3 2 2 2 3 3 2 3 3" xfId="3868"/>
    <cellStyle name="Normal 3 2 2 2 3 3 2 3 3 2" xfId="3869"/>
    <cellStyle name="Normal 3 2 2 2 3 3 2 3 3 2 2" xfId="3870"/>
    <cellStyle name="Normal 3 2 2 2 3 3 2 3 3 3" xfId="3871"/>
    <cellStyle name="Normal 3 2 2 2 3 3 2 3 4" xfId="3872"/>
    <cellStyle name="Normal 3 2 2 2 3 3 2 3 4 2" xfId="3873"/>
    <cellStyle name="Normal 3 2 2 2 3 3 2 3 5" xfId="3874"/>
    <cellStyle name="Normal 3 2 2 2 3 3 2 4" xfId="3875"/>
    <cellStyle name="Normal 3 2 2 2 3 3 2 4 2" xfId="3876"/>
    <cellStyle name="Normal 3 2 2 2 3 3 2 4 2 2" xfId="3877"/>
    <cellStyle name="Normal 3 2 2 2 3 3 2 4 2 2 2" xfId="3878"/>
    <cellStyle name="Normal 3 2 2 2 3 3 2 4 2 3" xfId="3879"/>
    <cellStyle name="Normal 3 2 2 2 3 3 2 4 3" xfId="3880"/>
    <cellStyle name="Normal 3 2 2 2 3 3 2 4 3 2" xfId="3881"/>
    <cellStyle name="Normal 3 2 2 2 3 3 2 4 4" xfId="3882"/>
    <cellStyle name="Normal 3 2 2 2 3 3 2 5" xfId="3883"/>
    <cellStyle name="Normal 3 2 2 2 3 3 2 5 2" xfId="3884"/>
    <cellStyle name="Normal 3 2 2 2 3 3 2 5 2 2" xfId="3885"/>
    <cellStyle name="Normal 3 2 2 2 3 3 2 5 3" xfId="3886"/>
    <cellStyle name="Normal 3 2 2 2 3 3 2 6" xfId="3887"/>
    <cellStyle name="Normal 3 2 2 2 3 3 2 6 2" xfId="3888"/>
    <cellStyle name="Normal 3 2 2 2 3 3 2 7" xfId="3889"/>
    <cellStyle name="Normal 3 2 2 2 3 3 3" xfId="3890"/>
    <cellStyle name="Normal 3 2 2 2 3 3 3 2" xfId="3891"/>
    <cellStyle name="Normal 3 2 2 2 3 3 3 2 2" xfId="3892"/>
    <cellStyle name="Normal 3 2 2 2 3 3 3 2 2 2" xfId="3893"/>
    <cellStyle name="Normal 3 2 2 2 3 3 3 2 2 2 2" xfId="3894"/>
    <cellStyle name="Normal 3 2 2 2 3 3 3 2 2 2 2 2" xfId="3895"/>
    <cellStyle name="Normal 3 2 2 2 3 3 3 2 2 2 3" xfId="3896"/>
    <cellStyle name="Normal 3 2 2 2 3 3 3 2 2 3" xfId="3897"/>
    <cellStyle name="Normal 3 2 2 2 3 3 3 2 2 3 2" xfId="3898"/>
    <cellStyle name="Normal 3 2 2 2 3 3 3 2 2 4" xfId="3899"/>
    <cellStyle name="Normal 3 2 2 2 3 3 3 2 3" xfId="3900"/>
    <cellStyle name="Normal 3 2 2 2 3 3 3 2 3 2" xfId="3901"/>
    <cellStyle name="Normal 3 2 2 2 3 3 3 2 3 2 2" xfId="3902"/>
    <cellStyle name="Normal 3 2 2 2 3 3 3 2 3 3" xfId="3903"/>
    <cellStyle name="Normal 3 2 2 2 3 3 3 2 4" xfId="3904"/>
    <cellStyle name="Normal 3 2 2 2 3 3 3 2 4 2" xfId="3905"/>
    <cellStyle name="Normal 3 2 2 2 3 3 3 2 5" xfId="3906"/>
    <cellStyle name="Normal 3 2 2 2 3 3 3 3" xfId="3907"/>
    <cellStyle name="Normal 3 2 2 2 3 3 3 3 2" xfId="3908"/>
    <cellStyle name="Normal 3 2 2 2 3 3 3 3 2 2" xfId="3909"/>
    <cellStyle name="Normal 3 2 2 2 3 3 3 3 2 2 2" xfId="3910"/>
    <cellStyle name="Normal 3 2 2 2 3 3 3 3 2 3" xfId="3911"/>
    <cellStyle name="Normal 3 2 2 2 3 3 3 3 3" xfId="3912"/>
    <cellStyle name="Normal 3 2 2 2 3 3 3 3 3 2" xfId="3913"/>
    <cellStyle name="Normal 3 2 2 2 3 3 3 3 4" xfId="3914"/>
    <cellStyle name="Normal 3 2 2 2 3 3 3 4" xfId="3915"/>
    <cellStyle name="Normal 3 2 2 2 3 3 3 4 2" xfId="3916"/>
    <cellStyle name="Normal 3 2 2 2 3 3 3 4 2 2" xfId="3917"/>
    <cellStyle name="Normal 3 2 2 2 3 3 3 4 3" xfId="3918"/>
    <cellStyle name="Normal 3 2 2 2 3 3 3 5" xfId="3919"/>
    <cellStyle name="Normal 3 2 2 2 3 3 3 5 2" xfId="3920"/>
    <cellStyle name="Normal 3 2 2 2 3 3 3 6" xfId="3921"/>
    <cellStyle name="Normal 3 2 2 2 3 3 4" xfId="3922"/>
    <cellStyle name="Normal 3 2 2 2 3 3 4 2" xfId="3923"/>
    <cellStyle name="Normal 3 2 2 2 3 3 4 2 2" xfId="3924"/>
    <cellStyle name="Normal 3 2 2 2 3 3 4 2 2 2" xfId="3925"/>
    <cellStyle name="Normal 3 2 2 2 3 3 4 2 2 2 2" xfId="3926"/>
    <cellStyle name="Normal 3 2 2 2 3 3 4 2 2 3" xfId="3927"/>
    <cellStyle name="Normal 3 2 2 2 3 3 4 2 3" xfId="3928"/>
    <cellStyle name="Normal 3 2 2 2 3 3 4 2 3 2" xfId="3929"/>
    <cellStyle name="Normal 3 2 2 2 3 3 4 2 4" xfId="3930"/>
    <cellStyle name="Normal 3 2 2 2 3 3 4 3" xfId="3931"/>
    <cellStyle name="Normal 3 2 2 2 3 3 4 3 2" xfId="3932"/>
    <cellStyle name="Normal 3 2 2 2 3 3 4 3 2 2" xfId="3933"/>
    <cellStyle name="Normal 3 2 2 2 3 3 4 3 3" xfId="3934"/>
    <cellStyle name="Normal 3 2 2 2 3 3 4 4" xfId="3935"/>
    <cellStyle name="Normal 3 2 2 2 3 3 4 4 2" xfId="3936"/>
    <cellStyle name="Normal 3 2 2 2 3 3 4 5" xfId="3937"/>
    <cellStyle name="Normal 3 2 2 2 3 3 5" xfId="3938"/>
    <cellStyle name="Normal 3 2 2 2 3 3 5 2" xfId="3939"/>
    <cellStyle name="Normal 3 2 2 2 3 3 5 2 2" xfId="3940"/>
    <cellStyle name="Normal 3 2 2 2 3 3 5 2 2 2" xfId="3941"/>
    <cellStyle name="Normal 3 2 2 2 3 3 5 2 3" xfId="3942"/>
    <cellStyle name="Normal 3 2 2 2 3 3 5 3" xfId="3943"/>
    <cellStyle name="Normal 3 2 2 2 3 3 5 3 2" xfId="3944"/>
    <cellStyle name="Normal 3 2 2 2 3 3 5 4" xfId="3945"/>
    <cellStyle name="Normal 3 2 2 2 3 3 6" xfId="3946"/>
    <cellStyle name="Normal 3 2 2 2 3 3 6 2" xfId="3947"/>
    <cellStyle name="Normal 3 2 2 2 3 3 6 2 2" xfId="3948"/>
    <cellStyle name="Normal 3 2 2 2 3 3 6 3" xfId="3949"/>
    <cellStyle name="Normal 3 2 2 2 3 3 7" xfId="3950"/>
    <cellStyle name="Normal 3 2 2 2 3 3 7 2" xfId="3951"/>
    <cellStyle name="Normal 3 2 2 2 3 3 8" xfId="3952"/>
    <cellStyle name="Normal 3 2 2 2 3 4" xfId="3953"/>
    <cellStyle name="Normal 3 2 2 2 3 4 2" xfId="3954"/>
    <cellStyle name="Normal 3 2 2 2 3 4 2 2" xfId="3955"/>
    <cellStyle name="Normal 3 2 2 2 3 4 2 2 2" xfId="3956"/>
    <cellStyle name="Normal 3 2 2 2 3 4 2 2 2 2" xfId="3957"/>
    <cellStyle name="Normal 3 2 2 2 3 4 2 2 2 2 2" xfId="3958"/>
    <cellStyle name="Normal 3 2 2 2 3 4 2 2 2 2 2 2" xfId="3959"/>
    <cellStyle name="Normal 3 2 2 2 3 4 2 2 2 2 3" xfId="3960"/>
    <cellStyle name="Normal 3 2 2 2 3 4 2 2 2 3" xfId="3961"/>
    <cellStyle name="Normal 3 2 2 2 3 4 2 2 2 3 2" xfId="3962"/>
    <cellStyle name="Normal 3 2 2 2 3 4 2 2 2 4" xfId="3963"/>
    <cellStyle name="Normal 3 2 2 2 3 4 2 2 3" xfId="3964"/>
    <cellStyle name="Normal 3 2 2 2 3 4 2 2 3 2" xfId="3965"/>
    <cellStyle name="Normal 3 2 2 2 3 4 2 2 3 2 2" xfId="3966"/>
    <cellStyle name="Normal 3 2 2 2 3 4 2 2 3 3" xfId="3967"/>
    <cellStyle name="Normal 3 2 2 2 3 4 2 2 4" xfId="3968"/>
    <cellStyle name="Normal 3 2 2 2 3 4 2 2 4 2" xfId="3969"/>
    <cellStyle name="Normal 3 2 2 2 3 4 2 2 5" xfId="3970"/>
    <cellStyle name="Normal 3 2 2 2 3 4 2 3" xfId="3971"/>
    <cellStyle name="Normal 3 2 2 2 3 4 2 3 2" xfId="3972"/>
    <cellStyle name="Normal 3 2 2 2 3 4 2 3 2 2" xfId="3973"/>
    <cellStyle name="Normal 3 2 2 2 3 4 2 3 2 2 2" xfId="3974"/>
    <cellStyle name="Normal 3 2 2 2 3 4 2 3 2 3" xfId="3975"/>
    <cellStyle name="Normal 3 2 2 2 3 4 2 3 3" xfId="3976"/>
    <cellStyle name="Normal 3 2 2 2 3 4 2 3 3 2" xfId="3977"/>
    <cellStyle name="Normal 3 2 2 2 3 4 2 3 4" xfId="3978"/>
    <cellStyle name="Normal 3 2 2 2 3 4 2 4" xfId="3979"/>
    <cellStyle name="Normal 3 2 2 2 3 4 2 4 2" xfId="3980"/>
    <cellStyle name="Normal 3 2 2 2 3 4 2 4 2 2" xfId="3981"/>
    <cellStyle name="Normal 3 2 2 2 3 4 2 4 3" xfId="3982"/>
    <cellStyle name="Normal 3 2 2 2 3 4 2 5" xfId="3983"/>
    <cellStyle name="Normal 3 2 2 2 3 4 2 5 2" xfId="3984"/>
    <cellStyle name="Normal 3 2 2 2 3 4 2 6" xfId="3985"/>
    <cellStyle name="Normal 3 2 2 2 3 4 3" xfId="3986"/>
    <cellStyle name="Normal 3 2 2 2 3 4 3 2" xfId="3987"/>
    <cellStyle name="Normal 3 2 2 2 3 4 3 2 2" xfId="3988"/>
    <cellStyle name="Normal 3 2 2 2 3 4 3 2 2 2" xfId="3989"/>
    <cellStyle name="Normal 3 2 2 2 3 4 3 2 2 2 2" xfId="3990"/>
    <cellStyle name="Normal 3 2 2 2 3 4 3 2 2 3" xfId="3991"/>
    <cellStyle name="Normal 3 2 2 2 3 4 3 2 3" xfId="3992"/>
    <cellStyle name="Normal 3 2 2 2 3 4 3 2 3 2" xfId="3993"/>
    <cellStyle name="Normal 3 2 2 2 3 4 3 2 4" xfId="3994"/>
    <cellStyle name="Normal 3 2 2 2 3 4 3 3" xfId="3995"/>
    <cellStyle name="Normal 3 2 2 2 3 4 3 3 2" xfId="3996"/>
    <cellStyle name="Normal 3 2 2 2 3 4 3 3 2 2" xfId="3997"/>
    <cellStyle name="Normal 3 2 2 2 3 4 3 3 3" xfId="3998"/>
    <cellStyle name="Normal 3 2 2 2 3 4 3 4" xfId="3999"/>
    <cellStyle name="Normal 3 2 2 2 3 4 3 4 2" xfId="4000"/>
    <cellStyle name="Normal 3 2 2 2 3 4 3 5" xfId="4001"/>
    <cellStyle name="Normal 3 2 2 2 3 4 4" xfId="4002"/>
    <cellStyle name="Normal 3 2 2 2 3 4 4 2" xfId="4003"/>
    <cellStyle name="Normal 3 2 2 2 3 4 4 2 2" xfId="4004"/>
    <cellStyle name="Normal 3 2 2 2 3 4 4 2 2 2" xfId="4005"/>
    <cellStyle name="Normal 3 2 2 2 3 4 4 2 3" xfId="4006"/>
    <cellStyle name="Normal 3 2 2 2 3 4 4 3" xfId="4007"/>
    <cellStyle name="Normal 3 2 2 2 3 4 4 3 2" xfId="4008"/>
    <cellStyle name="Normal 3 2 2 2 3 4 4 4" xfId="4009"/>
    <cellStyle name="Normal 3 2 2 2 3 4 5" xfId="4010"/>
    <cellStyle name="Normal 3 2 2 2 3 4 5 2" xfId="4011"/>
    <cellStyle name="Normal 3 2 2 2 3 4 5 2 2" xfId="4012"/>
    <cellStyle name="Normal 3 2 2 2 3 4 5 3" xfId="4013"/>
    <cellStyle name="Normal 3 2 2 2 3 4 6" xfId="4014"/>
    <cellStyle name="Normal 3 2 2 2 3 4 6 2" xfId="4015"/>
    <cellStyle name="Normal 3 2 2 2 3 4 7" xfId="4016"/>
    <cellStyle name="Normal 3 2 2 2 3 5" xfId="4017"/>
    <cellStyle name="Normal 3 2 2 2 3 5 2" xfId="4018"/>
    <cellStyle name="Normal 3 2 2 2 3 5 2 2" xfId="4019"/>
    <cellStyle name="Normal 3 2 2 2 3 5 2 2 2" xfId="4020"/>
    <cellStyle name="Normal 3 2 2 2 3 5 2 2 2 2" xfId="4021"/>
    <cellStyle name="Normal 3 2 2 2 3 5 2 2 2 2 2" xfId="4022"/>
    <cellStyle name="Normal 3 2 2 2 3 5 2 2 2 3" xfId="4023"/>
    <cellStyle name="Normal 3 2 2 2 3 5 2 2 3" xfId="4024"/>
    <cellStyle name="Normal 3 2 2 2 3 5 2 2 3 2" xfId="4025"/>
    <cellStyle name="Normal 3 2 2 2 3 5 2 2 4" xfId="4026"/>
    <cellStyle name="Normal 3 2 2 2 3 5 2 3" xfId="4027"/>
    <cellStyle name="Normal 3 2 2 2 3 5 2 3 2" xfId="4028"/>
    <cellStyle name="Normal 3 2 2 2 3 5 2 3 2 2" xfId="4029"/>
    <cellStyle name="Normal 3 2 2 2 3 5 2 3 3" xfId="4030"/>
    <cellStyle name="Normal 3 2 2 2 3 5 2 4" xfId="4031"/>
    <cellStyle name="Normal 3 2 2 2 3 5 2 4 2" xfId="4032"/>
    <cellStyle name="Normal 3 2 2 2 3 5 2 5" xfId="4033"/>
    <cellStyle name="Normal 3 2 2 2 3 5 3" xfId="4034"/>
    <cellStyle name="Normal 3 2 2 2 3 5 3 2" xfId="4035"/>
    <cellStyle name="Normal 3 2 2 2 3 5 3 2 2" xfId="4036"/>
    <cellStyle name="Normal 3 2 2 2 3 5 3 2 2 2" xfId="4037"/>
    <cellStyle name="Normal 3 2 2 2 3 5 3 2 3" xfId="4038"/>
    <cellStyle name="Normal 3 2 2 2 3 5 3 3" xfId="4039"/>
    <cellStyle name="Normal 3 2 2 2 3 5 3 3 2" xfId="4040"/>
    <cellStyle name="Normal 3 2 2 2 3 5 3 4" xfId="4041"/>
    <cellStyle name="Normal 3 2 2 2 3 5 4" xfId="4042"/>
    <cellStyle name="Normal 3 2 2 2 3 5 4 2" xfId="4043"/>
    <cellStyle name="Normal 3 2 2 2 3 5 4 2 2" xfId="4044"/>
    <cellStyle name="Normal 3 2 2 2 3 5 4 3" xfId="4045"/>
    <cellStyle name="Normal 3 2 2 2 3 5 5" xfId="4046"/>
    <cellStyle name="Normal 3 2 2 2 3 5 5 2" xfId="4047"/>
    <cellStyle name="Normal 3 2 2 2 3 5 6" xfId="4048"/>
    <cellStyle name="Normal 3 2 2 2 3 6" xfId="4049"/>
    <cellStyle name="Normal 3 2 2 2 3 6 2" xfId="4050"/>
    <cellStyle name="Normal 3 2 2 2 3 6 2 2" xfId="4051"/>
    <cellStyle name="Normal 3 2 2 2 3 6 2 2 2" xfId="4052"/>
    <cellStyle name="Normal 3 2 2 2 3 6 2 2 2 2" xfId="4053"/>
    <cellStyle name="Normal 3 2 2 2 3 6 2 2 3" xfId="4054"/>
    <cellStyle name="Normal 3 2 2 2 3 6 2 3" xfId="4055"/>
    <cellStyle name="Normal 3 2 2 2 3 6 2 3 2" xfId="4056"/>
    <cellStyle name="Normal 3 2 2 2 3 6 2 4" xfId="4057"/>
    <cellStyle name="Normal 3 2 2 2 3 6 3" xfId="4058"/>
    <cellStyle name="Normal 3 2 2 2 3 6 3 2" xfId="4059"/>
    <cellStyle name="Normal 3 2 2 2 3 6 3 2 2" xfId="4060"/>
    <cellStyle name="Normal 3 2 2 2 3 6 3 3" xfId="4061"/>
    <cellStyle name="Normal 3 2 2 2 3 6 4" xfId="4062"/>
    <cellStyle name="Normal 3 2 2 2 3 6 4 2" xfId="4063"/>
    <cellStyle name="Normal 3 2 2 2 3 6 5" xfId="4064"/>
    <cellStyle name="Normal 3 2 2 2 3 7" xfId="4065"/>
    <cellStyle name="Normal 3 2 2 2 3 7 2" xfId="4066"/>
    <cellStyle name="Normal 3 2 2 2 3 7 2 2" xfId="4067"/>
    <cellStyle name="Normal 3 2 2 2 3 7 2 2 2" xfId="4068"/>
    <cellStyle name="Normal 3 2 2 2 3 7 2 3" xfId="4069"/>
    <cellStyle name="Normal 3 2 2 2 3 7 3" xfId="4070"/>
    <cellStyle name="Normal 3 2 2 2 3 7 3 2" xfId="4071"/>
    <cellStyle name="Normal 3 2 2 2 3 7 4" xfId="4072"/>
    <cellStyle name="Normal 3 2 2 2 3 8" xfId="4073"/>
    <cellStyle name="Normal 3 2 2 2 3 8 2" xfId="4074"/>
    <cellStyle name="Normal 3 2 2 2 3 8 2 2" xfId="4075"/>
    <cellStyle name="Normal 3 2 2 2 3 8 3" xfId="4076"/>
    <cellStyle name="Normal 3 2 2 2 3 9" xfId="4077"/>
    <cellStyle name="Normal 3 2 2 2 3 9 2" xfId="4078"/>
    <cellStyle name="Normal 3 2 2 2 4" xfId="4079"/>
    <cellStyle name="Normal 3 2 2 2 4 2" xfId="4080"/>
    <cellStyle name="Normal 3 2 2 2 4 2 2" xfId="4081"/>
    <cellStyle name="Normal 3 2 2 2 4 2 2 2" xfId="4082"/>
    <cellStyle name="Normal 3 2 2 2 4 2 2 2 2" xfId="4083"/>
    <cellStyle name="Normal 3 2 2 2 4 2 2 2 2 2" xfId="4084"/>
    <cellStyle name="Normal 3 2 2 2 4 2 2 2 2 2 2" xfId="4085"/>
    <cellStyle name="Normal 3 2 2 2 4 2 2 2 2 2 2 2" xfId="4086"/>
    <cellStyle name="Normal 3 2 2 2 4 2 2 2 2 2 2 2 2" xfId="4087"/>
    <cellStyle name="Normal 3 2 2 2 4 2 2 2 2 2 2 3" xfId="4088"/>
    <cellStyle name="Normal 3 2 2 2 4 2 2 2 2 2 3" xfId="4089"/>
    <cellStyle name="Normal 3 2 2 2 4 2 2 2 2 2 3 2" xfId="4090"/>
    <cellStyle name="Normal 3 2 2 2 4 2 2 2 2 2 4" xfId="4091"/>
    <cellStyle name="Normal 3 2 2 2 4 2 2 2 2 3" xfId="4092"/>
    <cellStyle name="Normal 3 2 2 2 4 2 2 2 2 3 2" xfId="4093"/>
    <cellStyle name="Normal 3 2 2 2 4 2 2 2 2 3 2 2" xfId="4094"/>
    <cellStyle name="Normal 3 2 2 2 4 2 2 2 2 3 3" xfId="4095"/>
    <cellStyle name="Normal 3 2 2 2 4 2 2 2 2 4" xfId="4096"/>
    <cellStyle name="Normal 3 2 2 2 4 2 2 2 2 4 2" xfId="4097"/>
    <cellStyle name="Normal 3 2 2 2 4 2 2 2 2 5" xfId="4098"/>
    <cellStyle name="Normal 3 2 2 2 4 2 2 2 3" xfId="4099"/>
    <cellStyle name="Normal 3 2 2 2 4 2 2 2 3 2" xfId="4100"/>
    <cellStyle name="Normal 3 2 2 2 4 2 2 2 3 2 2" xfId="4101"/>
    <cellStyle name="Normal 3 2 2 2 4 2 2 2 3 2 2 2" xfId="4102"/>
    <cellStyle name="Normal 3 2 2 2 4 2 2 2 3 2 3" xfId="4103"/>
    <cellStyle name="Normal 3 2 2 2 4 2 2 2 3 3" xfId="4104"/>
    <cellStyle name="Normal 3 2 2 2 4 2 2 2 3 3 2" xfId="4105"/>
    <cellStyle name="Normal 3 2 2 2 4 2 2 2 3 4" xfId="4106"/>
    <cellStyle name="Normal 3 2 2 2 4 2 2 2 4" xfId="4107"/>
    <cellStyle name="Normal 3 2 2 2 4 2 2 2 4 2" xfId="4108"/>
    <cellStyle name="Normal 3 2 2 2 4 2 2 2 4 2 2" xfId="4109"/>
    <cellStyle name="Normal 3 2 2 2 4 2 2 2 4 3" xfId="4110"/>
    <cellStyle name="Normal 3 2 2 2 4 2 2 2 5" xfId="4111"/>
    <cellStyle name="Normal 3 2 2 2 4 2 2 2 5 2" xfId="4112"/>
    <cellStyle name="Normal 3 2 2 2 4 2 2 2 6" xfId="4113"/>
    <cellStyle name="Normal 3 2 2 2 4 2 2 3" xfId="4114"/>
    <cellStyle name="Normal 3 2 2 2 4 2 2 3 2" xfId="4115"/>
    <cellStyle name="Normal 3 2 2 2 4 2 2 3 2 2" xfId="4116"/>
    <cellStyle name="Normal 3 2 2 2 4 2 2 3 2 2 2" xfId="4117"/>
    <cellStyle name="Normal 3 2 2 2 4 2 2 3 2 2 2 2" xfId="4118"/>
    <cellStyle name="Normal 3 2 2 2 4 2 2 3 2 2 3" xfId="4119"/>
    <cellStyle name="Normal 3 2 2 2 4 2 2 3 2 3" xfId="4120"/>
    <cellStyle name="Normal 3 2 2 2 4 2 2 3 2 3 2" xfId="4121"/>
    <cellStyle name="Normal 3 2 2 2 4 2 2 3 2 4" xfId="4122"/>
    <cellStyle name="Normal 3 2 2 2 4 2 2 3 3" xfId="4123"/>
    <cellStyle name="Normal 3 2 2 2 4 2 2 3 3 2" xfId="4124"/>
    <cellStyle name="Normal 3 2 2 2 4 2 2 3 3 2 2" xfId="4125"/>
    <cellStyle name="Normal 3 2 2 2 4 2 2 3 3 3" xfId="4126"/>
    <cellStyle name="Normal 3 2 2 2 4 2 2 3 4" xfId="4127"/>
    <cellStyle name="Normal 3 2 2 2 4 2 2 3 4 2" xfId="4128"/>
    <cellStyle name="Normal 3 2 2 2 4 2 2 3 5" xfId="4129"/>
    <cellStyle name="Normal 3 2 2 2 4 2 2 4" xfId="4130"/>
    <cellStyle name="Normal 3 2 2 2 4 2 2 4 2" xfId="4131"/>
    <cellStyle name="Normal 3 2 2 2 4 2 2 4 2 2" xfId="4132"/>
    <cellStyle name="Normal 3 2 2 2 4 2 2 4 2 2 2" xfId="4133"/>
    <cellStyle name="Normal 3 2 2 2 4 2 2 4 2 3" xfId="4134"/>
    <cellStyle name="Normal 3 2 2 2 4 2 2 4 3" xfId="4135"/>
    <cellStyle name="Normal 3 2 2 2 4 2 2 4 3 2" xfId="4136"/>
    <cellStyle name="Normal 3 2 2 2 4 2 2 4 4" xfId="4137"/>
    <cellStyle name="Normal 3 2 2 2 4 2 2 5" xfId="4138"/>
    <cellStyle name="Normal 3 2 2 2 4 2 2 5 2" xfId="4139"/>
    <cellStyle name="Normal 3 2 2 2 4 2 2 5 2 2" xfId="4140"/>
    <cellStyle name="Normal 3 2 2 2 4 2 2 5 3" xfId="4141"/>
    <cellStyle name="Normal 3 2 2 2 4 2 2 6" xfId="4142"/>
    <cellStyle name="Normal 3 2 2 2 4 2 2 6 2" xfId="4143"/>
    <cellStyle name="Normal 3 2 2 2 4 2 2 7" xfId="4144"/>
    <cellStyle name="Normal 3 2 2 2 4 2 3" xfId="4145"/>
    <cellStyle name="Normal 3 2 2 2 4 2 3 2" xfId="4146"/>
    <cellStyle name="Normal 3 2 2 2 4 2 3 2 2" xfId="4147"/>
    <cellStyle name="Normal 3 2 2 2 4 2 3 2 2 2" xfId="4148"/>
    <cellStyle name="Normal 3 2 2 2 4 2 3 2 2 2 2" xfId="4149"/>
    <cellStyle name="Normal 3 2 2 2 4 2 3 2 2 2 2 2" xfId="4150"/>
    <cellStyle name="Normal 3 2 2 2 4 2 3 2 2 2 3" xfId="4151"/>
    <cellStyle name="Normal 3 2 2 2 4 2 3 2 2 3" xfId="4152"/>
    <cellStyle name="Normal 3 2 2 2 4 2 3 2 2 3 2" xfId="4153"/>
    <cellStyle name="Normal 3 2 2 2 4 2 3 2 2 4" xfId="4154"/>
    <cellStyle name="Normal 3 2 2 2 4 2 3 2 3" xfId="4155"/>
    <cellStyle name="Normal 3 2 2 2 4 2 3 2 3 2" xfId="4156"/>
    <cellStyle name="Normal 3 2 2 2 4 2 3 2 3 2 2" xfId="4157"/>
    <cellStyle name="Normal 3 2 2 2 4 2 3 2 3 3" xfId="4158"/>
    <cellStyle name="Normal 3 2 2 2 4 2 3 2 4" xfId="4159"/>
    <cellStyle name="Normal 3 2 2 2 4 2 3 2 4 2" xfId="4160"/>
    <cellStyle name="Normal 3 2 2 2 4 2 3 2 5" xfId="4161"/>
    <cellStyle name="Normal 3 2 2 2 4 2 3 3" xfId="4162"/>
    <cellStyle name="Normal 3 2 2 2 4 2 3 3 2" xfId="4163"/>
    <cellStyle name="Normal 3 2 2 2 4 2 3 3 2 2" xfId="4164"/>
    <cellStyle name="Normal 3 2 2 2 4 2 3 3 2 2 2" xfId="4165"/>
    <cellStyle name="Normal 3 2 2 2 4 2 3 3 2 3" xfId="4166"/>
    <cellStyle name="Normal 3 2 2 2 4 2 3 3 3" xfId="4167"/>
    <cellStyle name="Normal 3 2 2 2 4 2 3 3 3 2" xfId="4168"/>
    <cellStyle name="Normal 3 2 2 2 4 2 3 3 4" xfId="4169"/>
    <cellStyle name="Normal 3 2 2 2 4 2 3 4" xfId="4170"/>
    <cellStyle name="Normal 3 2 2 2 4 2 3 4 2" xfId="4171"/>
    <cellStyle name="Normal 3 2 2 2 4 2 3 4 2 2" xfId="4172"/>
    <cellStyle name="Normal 3 2 2 2 4 2 3 4 3" xfId="4173"/>
    <cellStyle name="Normal 3 2 2 2 4 2 3 5" xfId="4174"/>
    <cellStyle name="Normal 3 2 2 2 4 2 3 5 2" xfId="4175"/>
    <cellStyle name="Normal 3 2 2 2 4 2 3 6" xfId="4176"/>
    <cellStyle name="Normal 3 2 2 2 4 2 4" xfId="4177"/>
    <cellStyle name="Normal 3 2 2 2 4 2 4 2" xfId="4178"/>
    <cellStyle name="Normal 3 2 2 2 4 2 4 2 2" xfId="4179"/>
    <cellStyle name="Normal 3 2 2 2 4 2 4 2 2 2" xfId="4180"/>
    <cellStyle name="Normal 3 2 2 2 4 2 4 2 2 2 2" xfId="4181"/>
    <cellStyle name="Normal 3 2 2 2 4 2 4 2 2 3" xfId="4182"/>
    <cellStyle name="Normal 3 2 2 2 4 2 4 2 3" xfId="4183"/>
    <cellStyle name="Normal 3 2 2 2 4 2 4 2 3 2" xfId="4184"/>
    <cellStyle name="Normal 3 2 2 2 4 2 4 2 4" xfId="4185"/>
    <cellStyle name="Normal 3 2 2 2 4 2 4 3" xfId="4186"/>
    <cellStyle name="Normal 3 2 2 2 4 2 4 3 2" xfId="4187"/>
    <cellStyle name="Normal 3 2 2 2 4 2 4 3 2 2" xfId="4188"/>
    <cellStyle name="Normal 3 2 2 2 4 2 4 3 3" xfId="4189"/>
    <cellStyle name="Normal 3 2 2 2 4 2 4 4" xfId="4190"/>
    <cellStyle name="Normal 3 2 2 2 4 2 4 4 2" xfId="4191"/>
    <cellStyle name="Normal 3 2 2 2 4 2 4 5" xfId="4192"/>
    <cellStyle name="Normal 3 2 2 2 4 2 5" xfId="4193"/>
    <cellStyle name="Normal 3 2 2 2 4 2 5 2" xfId="4194"/>
    <cellStyle name="Normal 3 2 2 2 4 2 5 2 2" xfId="4195"/>
    <cellStyle name="Normal 3 2 2 2 4 2 5 2 2 2" xfId="4196"/>
    <cellStyle name="Normal 3 2 2 2 4 2 5 2 3" xfId="4197"/>
    <cellStyle name="Normal 3 2 2 2 4 2 5 3" xfId="4198"/>
    <cellStyle name="Normal 3 2 2 2 4 2 5 3 2" xfId="4199"/>
    <cellStyle name="Normal 3 2 2 2 4 2 5 4" xfId="4200"/>
    <cellStyle name="Normal 3 2 2 2 4 2 6" xfId="4201"/>
    <cellStyle name="Normal 3 2 2 2 4 2 6 2" xfId="4202"/>
    <cellStyle name="Normal 3 2 2 2 4 2 6 2 2" xfId="4203"/>
    <cellStyle name="Normal 3 2 2 2 4 2 6 3" xfId="4204"/>
    <cellStyle name="Normal 3 2 2 2 4 2 7" xfId="4205"/>
    <cellStyle name="Normal 3 2 2 2 4 2 7 2" xfId="4206"/>
    <cellStyle name="Normal 3 2 2 2 4 2 8" xfId="4207"/>
    <cellStyle name="Normal 3 2 2 2 4 3" xfId="4208"/>
    <cellStyle name="Normal 3 2 2 2 4 3 2" xfId="4209"/>
    <cellStyle name="Normal 3 2 2 2 4 3 2 2" xfId="4210"/>
    <cellStyle name="Normal 3 2 2 2 4 3 2 2 2" xfId="4211"/>
    <cellStyle name="Normal 3 2 2 2 4 3 2 2 2 2" xfId="4212"/>
    <cellStyle name="Normal 3 2 2 2 4 3 2 2 2 2 2" xfId="4213"/>
    <cellStyle name="Normal 3 2 2 2 4 3 2 2 2 2 2 2" xfId="4214"/>
    <cellStyle name="Normal 3 2 2 2 4 3 2 2 2 2 3" xfId="4215"/>
    <cellStyle name="Normal 3 2 2 2 4 3 2 2 2 3" xfId="4216"/>
    <cellStyle name="Normal 3 2 2 2 4 3 2 2 2 3 2" xfId="4217"/>
    <cellStyle name="Normal 3 2 2 2 4 3 2 2 2 4" xfId="4218"/>
    <cellStyle name="Normal 3 2 2 2 4 3 2 2 3" xfId="4219"/>
    <cellStyle name="Normal 3 2 2 2 4 3 2 2 3 2" xfId="4220"/>
    <cellStyle name="Normal 3 2 2 2 4 3 2 2 3 2 2" xfId="4221"/>
    <cellStyle name="Normal 3 2 2 2 4 3 2 2 3 3" xfId="4222"/>
    <cellStyle name="Normal 3 2 2 2 4 3 2 2 4" xfId="4223"/>
    <cellStyle name="Normal 3 2 2 2 4 3 2 2 4 2" xfId="4224"/>
    <cellStyle name="Normal 3 2 2 2 4 3 2 2 5" xfId="4225"/>
    <cellStyle name="Normal 3 2 2 2 4 3 2 3" xfId="4226"/>
    <cellStyle name="Normal 3 2 2 2 4 3 2 3 2" xfId="4227"/>
    <cellStyle name="Normal 3 2 2 2 4 3 2 3 2 2" xfId="4228"/>
    <cellStyle name="Normal 3 2 2 2 4 3 2 3 2 2 2" xfId="4229"/>
    <cellStyle name="Normal 3 2 2 2 4 3 2 3 2 3" xfId="4230"/>
    <cellStyle name="Normal 3 2 2 2 4 3 2 3 3" xfId="4231"/>
    <cellStyle name="Normal 3 2 2 2 4 3 2 3 3 2" xfId="4232"/>
    <cellStyle name="Normal 3 2 2 2 4 3 2 3 4" xfId="4233"/>
    <cellStyle name="Normal 3 2 2 2 4 3 2 4" xfId="4234"/>
    <cellStyle name="Normal 3 2 2 2 4 3 2 4 2" xfId="4235"/>
    <cellStyle name="Normal 3 2 2 2 4 3 2 4 2 2" xfId="4236"/>
    <cellStyle name="Normal 3 2 2 2 4 3 2 4 3" xfId="4237"/>
    <cellStyle name="Normal 3 2 2 2 4 3 2 5" xfId="4238"/>
    <cellStyle name="Normal 3 2 2 2 4 3 2 5 2" xfId="4239"/>
    <cellStyle name="Normal 3 2 2 2 4 3 2 6" xfId="4240"/>
    <cellStyle name="Normal 3 2 2 2 4 3 3" xfId="4241"/>
    <cellStyle name="Normal 3 2 2 2 4 3 3 2" xfId="4242"/>
    <cellStyle name="Normal 3 2 2 2 4 3 3 2 2" xfId="4243"/>
    <cellStyle name="Normal 3 2 2 2 4 3 3 2 2 2" xfId="4244"/>
    <cellStyle name="Normal 3 2 2 2 4 3 3 2 2 2 2" xfId="4245"/>
    <cellStyle name="Normal 3 2 2 2 4 3 3 2 2 3" xfId="4246"/>
    <cellStyle name="Normal 3 2 2 2 4 3 3 2 3" xfId="4247"/>
    <cellStyle name="Normal 3 2 2 2 4 3 3 2 3 2" xfId="4248"/>
    <cellStyle name="Normal 3 2 2 2 4 3 3 2 4" xfId="4249"/>
    <cellStyle name="Normal 3 2 2 2 4 3 3 3" xfId="4250"/>
    <cellStyle name="Normal 3 2 2 2 4 3 3 3 2" xfId="4251"/>
    <cellStyle name="Normal 3 2 2 2 4 3 3 3 2 2" xfId="4252"/>
    <cellStyle name="Normal 3 2 2 2 4 3 3 3 3" xfId="4253"/>
    <cellStyle name="Normal 3 2 2 2 4 3 3 4" xfId="4254"/>
    <cellStyle name="Normal 3 2 2 2 4 3 3 4 2" xfId="4255"/>
    <cellStyle name="Normal 3 2 2 2 4 3 3 5" xfId="4256"/>
    <cellStyle name="Normal 3 2 2 2 4 3 4" xfId="4257"/>
    <cellStyle name="Normal 3 2 2 2 4 3 4 2" xfId="4258"/>
    <cellStyle name="Normal 3 2 2 2 4 3 4 2 2" xfId="4259"/>
    <cellStyle name="Normal 3 2 2 2 4 3 4 2 2 2" xfId="4260"/>
    <cellStyle name="Normal 3 2 2 2 4 3 4 2 3" xfId="4261"/>
    <cellStyle name="Normal 3 2 2 2 4 3 4 3" xfId="4262"/>
    <cellStyle name="Normal 3 2 2 2 4 3 4 3 2" xfId="4263"/>
    <cellStyle name="Normal 3 2 2 2 4 3 4 4" xfId="4264"/>
    <cellStyle name="Normal 3 2 2 2 4 3 5" xfId="4265"/>
    <cellStyle name="Normal 3 2 2 2 4 3 5 2" xfId="4266"/>
    <cellStyle name="Normal 3 2 2 2 4 3 5 2 2" xfId="4267"/>
    <cellStyle name="Normal 3 2 2 2 4 3 5 3" xfId="4268"/>
    <cellStyle name="Normal 3 2 2 2 4 3 6" xfId="4269"/>
    <cellStyle name="Normal 3 2 2 2 4 3 6 2" xfId="4270"/>
    <cellStyle name="Normal 3 2 2 2 4 3 7" xfId="4271"/>
    <cellStyle name="Normal 3 2 2 2 4 4" xfId="4272"/>
    <cellStyle name="Normal 3 2 2 2 4 4 2" xfId="4273"/>
    <cellStyle name="Normal 3 2 2 2 4 4 2 2" xfId="4274"/>
    <cellStyle name="Normal 3 2 2 2 4 4 2 2 2" xfId="4275"/>
    <cellStyle name="Normal 3 2 2 2 4 4 2 2 2 2" xfId="4276"/>
    <cellStyle name="Normal 3 2 2 2 4 4 2 2 2 2 2" xfId="4277"/>
    <cellStyle name="Normal 3 2 2 2 4 4 2 2 2 3" xfId="4278"/>
    <cellStyle name="Normal 3 2 2 2 4 4 2 2 3" xfId="4279"/>
    <cellStyle name="Normal 3 2 2 2 4 4 2 2 3 2" xfId="4280"/>
    <cellStyle name="Normal 3 2 2 2 4 4 2 2 4" xfId="4281"/>
    <cellStyle name="Normal 3 2 2 2 4 4 2 3" xfId="4282"/>
    <cellStyle name="Normal 3 2 2 2 4 4 2 3 2" xfId="4283"/>
    <cellStyle name="Normal 3 2 2 2 4 4 2 3 2 2" xfId="4284"/>
    <cellStyle name="Normal 3 2 2 2 4 4 2 3 3" xfId="4285"/>
    <cellStyle name="Normal 3 2 2 2 4 4 2 4" xfId="4286"/>
    <cellStyle name="Normal 3 2 2 2 4 4 2 4 2" xfId="4287"/>
    <cellStyle name="Normal 3 2 2 2 4 4 2 5" xfId="4288"/>
    <cellStyle name="Normal 3 2 2 2 4 4 3" xfId="4289"/>
    <cellStyle name="Normal 3 2 2 2 4 4 3 2" xfId="4290"/>
    <cellStyle name="Normal 3 2 2 2 4 4 3 2 2" xfId="4291"/>
    <cellStyle name="Normal 3 2 2 2 4 4 3 2 2 2" xfId="4292"/>
    <cellStyle name="Normal 3 2 2 2 4 4 3 2 3" xfId="4293"/>
    <cellStyle name="Normal 3 2 2 2 4 4 3 3" xfId="4294"/>
    <cellStyle name="Normal 3 2 2 2 4 4 3 3 2" xfId="4295"/>
    <cellStyle name="Normal 3 2 2 2 4 4 3 4" xfId="4296"/>
    <cellStyle name="Normal 3 2 2 2 4 4 4" xfId="4297"/>
    <cellStyle name="Normal 3 2 2 2 4 4 4 2" xfId="4298"/>
    <cellStyle name="Normal 3 2 2 2 4 4 4 2 2" xfId="4299"/>
    <cellStyle name="Normal 3 2 2 2 4 4 4 3" xfId="4300"/>
    <cellStyle name="Normal 3 2 2 2 4 4 5" xfId="4301"/>
    <cellStyle name="Normal 3 2 2 2 4 4 5 2" xfId="4302"/>
    <cellStyle name="Normal 3 2 2 2 4 4 6" xfId="4303"/>
    <cellStyle name="Normal 3 2 2 2 4 5" xfId="4304"/>
    <cellStyle name="Normal 3 2 2 2 4 5 2" xfId="4305"/>
    <cellStyle name="Normal 3 2 2 2 4 5 2 2" xfId="4306"/>
    <cellStyle name="Normal 3 2 2 2 4 5 2 2 2" xfId="4307"/>
    <cellStyle name="Normal 3 2 2 2 4 5 2 2 2 2" xfId="4308"/>
    <cellStyle name="Normal 3 2 2 2 4 5 2 2 3" xfId="4309"/>
    <cellStyle name="Normal 3 2 2 2 4 5 2 3" xfId="4310"/>
    <cellStyle name="Normal 3 2 2 2 4 5 2 3 2" xfId="4311"/>
    <cellStyle name="Normal 3 2 2 2 4 5 2 4" xfId="4312"/>
    <cellStyle name="Normal 3 2 2 2 4 5 3" xfId="4313"/>
    <cellStyle name="Normal 3 2 2 2 4 5 3 2" xfId="4314"/>
    <cellStyle name="Normal 3 2 2 2 4 5 3 2 2" xfId="4315"/>
    <cellStyle name="Normal 3 2 2 2 4 5 3 3" xfId="4316"/>
    <cellStyle name="Normal 3 2 2 2 4 5 4" xfId="4317"/>
    <cellStyle name="Normal 3 2 2 2 4 5 4 2" xfId="4318"/>
    <cellStyle name="Normal 3 2 2 2 4 5 5" xfId="4319"/>
    <cellStyle name="Normal 3 2 2 2 4 6" xfId="4320"/>
    <cellStyle name="Normal 3 2 2 2 4 6 2" xfId="4321"/>
    <cellStyle name="Normal 3 2 2 2 4 6 2 2" xfId="4322"/>
    <cellStyle name="Normal 3 2 2 2 4 6 2 2 2" xfId="4323"/>
    <cellStyle name="Normal 3 2 2 2 4 6 2 3" xfId="4324"/>
    <cellStyle name="Normal 3 2 2 2 4 6 3" xfId="4325"/>
    <cellStyle name="Normal 3 2 2 2 4 6 3 2" xfId="4326"/>
    <cellStyle name="Normal 3 2 2 2 4 6 4" xfId="4327"/>
    <cellStyle name="Normal 3 2 2 2 4 7" xfId="4328"/>
    <cellStyle name="Normal 3 2 2 2 4 7 2" xfId="4329"/>
    <cellStyle name="Normal 3 2 2 2 4 7 2 2" xfId="4330"/>
    <cellStyle name="Normal 3 2 2 2 4 7 3" xfId="4331"/>
    <cellStyle name="Normal 3 2 2 2 4 8" xfId="4332"/>
    <cellStyle name="Normal 3 2 2 2 4 8 2" xfId="4333"/>
    <cellStyle name="Normal 3 2 2 2 4 9" xfId="4334"/>
    <cellStyle name="Normal 3 2 2 2 5" xfId="4335"/>
    <cellStyle name="Normal 3 2 2 2 5 2" xfId="4336"/>
    <cellStyle name="Normal 3 2 2 2 5 2 2" xfId="4337"/>
    <cellStyle name="Normal 3 2 2 2 5 2 2 2" xfId="4338"/>
    <cellStyle name="Normal 3 2 2 2 5 2 2 2 2" xfId="4339"/>
    <cellStyle name="Normal 3 2 2 2 5 2 2 2 2 2" xfId="4340"/>
    <cellStyle name="Normal 3 2 2 2 5 2 2 2 2 2 2" xfId="4341"/>
    <cellStyle name="Normal 3 2 2 2 5 2 2 2 2 2 2 2" xfId="4342"/>
    <cellStyle name="Normal 3 2 2 2 5 2 2 2 2 2 3" xfId="4343"/>
    <cellStyle name="Normal 3 2 2 2 5 2 2 2 2 3" xfId="4344"/>
    <cellStyle name="Normal 3 2 2 2 5 2 2 2 2 3 2" xfId="4345"/>
    <cellStyle name="Normal 3 2 2 2 5 2 2 2 2 4" xfId="4346"/>
    <cellStyle name="Normal 3 2 2 2 5 2 2 2 3" xfId="4347"/>
    <cellStyle name="Normal 3 2 2 2 5 2 2 2 3 2" xfId="4348"/>
    <cellStyle name="Normal 3 2 2 2 5 2 2 2 3 2 2" xfId="4349"/>
    <cellStyle name="Normal 3 2 2 2 5 2 2 2 3 3" xfId="4350"/>
    <cellStyle name="Normal 3 2 2 2 5 2 2 2 4" xfId="4351"/>
    <cellStyle name="Normal 3 2 2 2 5 2 2 2 4 2" xfId="4352"/>
    <cellStyle name="Normal 3 2 2 2 5 2 2 2 5" xfId="4353"/>
    <cellStyle name="Normal 3 2 2 2 5 2 2 3" xfId="4354"/>
    <cellStyle name="Normal 3 2 2 2 5 2 2 3 2" xfId="4355"/>
    <cellStyle name="Normal 3 2 2 2 5 2 2 3 2 2" xfId="4356"/>
    <cellStyle name="Normal 3 2 2 2 5 2 2 3 2 2 2" xfId="4357"/>
    <cellStyle name="Normal 3 2 2 2 5 2 2 3 2 3" xfId="4358"/>
    <cellStyle name="Normal 3 2 2 2 5 2 2 3 3" xfId="4359"/>
    <cellStyle name="Normal 3 2 2 2 5 2 2 3 3 2" xfId="4360"/>
    <cellStyle name="Normal 3 2 2 2 5 2 2 3 4" xfId="4361"/>
    <cellStyle name="Normal 3 2 2 2 5 2 2 4" xfId="4362"/>
    <cellStyle name="Normal 3 2 2 2 5 2 2 4 2" xfId="4363"/>
    <cellStyle name="Normal 3 2 2 2 5 2 2 4 2 2" xfId="4364"/>
    <cellStyle name="Normal 3 2 2 2 5 2 2 4 3" xfId="4365"/>
    <cellStyle name="Normal 3 2 2 2 5 2 2 5" xfId="4366"/>
    <cellStyle name="Normal 3 2 2 2 5 2 2 5 2" xfId="4367"/>
    <cellStyle name="Normal 3 2 2 2 5 2 2 6" xfId="4368"/>
    <cellStyle name="Normal 3 2 2 2 5 2 3" xfId="4369"/>
    <cellStyle name="Normal 3 2 2 2 5 2 3 2" xfId="4370"/>
    <cellStyle name="Normal 3 2 2 2 5 2 3 2 2" xfId="4371"/>
    <cellStyle name="Normal 3 2 2 2 5 2 3 2 2 2" xfId="4372"/>
    <cellStyle name="Normal 3 2 2 2 5 2 3 2 2 2 2" xfId="4373"/>
    <cellStyle name="Normal 3 2 2 2 5 2 3 2 2 3" xfId="4374"/>
    <cellStyle name="Normal 3 2 2 2 5 2 3 2 3" xfId="4375"/>
    <cellStyle name="Normal 3 2 2 2 5 2 3 2 3 2" xfId="4376"/>
    <cellStyle name="Normal 3 2 2 2 5 2 3 2 4" xfId="4377"/>
    <cellStyle name="Normal 3 2 2 2 5 2 3 3" xfId="4378"/>
    <cellStyle name="Normal 3 2 2 2 5 2 3 3 2" xfId="4379"/>
    <cellStyle name="Normal 3 2 2 2 5 2 3 3 2 2" xfId="4380"/>
    <cellStyle name="Normal 3 2 2 2 5 2 3 3 3" xfId="4381"/>
    <cellStyle name="Normal 3 2 2 2 5 2 3 4" xfId="4382"/>
    <cellStyle name="Normal 3 2 2 2 5 2 3 4 2" xfId="4383"/>
    <cellStyle name="Normal 3 2 2 2 5 2 3 5" xfId="4384"/>
    <cellStyle name="Normal 3 2 2 2 5 2 4" xfId="4385"/>
    <cellStyle name="Normal 3 2 2 2 5 2 4 2" xfId="4386"/>
    <cellStyle name="Normal 3 2 2 2 5 2 4 2 2" xfId="4387"/>
    <cellStyle name="Normal 3 2 2 2 5 2 4 2 2 2" xfId="4388"/>
    <cellStyle name="Normal 3 2 2 2 5 2 4 2 3" xfId="4389"/>
    <cellStyle name="Normal 3 2 2 2 5 2 4 3" xfId="4390"/>
    <cellStyle name="Normal 3 2 2 2 5 2 4 3 2" xfId="4391"/>
    <cellStyle name="Normal 3 2 2 2 5 2 4 4" xfId="4392"/>
    <cellStyle name="Normal 3 2 2 2 5 2 5" xfId="4393"/>
    <cellStyle name="Normal 3 2 2 2 5 2 5 2" xfId="4394"/>
    <cellStyle name="Normal 3 2 2 2 5 2 5 2 2" xfId="4395"/>
    <cellStyle name="Normal 3 2 2 2 5 2 5 3" xfId="4396"/>
    <cellStyle name="Normal 3 2 2 2 5 2 6" xfId="4397"/>
    <cellStyle name="Normal 3 2 2 2 5 2 6 2" xfId="4398"/>
    <cellStyle name="Normal 3 2 2 2 5 2 7" xfId="4399"/>
    <cellStyle name="Normal 3 2 2 2 5 3" xfId="4400"/>
    <cellStyle name="Normal 3 2 2 2 5 3 2" xfId="4401"/>
    <cellStyle name="Normal 3 2 2 2 5 3 2 2" xfId="4402"/>
    <cellStyle name="Normal 3 2 2 2 5 3 2 2 2" xfId="4403"/>
    <cellStyle name="Normal 3 2 2 2 5 3 2 2 2 2" xfId="4404"/>
    <cellStyle name="Normal 3 2 2 2 5 3 2 2 2 2 2" xfId="4405"/>
    <cellStyle name="Normal 3 2 2 2 5 3 2 2 2 3" xfId="4406"/>
    <cellStyle name="Normal 3 2 2 2 5 3 2 2 3" xfId="4407"/>
    <cellStyle name="Normal 3 2 2 2 5 3 2 2 3 2" xfId="4408"/>
    <cellStyle name="Normal 3 2 2 2 5 3 2 2 4" xfId="4409"/>
    <cellStyle name="Normal 3 2 2 2 5 3 2 3" xfId="4410"/>
    <cellStyle name="Normal 3 2 2 2 5 3 2 3 2" xfId="4411"/>
    <cellStyle name="Normal 3 2 2 2 5 3 2 3 2 2" xfId="4412"/>
    <cellStyle name="Normal 3 2 2 2 5 3 2 3 3" xfId="4413"/>
    <cellStyle name="Normal 3 2 2 2 5 3 2 4" xfId="4414"/>
    <cellStyle name="Normal 3 2 2 2 5 3 2 4 2" xfId="4415"/>
    <cellStyle name="Normal 3 2 2 2 5 3 2 5" xfId="4416"/>
    <cellStyle name="Normal 3 2 2 2 5 3 3" xfId="4417"/>
    <cellStyle name="Normal 3 2 2 2 5 3 3 2" xfId="4418"/>
    <cellStyle name="Normal 3 2 2 2 5 3 3 2 2" xfId="4419"/>
    <cellStyle name="Normal 3 2 2 2 5 3 3 2 2 2" xfId="4420"/>
    <cellStyle name="Normal 3 2 2 2 5 3 3 2 3" xfId="4421"/>
    <cellStyle name="Normal 3 2 2 2 5 3 3 3" xfId="4422"/>
    <cellStyle name="Normal 3 2 2 2 5 3 3 3 2" xfId="4423"/>
    <cellStyle name="Normal 3 2 2 2 5 3 3 4" xfId="4424"/>
    <cellStyle name="Normal 3 2 2 2 5 3 4" xfId="4425"/>
    <cellStyle name="Normal 3 2 2 2 5 3 4 2" xfId="4426"/>
    <cellStyle name="Normal 3 2 2 2 5 3 4 2 2" xfId="4427"/>
    <cellStyle name="Normal 3 2 2 2 5 3 4 3" xfId="4428"/>
    <cellStyle name="Normal 3 2 2 2 5 3 5" xfId="4429"/>
    <cellStyle name="Normal 3 2 2 2 5 3 5 2" xfId="4430"/>
    <cellStyle name="Normal 3 2 2 2 5 3 6" xfId="4431"/>
    <cellStyle name="Normal 3 2 2 2 5 4" xfId="4432"/>
    <cellStyle name="Normal 3 2 2 2 5 4 2" xfId="4433"/>
    <cellStyle name="Normal 3 2 2 2 5 4 2 2" xfId="4434"/>
    <cellStyle name="Normal 3 2 2 2 5 4 2 2 2" xfId="4435"/>
    <cellStyle name="Normal 3 2 2 2 5 4 2 2 2 2" xfId="4436"/>
    <cellStyle name="Normal 3 2 2 2 5 4 2 2 3" xfId="4437"/>
    <cellStyle name="Normal 3 2 2 2 5 4 2 3" xfId="4438"/>
    <cellStyle name="Normal 3 2 2 2 5 4 2 3 2" xfId="4439"/>
    <cellStyle name="Normal 3 2 2 2 5 4 2 4" xfId="4440"/>
    <cellStyle name="Normal 3 2 2 2 5 4 3" xfId="4441"/>
    <cellStyle name="Normal 3 2 2 2 5 4 3 2" xfId="4442"/>
    <cellStyle name="Normal 3 2 2 2 5 4 3 2 2" xfId="4443"/>
    <cellStyle name="Normal 3 2 2 2 5 4 3 3" xfId="4444"/>
    <cellStyle name="Normal 3 2 2 2 5 4 4" xfId="4445"/>
    <cellStyle name="Normal 3 2 2 2 5 4 4 2" xfId="4446"/>
    <cellStyle name="Normal 3 2 2 2 5 4 5" xfId="4447"/>
    <cellStyle name="Normal 3 2 2 2 5 5" xfId="4448"/>
    <cellStyle name="Normal 3 2 2 2 5 5 2" xfId="4449"/>
    <cellStyle name="Normal 3 2 2 2 5 5 2 2" xfId="4450"/>
    <cellStyle name="Normal 3 2 2 2 5 5 2 2 2" xfId="4451"/>
    <cellStyle name="Normal 3 2 2 2 5 5 2 3" xfId="4452"/>
    <cellStyle name="Normal 3 2 2 2 5 5 3" xfId="4453"/>
    <cellStyle name="Normal 3 2 2 2 5 5 3 2" xfId="4454"/>
    <cellStyle name="Normal 3 2 2 2 5 5 4" xfId="4455"/>
    <cellStyle name="Normal 3 2 2 2 5 6" xfId="4456"/>
    <cellStyle name="Normal 3 2 2 2 5 6 2" xfId="4457"/>
    <cellStyle name="Normal 3 2 2 2 5 6 2 2" xfId="4458"/>
    <cellStyle name="Normal 3 2 2 2 5 6 3" xfId="4459"/>
    <cellStyle name="Normal 3 2 2 2 5 7" xfId="4460"/>
    <cellStyle name="Normal 3 2 2 2 5 7 2" xfId="4461"/>
    <cellStyle name="Normal 3 2 2 2 5 8" xfId="4462"/>
    <cellStyle name="Normal 3 2 2 2 6" xfId="4463"/>
    <cellStyle name="Normal 3 2 2 2 6 2" xfId="4464"/>
    <cellStyle name="Normal 3 2 2 2 6 2 2" xfId="4465"/>
    <cellStyle name="Normal 3 2 2 2 6 2 2 2" xfId="4466"/>
    <cellStyle name="Normal 3 2 2 2 6 2 2 2 2" xfId="4467"/>
    <cellStyle name="Normal 3 2 2 2 6 2 2 2 2 2" xfId="4468"/>
    <cellStyle name="Normal 3 2 2 2 6 2 2 2 2 2 2" xfId="4469"/>
    <cellStyle name="Normal 3 2 2 2 6 2 2 2 2 3" xfId="4470"/>
    <cellStyle name="Normal 3 2 2 2 6 2 2 2 3" xfId="4471"/>
    <cellStyle name="Normal 3 2 2 2 6 2 2 2 3 2" xfId="4472"/>
    <cellStyle name="Normal 3 2 2 2 6 2 2 2 4" xfId="4473"/>
    <cellStyle name="Normal 3 2 2 2 6 2 2 3" xfId="4474"/>
    <cellStyle name="Normal 3 2 2 2 6 2 2 3 2" xfId="4475"/>
    <cellStyle name="Normal 3 2 2 2 6 2 2 3 2 2" xfId="4476"/>
    <cellStyle name="Normal 3 2 2 2 6 2 2 3 3" xfId="4477"/>
    <cellStyle name="Normal 3 2 2 2 6 2 2 4" xfId="4478"/>
    <cellStyle name="Normal 3 2 2 2 6 2 2 4 2" xfId="4479"/>
    <cellStyle name="Normal 3 2 2 2 6 2 2 5" xfId="4480"/>
    <cellStyle name="Normal 3 2 2 2 6 2 3" xfId="4481"/>
    <cellStyle name="Normal 3 2 2 2 6 2 3 2" xfId="4482"/>
    <cellStyle name="Normal 3 2 2 2 6 2 3 2 2" xfId="4483"/>
    <cellStyle name="Normal 3 2 2 2 6 2 3 2 2 2" xfId="4484"/>
    <cellStyle name="Normal 3 2 2 2 6 2 3 2 3" xfId="4485"/>
    <cellStyle name="Normal 3 2 2 2 6 2 3 3" xfId="4486"/>
    <cellStyle name="Normal 3 2 2 2 6 2 3 3 2" xfId="4487"/>
    <cellStyle name="Normal 3 2 2 2 6 2 3 4" xfId="4488"/>
    <cellStyle name="Normal 3 2 2 2 6 2 4" xfId="4489"/>
    <cellStyle name="Normal 3 2 2 2 6 2 4 2" xfId="4490"/>
    <cellStyle name="Normal 3 2 2 2 6 2 4 2 2" xfId="4491"/>
    <cellStyle name="Normal 3 2 2 2 6 2 4 3" xfId="4492"/>
    <cellStyle name="Normal 3 2 2 2 6 2 5" xfId="4493"/>
    <cellStyle name="Normal 3 2 2 2 6 2 5 2" xfId="4494"/>
    <cellStyle name="Normal 3 2 2 2 6 2 6" xfId="4495"/>
    <cellStyle name="Normal 3 2 2 2 6 3" xfId="4496"/>
    <cellStyle name="Normal 3 2 2 2 6 3 2" xfId="4497"/>
    <cellStyle name="Normal 3 2 2 2 6 3 2 2" xfId="4498"/>
    <cellStyle name="Normal 3 2 2 2 6 3 2 2 2" xfId="4499"/>
    <cellStyle name="Normal 3 2 2 2 6 3 2 2 2 2" xfId="4500"/>
    <cellStyle name="Normal 3 2 2 2 6 3 2 2 3" xfId="4501"/>
    <cellStyle name="Normal 3 2 2 2 6 3 2 3" xfId="4502"/>
    <cellStyle name="Normal 3 2 2 2 6 3 2 3 2" xfId="4503"/>
    <cellStyle name="Normal 3 2 2 2 6 3 2 4" xfId="4504"/>
    <cellStyle name="Normal 3 2 2 2 6 3 3" xfId="4505"/>
    <cellStyle name="Normal 3 2 2 2 6 3 3 2" xfId="4506"/>
    <cellStyle name="Normal 3 2 2 2 6 3 3 2 2" xfId="4507"/>
    <cellStyle name="Normal 3 2 2 2 6 3 3 3" xfId="4508"/>
    <cellStyle name="Normal 3 2 2 2 6 3 4" xfId="4509"/>
    <cellStyle name="Normal 3 2 2 2 6 3 4 2" xfId="4510"/>
    <cellStyle name="Normal 3 2 2 2 6 3 5" xfId="4511"/>
    <cellStyle name="Normal 3 2 2 2 6 4" xfId="4512"/>
    <cellStyle name="Normal 3 2 2 2 6 4 2" xfId="4513"/>
    <cellStyle name="Normal 3 2 2 2 6 4 2 2" xfId="4514"/>
    <cellStyle name="Normal 3 2 2 2 6 4 2 2 2" xfId="4515"/>
    <cellStyle name="Normal 3 2 2 2 6 4 2 3" xfId="4516"/>
    <cellStyle name="Normal 3 2 2 2 6 4 3" xfId="4517"/>
    <cellStyle name="Normal 3 2 2 2 6 4 3 2" xfId="4518"/>
    <cellStyle name="Normal 3 2 2 2 6 4 4" xfId="4519"/>
    <cellStyle name="Normal 3 2 2 2 6 5" xfId="4520"/>
    <cellStyle name="Normal 3 2 2 2 6 5 2" xfId="4521"/>
    <cellStyle name="Normal 3 2 2 2 6 5 2 2" xfId="4522"/>
    <cellStyle name="Normal 3 2 2 2 6 5 3" xfId="4523"/>
    <cellStyle name="Normal 3 2 2 2 6 6" xfId="4524"/>
    <cellStyle name="Normal 3 2 2 2 6 6 2" xfId="4525"/>
    <cellStyle name="Normal 3 2 2 2 6 7" xfId="4526"/>
    <cellStyle name="Normal 3 2 2 2 7" xfId="4527"/>
    <cellStyle name="Normal 3 2 2 2 7 2" xfId="4528"/>
    <cellStyle name="Normal 3 2 2 2 7 2 2" xfId="4529"/>
    <cellStyle name="Normal 3 2 2 2 7 2 2 2" xfId="4530"/>
    <cellStyle name="Normal 3 2 2 2 7 2 2 2 2" xfId="4531"/>
    <cellStyle name="Normal 3 2 2 2 7 2 2 2 2 2" xfId="4532"/>
    <cellStyle name="Normal 3 2 2 2 7 2 2 2 3" xfId="4533"/>
    <cellStyle name="Normal 3 2 2 2 7 2 2 3" xfId="4534"/>
    <cellStyle name="Normal 3 2 2 2 7 2 2 3 2" xfId="4535"/>
    <cellStyle name="Normal 3 2 2 2 7 2 2 4" xfId="4536"/>
    <cellStyle name="Normal 3 2 2 2 7 2 3" xfId="4537"/>
    <cellStyle name="Normal 3 2 2 2 7 2 3 2" xfId="4538"/>
    <cellStyle name="Normal 3 2 2 2 7 2 3 2 2" xfId="4539"/>
    <cellStyle name="Normal 3 2 2 2 7 2 3 3" xfId="4540"/>
    <cellStyle name="Normal 3 2 2 2 7 2 4" xfId="4541"/>
    <cellStyle name="Normal 3 2 2 2 7 2 4 2" xfId="4542"/>
    <cellStyle name="Normal 3 2 2 2 7 2 5" xfId="4543"/>
    <cellStyle name="Normal 3 2 2 2 7 3" xfId="4544"/>
    <cellStyle name="Normal 3 2 2 2 7 3 2" xfId="4545"/>
    <cellStyle name="Normal 3 2 2 2 7 3 2 2" xfId="4546"/>
    <cellStyle name="Normal 3 2 2 2 7 3 2 2 2" xfId="4547"/>
    <cellStyle name="Normal 3 2 2 2 7 3 2 3" xfId="4548"/>
    <cellStyle name="Normal 3 2 2 2 7 3 3" xfId="4549"/>
    <cellStyle name="Normal 3 2 2 2 7 3 3 2" xfId="4550"/>
    <cellStyle name="Normal 3 2 2 2 7 3 4" xfId="4551"/>
    <cellStyle name="Normal 3 2 2 2 7 4" xfId="4552"/>
    <cellStyle name="Normal 3 2 2 2 7 4 2" xfId="4553"/>
    <cellStyle name="Normal 3 2 2 2 7 4 2 2" xfId="4554"/>
    <cellStyle name="Normal 3 2 2 2 7 4 3" xfId="4555"/>
    <cellStyle name="Normal 3 2 2 2 7 5" xfId="4556"/>
    <cellStyle name="Normal 3 2 2 2 7 5 2" xfId="4557"/>
    <cellStyle name="Normal 3 2 2 2 7 6" xfId="4558"/>
    <cellStyle name="Normal 3 2 2 2 8" xfId="4559"/>
    <cellStyle name="Normal 3 2 2 2 8 2" xfId="4560"/>
    <cellStyle name="Normal 3 2 2 2 8 2 2" xfId="4561"/>
    <cellStyle name="Normal 3 2 2 2 8 2 2 2" xfId="4562"/>
    <cellStyle name="Normal 3 2 2 2 8 2 2 2 2" xfId="4563"/>
    <cellStyle name="Normal 3 2 2 2 8 2 2 3" xfId="4564"/>
    <cellStyle name="Normal 3 2 2 2 8 2 3" xfId="4565"/>
    <cellStyle name="Normal 3 2 2 2 8 2 3 2" xfId="4566"/>
    <cellStyle name="Normal 3 2 2 2 8 2 4" xfId="4567"/>
    <cellStyle name="Normal 3 2 2 2 8 3" xfId="4568"/>
    <cellStyle name="Normal 3 2 2 2 8 3 2" xfId="4569"/>
    <cellStyle name="Normal 3 2 2 2 8 3 2 2" xfId="4570"/>
    <cellStyle name="Normal 3 2 2 2 8 3 3" xfId="4571"/>
    <cellStyle name="Normal 3 2 2 2 8 4" xfId="4572"/>
    <cellStyle name="Normal 3 2 2 2 8 4 2" xfId="4573"/>
    <cellStyle name="Normal 3 2 2 2 8 5" xfId="4574"/>
    <cellStyle name="Normal 3 2 2 2 9" xfId="4575"/>
    <cellStyle name="Normal 3 2 2 2 9 2" xfId="4576"/>
    <cellStyle name="Normal 3 2 2 2 9 2 2" xfId="4577"/>
    <cellStyle name="Normal 3 2 2 2 9 2 2 2" xfId="4578"/>
    <cellStyle name="Normal 3 2 2 2 9 2 3" xfId="4579"/>
    <cellStyle name="Normal 3 2 2 2 9 3" xfId="4580"/>
    <cellStyle name="Normal 3 2 2 2 9 3 2" xfId="4581"/>
    <cellStyle name="Normal 3 2 2 2 9 4" xfId="4582"/>
    <cellStyle name="Normal 3 2 2 3" xfId="4583"/>
    <cellStyle name="Normal 3 2 2 3 10" xfId="4584"/>
    <cellStyle name="Normal 3 2 2 3 10 2" xfId="4585"/>
    <cellStyle name="Normal 3 2 2 3 11" xfId="4586"/>
    <cellStyle name="Normal 3 2 2 3 2" xfId="4587"/>
    <cellStyle name="Normal 3 2 2 3 2 10" xfId="4588"/>
    <cellStyle name="Normal 3 2 2 3 2 2" xfId="4589"/>
    <cellStyle name="Normal 3 2 2 3 2 2 2" xfId="4590"/>
    <cellStyle name="Normal 3 2 2 3 2 2 2 2" xfId="4591"/>
    <cellStyle name="Normal 3 2 2 3 2 2 2 2 2" xfId="4592"/>
    <cellStyle name="Normal 3 2 2 3 2 2 2 2 2 2" xfId="4593"/>
    <cellStyle name="Normal 3 2 2 3 2 2 2 2 2 2 2" xfId="4594"/>
    <cellStyle name="Normal 3 2 2 3 2 2 2 2 2 2 2 2" xfId="4595"/>
    <cellStyle name="Normal 3 2 2 3 2 2 2 2 2 2 2 2 2" xfId="4596"/>
    <cellStyle name="Normal 3 2 2 3 2 2 2 2 2 2 2 2 2 2" xfId="4597"/>
    <cellStyle name="Normal 3 2 2 3 2 2 2 2 2 2 2 2 3" xfId="4598"/>
    <cellStyle name="Normal 3 2 2 3 2 2 2 2 2 2 2 3" xfId="4599"/>
    <cellStyle name="Normal 3 2 2 3 2 2 2 2 2 2 2 3 2" xfId="4600"/>
    <cellStyle name="Normal 3 2 2 3 2 2 2 2 2 2 2 4" xfId="4601"/>
    <cellStyle name="Normal 3 2 2 3 2 2 2 2 2 2 3" xfId="4602"/>
    <cellStyle name="Normal 3 2 2 3 2 2 2 2 2 2 3 2" xfId="4603"/>
    <cellStyle name="Normal 3 2 2 3 2 2 2 2 2 2 3 2 2" xfId="4604"/>
    <cellStyle name="Normal 3 2 2 3 2 2 2 2 2 2 3 3" xfId="4605"/>
    <cellStyle name="Normal 3 2 2 3 2 2 2 2 2 2 4" xfId="4606"/>
    <cellStyle name="Normal 3 2 2 3 2 2 2 2 2 2 4 2" xfId="4607"/>
    <cellStyle name="Normal 3 2 2 3 2 2 2 2 2 2 5" xfId="4608"/>
    <cellStyle name="Normal 3 2 2 3 2 2 2 2 2 3" xfId="4609"/>
    <cellStyle name="Normal 3 2 2 3 2 2 2 2 2 3 2" xfId="4610"/>
    <cellStyle name="Normal 3 2 2 3 2 2 2 2 2 3 2 2" xfId="4611"/>
    <cellStyle name="Normal 3 2 2 3 2 2 2 2 2 3 2 2 2" xfId="4612"/>
    <cellStyle name="Normal 3 2 2 3 2 2 2 2 2 3 2 3" xfId="4613"/>
    <cellStyle name="Normal 3 2 2 3 2 2 2 2 2 3 3" xfId="4614"/>
    <cellStyle name="Normal 3 2 2 3 2 2 2 2 2 3 3 2" xfId="4615"/>
    <cellStyle name="Normal 3 2 2 3 2 2 2 2 2 3 4" xfId="4616"/>
    <cellStyle name="Normal 3 2 2 3 2 2 2 2 2 4" xfId="4617"/>
    <cellStyle name="Normal 3 2 2 3 2 2 2 2 2 4 2" xfId="4618"/>
    <cellStyle name="Normal 3 2 2 3 2 2 2 2 2 4 2 2" xfId="4619"/>
    <cellStyle name="Normal 3 2 2 3 2 2 2 2 2 4 3" xfId="4620"/>
    <cellStyle name="Normal 3 2 2 3 2 2 2 2 2 5" xfId="4621"/>
    <cellStyle name="Normal 3 2 2 3 2 2 2 2 2 5 2" xfId="4622"/>
    <cellStyle name="Normal 3 2 2 3 2 2 2 2 2 6" xfId="4623"/>
    <cellStyle name="Normal 3 2 2 3 2 2 2 2 3" xfId="4624"/>
    <cellStyle name="Normal 3 2 2 3 2 2 2 2 3 2" xfId="4625"/>
    <cellStyle name="Normal 3 2 2 3 2 2 2 2 3 2 2" xfId="4626"/>
    <cellStyle name="Normal 3 2 2 3 2 2 2 2 3 2 2 2" xfId="4627"/>
    <cellStyle name="Normal 3 2 2 3 2 2 2 2 3 2 2 2 2" xfId="4628"/>
    <cellStyle name="Normal 3 2 2 3 2 2 2 2 3 2 2 3" xfId="4629"/>
    <cellStyle name="Normal 3 2 2 3 2 2 2 2 3 2 3" xfId="4630"/>
    <cellStyle name="Normal 3 2 2 3 2 2 2 2 3 2 3 2" xfId="4631"/>
    <cellStyle name="Normal 3 2 2 3 2 2 2 2 3 2 4" xfId="4632"/>
    <cellStyle name="Normal 3 2 2 3 2 2 2 2 3 3" xfId="4633"/>
    <cellStyle name="Normal 3 2 2 3 2 2 2 2 3 3 2" xfId="4634"/>
    <cellStyle name="Normal 3 2 2 3 2 2 2 2 3 3 2 2" xfId="4635"/>
    <cellStyle name="Normal 3 2 2 3 2 2 2 2 3 3 3" xfId="4636"/>
    <cellStyle name="Normal 3 2 2 3 2 2 2 2 3 4" xfId="4637"/>
    <cellStyle name="Normal 3 2 2 3 2 2 2 2 3 4 2" xfId="4638"/>
    <cellStyle name="Normal 3 2 2 3 2 2 2 2 3 5" xfId="4639"/>
    <cellStyle name="Normal 3 2 2 3 2 2 2 2 4" xfId="4640"/>
    <cellStyle name="Normal 3 2 2 3 2 2 2 2 4 2" xfId="4641"/>
    <cellStyle name="Normal 3 2 2 3 2 2 2 2 4 2 2" xfId="4642"/>
    <cellStyle name="Normal 3 2 2 3 2 2 2 2 4 2 2 2" xfId="4643"/>
    <cellStyle name="Normal 3 2 2 3 2 2 2 2 4 2 3" xfId="4644"/>
    <cellStyle name="Normal 3 2 2 3 2 2 2 2 4 3" xfId="4645"/>
    <cellStyle name="Normal 3 2 2 3 2 2 2 2 4 3 2" xfId="4646"/>
    <cellStyle name="Normal 3 2 2 3 2 2 2 2 4 4" xfId="4647"/>
    <cellStyle name="Normal 3 2 2 3 2 2 2 2 5" xfId="4648"/>
    <cellStyle name="Normal 3 2 2 3 2 2 2 2 5 2" xfId="4649"/>
    <cellStyle name="Normal 3 2 2 3 2 2 2 2 5 2 2" xfId="4650"/>
    <cellStyle name="Normal 3 2 2 3 2 2 2 2 5 3" xfId="4651"/>
    <cellStyle name="Normal 3 2 2 3 2 2 2 2 6" xfId="4652"/>
    <cellStyle name="Normal 3 2 2 3 2 2 2 2 6 2" xfId="4653"/>
    <cellStyle name="Normal 3 2 2 3 2 2 2 2 7" xfId="4654"/>
    <cellStyle name="Normal 3 2 2 3 2 2 2 3" xfId="4655"/>
    <cellStyle name="Normal 3 2 2 3 2 2 2 3 2" xfId="4656"/>
    <cellStyle name="Normal 3 2 2 3 2 2 2 3 2 2" xfId="4657"/>
    <cellStyle name="Normal 3 2 2 3 2 2 2 3 2 2 2" xfId="4658"/>
    <cellStyle name="Normal 3 2 2 3 2 2 2 3 2 2 2 2" xfId="4659"/>
    <cellStyle name="Normal 3 2 2 3 2 2 2 3 2 2 2 2 2" xfId="4660"/>
    <cellStyle name="Normal 3 2 2 3 2 2 2 3 2 2 2 3" xfId="4661"/>
    <cellStyle name="Normal 3 2 2 3 2 2 2 3 2 2 3" xfId="4662"/>
    <cellStyle name="Normal 3 2 2 3 2 2 2 3 2 2 3 2" xfId="4663"/>
    <cellStyle name="Normal 3 2 2 3 2 2 2 3 2 2 4" xfId="4664"/>
    <cellStyle name="Normal 3 2 2 3 2 2 2 3 2 3" xfId="4665"/>
    <cellStyle name="Normal 3 2 2 3 2 2 2 3 2 3 2" xfId="4666"/>
    <cellStyle name="Normal 3 2 2 3 2 2 2 3 2 3 2 2" xfId="4667"/>
    <cellStyle name="Normal 3 2 2 3 2 2 2 3 2 3 3" xfId="4668"/>
    <cellStyle name="Normal 3 2 2 3 2 2 2 3 2 4" xfId="4669"/>
    <cellStyle name="Normal 3 2 2 3 2 2 2 3 2 4 2" xfId="4670"/>
    <cellStyle name="Normal 3 2 2 3 2 2 2 3 2 5" xfId="4671"/>
    <cellStyle name="Normal 3 2 2 3 2 2 2 3 3" xfId="4672"/>
    <cellStyle name="Normal 3 2 2 3 2 2 2 3 3 2" xfId="4673"/>
    <cellStyle name="Normal 3 2 2 3 2 2 2 3 3 2 2" xfId="4674"/>
    <cellStyle name="Normal 3 2 2 3 2 2 2 3 3 2 2 2" xfId="4675"/>
    <cellStyle name="Normal 3 2 2 3 2 2 2 3 3 2 3" xfId="4676"/>
    <cellStyle name="Normal 3 2 2 3 2 2 2 3 3 3" xfId="4677"/>
    <cellStyle name="Normal 3 2 2 3 2 2 2 3 3 3 2" xfId="4678"/>
    <cellStyle name="Normal 3 2 2 3 2 2 2 3 3 4" xfId="4679"/>
    <cellStyle name="Normal 3 2 2 3 2 2 2 3 4" xfId="4680"/>
    <cellStyle name="Normal 3 2 2 3 2 2 2 3 4 2" xfId="4681"/>
    <cellStyle name="Normal 3 2 2 3 2 2 2 3 4 2 2" xfId="4682"/>
    <cellStyle name="Normal 3 2 2 3 2 2 2 3 4 3" xfId="4683"/>
    <cellStyle name="Normal 3 2 2 3 2 2 2 3 5" xfId="4684"/>
    <cellStyle name="Normal 3 2 2 3 2 2 2 3 5 2" xfId="4685"/>
    <cellStyle name="Normal 3 2 2 3 2 2 2 3 6" xfId="4686"/>
    <cellStyle name="Normal 3 2 2 3 2 2 2 4" xfId="4687"/>
    <cellStyle name="Normal 3 2 2 3 2 2 2 4 2" xfId="4688"/>
    <cellStyle name="Normal 3 2 2 3 2 2 2 4 2 2" xfId="4689"/>
    <cellStyle name="Normal 3 2 2 3 2 2 2 4 2 2 2" xfId="4690"/>
    <cellStyle name="Normal 3 2 2 3 2 2 2 4 2 2 2 2" xfId="4691"/>
    <cellStyle name="Normal 3 2 2 3 2 2 2 4 2 2 3" xfId="4692"/>
    <cellStyle name="Normal 3 2 2 3 2 2 2 4 2 3" xfId="4693"/>
    <cellStyle name="Normal 3 2 2 3 2 2 2 4 2 3 2" xfId="4694"/>
    <cellStyle name="Normal 3 2 2 3 2 2 2 4 2 4" xfId="4695"/>
    <cellStyle name="Normal 3 2 2 3 2 2 2 4 3" xfId="4696"/>
    <cellStyle name="Normal 3 2 2 3 2 2 2 4 3 2" xfId="4697"/>
    <cellStyle name="Normal 3 2 2 3 2 2 2 4 3 2 2" xfId="4698"/>
    <cellStyle name="Normal 3 2 2 3 2 2 2 4 3 3" xfId="4699"/>
    <cellStyle name="Normal 3 2 2 3 2 2 2 4 4" xfId="4700"/>
    <cellStyle name="Normal 3 2 2 3 2 2 2 4 4 2" xfId="4701"/>
    <cellStyle name="Normal 3 2 2 3 2 2 2 4 5" xfId="4702"/>
    <cellStyle name="Normal 3 2 2 3 2 2 2 5" xfId="4703"/>
    <cellStyle name="Normal 3 2 2 3 2 2 2 5 2" xfId="4704"/>
    <cellStyle name="Normal 3 2 2 3 2 2 2 5 2 2" xfId="4705"/>
    <cellStyle name="Normal 3 2 2 3 2 2 2 5 2 2 2" xfId="4706"/>
    <cellStyle name="Normal 3 2 2 3 2 2 2 5 2 3" xfId="4707"/>
    <cellStyle name="Normal 3 2 2 3 2 2 2 5 3" xfId="4708"/>
    <cellStyle name="Normal 3 2 2 3 2 2 2 5 3 2" xfId="4709"/>
    <cellStyle name="Normal 3 2 2 3 2 2 2 5 4" xfId="4710"/>
    <cellStyle name="Normal 3 2 2 3 2 2 2 6" xfId="4711"/>
    <cellStyle name="Normal 3 2 2 3 2 2 2 6 2" xfId="4712"/>
    <cellStyle name="Normal 3 2 2 3 2 2 2 6 2 2" xfId="4713"/>
    <cellStyle name="Normal 3 2 2 3 2 2 2 6 3" xfId="4714"/>
    <cellStyle name="Normal 3 2 2 3 2 2 2 7" xfId="4715"/>
    <cellStyle name="Normal 3 2 2 3 2 2 2 7 2" xfId="4716"/>
    <cellStyle name="Normal 3 2 2 3 2 2 2 8" xfId="4717"/>
    <cellStyle name="Normal 3 2 2 3 2 2 3" xfId="4718"/>
    <cellStyle name="Normal 3 2 2 3 2 2 3 2" xfId="4719"/>
    <cellStyle name="Normal 3 2 2 3 2 2 3 2 2" xfId="4720"/>
    <cellStyle name="Normal 3 2 2 3 2 2 3 2 2 2" xfId="4721"/>
    <cellStyle name="Normal 3 2 2 3 2 2 3 2 2 2 2" xfId="4722"/>
    <cellStyle name="Normal 3 2 2 3 2 2 3 2 2 2 2 2" xfId="4723"/>
    <cellStyle name="Normal 3 2 2 3 2 2 3 2 2 2 2 2 2" xfId="4724"/>
    <cellStyle name="Normal 3 2 2 3 2 2 3 2 2 2 2 3" xfId="4725"/>
    <cellStyle name="Normal 3 2 2 3 2 2 3 2 2 2 3" xfId="4726"/>
    <cellStyle name="Normal 3 2 2 3 2 2 3 2 2 2 3 2" xfId="4727"/>
    <cellStyle name="Normal 3 2 2 3 2 2 3 2 2 2 4" xfId="4728"/>
    <cellStyle name="Normal 3 2 2 3 2 2 3 2 2 3" xfId="4729"/>
    <cellStyle name="Normal 3 2 2 3 2 2 3 2 2 3 2" xfId="4730"/>
    <cellStyle name="Normal 3 2 2 3 2 2 3 2 2 3 2 2" xfId="4731"/>
    <cellStyle name="Normal 3 2 2 3 2 2 3 2 2 3 3" xfId="4732"/>
    <cellStyle name="Normal 3 2 2 3 2 2 3 2 2 4" xfId="4733"/>
    <cellStyle name="Normal 3 2 2 3 2 2 3 2 2 4 2" xfId="4734"/>
    <cellStyle name="Normal 3 2 2 3 2 2 3 2 2 5" xfId="4735"/>
    <cellStyle name="Normal 3 2 2 3 2 2 3 2 3" xfId="4736"/>
    <cellStyle name="Normal 3 2 2 3 2 2 3 2 3 2" xfId="4737"/>
    <cellStyle name="Normal 3 2 2 3 2 2 3 2 3 2 2" xfId="4738"/>
    <cellStyle name="Normal 3 2 2 3 2 2 3 2 3 2 2 2" xfId="4739"/>
    <cellStyle name="Normal 3 2 2 3 2 2 3 2 3 2 3" xfId="4740"/>
    <cellStyle name="Normal 3 2 2 3 2 2 3 2 3 3" xfId="4741"/>
    <cellStyle name="Normal 3 2 2 3 2 2 3 2 3 3 2" xfId="4742"/>
    <cellStyle name="Normal 3 2 2 3 2 2 3 2 3 4" xfId="4743"/>
    <cellStyle name="Normal 3 2 2 3 2 2 3 2 4" xfId="4744"/>
    <cellStyle name="Normal 3 2 2 3 2 2 3 2 4 2" xfId="4745"/>
    <cellStyle name="Normal 3 2 2 3 2 2 3 2 4 2 2" xfId="4746"/>
    <cellStyle name="Normal 3 2 2 3 2 2 3 2 4 3" xfId="4747"/>
    <cellStyle name="Normal 3 2 2 3 2 2 3 2 5" xfId="4748"/>
    <cellStyle name="Normal 3 2 2 3 2 2 3 2 5 2" xfId="4749"/>
    <cellStyle name="Normal 3 2 2 3 2 2 3 2 6" xfId="4750"/>
    <cellStyle name="Normal 3 2 2 3 2 2 3 3" xfId="4751"/>
    <cellStyle name="Normal 3 2 2 3 2 2 3 3 2" xfId="4752"/>
    <cellStyle name="Normal 3 2 2 3 2 2 3 3 2 2" xfId="4753"/>
    <cellStyle name="Normal 3 2 2 3 2 2 3 3 2 2 2" xfId="4754"/>
    <cellStyle name="Normal 3 2 2 3 2 2 3 3 2 2 2 2" xfId="4755"/>
    <cellStyle name="Normal 3 2 2 3 2 2 3 3 2 2 3" xfId="4756"/>
    <cellStyle name="Normal 3 2 2 3 2 2 3 3 2 3" xfId="4757"/>
    <cellStyle name="Normal 3 2 2 3 2 2 3 3 2 3 2" xfId="4758"/>
    <cellStyle name="Normal 3 2 2 3 2 2 3 3 2 4" xfId="4759"/>
    <cellStyle name="Normal 3 2 2 3 2 2 3 3 3" xfId="4760"/>
    <cellStyle name="Normal 3 2 2 3 2 2 3 3 3 2" xfId="4761"/>
    <cellStyle name="Normal 3 2 2 3 2 2 3 3 3 2 2" xfId="4762"/>
    <cellStyle name="Normal 3 2 2 3 2 2 3 3 3 3" xfId="4763"/>
    <cellStyle name="Normal 3 2 2 3 2 2 3 3 4" xfId="4764"/>
    <cellStyle name="Normal 3 2 2 3 2 2 3 3 4 2" xfId="4765"/>
    <cellStyle name="Normal 3 2 2 3 2 2 3 3 5" xfId="4766"/>
    <cellStyle name="Normal 3 2 2 3 2 2 3 4" xfId="4767"/>
    <cellStyle name="Normal 3 2 2 3 2 2 3 4 2" xfId="4768"/>
    <cellStyle name="Normal 3 2 2 3 2 2 3 4 2 2" xfId="4769"/>
    <cellStyle name="Normal 3 2 2 3 2 2 3 4 2 2 2" xfId="4770"/>
    <cellStyle name="Normal 3 2 2 3 2 2 3 4 2 3" xfId="4771"/>
    <cellStyle name="Normal 3 2 2 3 2 2 3 4 3" xfId="4772"/>
    <cellStyle name="Normal 3 2 2 3 2 2 3 4 3 2" xfId="4773"/>
    <cellStyle name="Normal 3 2 2 3 2 2 3 4 4" xfId="4774"/>
    <cellStyle name="Normal 3 2 2 3 2 2 3 5" xfId="4775"/>
    <cellStyle name="Normal 3 2 2 3 2 2 3 5 2" xfId="4776"/>
    <cellStyle name="Normal 3 2 2 3 2 2 3 5 2 2" xfId="4777"/>
    <cellStyle name="Normal 3 2 2 3 2 2 3 5 3" xfId="4778"/>
    <cellStyle name="Normal 3 2 2 3 2 2 3 6" xfId="4779"/>
    <cellStyle name="Normal 3 2 2 3 2 2 3 6 2" xfId="4780"/>
    <cellStyle name="Normal 3 2 2 3 2 2 3 7" xfId="4781"/>
    <cellStyle name="Normal 3 2 2 3 2 2 4" xfId="4782"/>
    <cellStyle name="Normal 3 2 2 3 2 2 4 2" xfId="4783"/>
    <cellStyle name="Normal 3 2 2 3 2 2 4 2 2" xfId="4784"/>
    <cellStyle name="Normal 3 2 2 3 2 2 4 2 2 2" xfId="4785"/>
    <cellStyle name="Normal 3 2 2 3 2 2 4 2 2 2 2" xfId="4786"/>
    <cellStyle name="Normal 3 2 2 3 2 2 4 2 2 2 2 2" xfId="4787"/>
    <cellStyle name="Normal 3 2 2 3 2 2 4 2 2 2 3" xfId="4788"/>
    <cellStyle name="Normal 3 2 2 3 2 2 4 2 2 3" xfId="4789"/>
    <cellStyle name="Normal 3 2 2 3 2 2 4 2 2 3 2" xfId="4790"/>
    <cellStyle name="Normal 3 2 2 3 2 2 4 2 2 4" xfId="4791"/>
    <cellStyle name="Normal 3 2 2 3 2 2 4 2 3" xfId="4792"/>
    <cellStyle name="Normal 3 2 2 3 2 2 4 2 3 2" xfId="4793"/>
    <cellStyle name="Normal 3 2 2 3 2 2 4 2 3 2 2" xfId="4794"/>
    <cellStyle name="Normal 3 2 2 3 2 2 4 2 3 3" xfId="4795"/>
    <cellStyle name="Normal 3 2 2 3 2 2 4 2 4" xfId="4796"/>
    <cellStyle name="Normal 3 2 2 3 2 2 4 2 4 2" xfId="4797"/>
    <cellStyle name="Normal 3 2 2 3 2 2 4 2 5" xfId="4798"/>
    <cellStyle name="Normal 3 2 2 3 2 2 4 3" xfId="4799"/>
    <cellStyle name="Normal 3 2 2 3 2 2 4 3 2" xfId="4800"/>
    <cellStyle name="Normal 3 2 2 3 2 2 4 3 2 2" xfId="4801"/>
    <cellStyle name="Normal 3 2 2 3 2 2 4 3 2 2 2" xfId="4802"/>
    <cellStyle name="Normal 3 2 2 3 2 2 4 3 2 3" xfId="4803"/>
    <cellStyle name="Normal 3 2 2 3 2 2 4 3 3" xfId="4804"/>
    <cellStyle name="Normal 3 2 2 3 2 2 4 3 3 2" xfId="4805"/>
    <cellStyle name="Normal 3 2 2 3 2 2 4 3 4" xfId="4806"/>
    <cellStyle name="Normal 3 2 2 3 2 2 4 4" xfId="4807"/>
    <cellStyle name="Normal 3 2 2 3 2 2 4 4 2" xfId="4808"/>
    <cellStyle name="Normal 3 2 2 3 2 2 4 4 2 2" xfId="4809"/>
    <cellStyle name="Normal 3 2 2 3 2 2 4 4 3" xfId="4810"/>
    <cellStyle name="Normal 3 2 2 3 2 2 4 5" xfId="4811"/>
    <cellStyle name="Normal 3 2 2 3 2 2 4 5 2" xfId="4812"/>
    <cellStyle name="Normal 3 2 2 3 2 2 4 6" xfId="4813"/>
    <cellStyle name="Normal 3 2 2 3 2 2 5" xfId="4814"/>
    <cellStyle name="Normal 3 2 2 3 2 2 5 2" xfId="4815"/>
    <cellStyle name="Normal 3 2 2 3 2 2 5 2 2" xfId="4816"/>
    <cellStyle name="Normal 3 2 2 3 2 2 5 2 2 2" xfId="4817"/>
    <cellStyle name="Normal 3 2 2 3 2 2 5 2 2 2 2" xfId="4818"/>
    <cellStyle name="Normal 3 2 2 3 2 2 5 2 2 3" xfId="4819"/>
    <cellStyle name="Normal 3 2 2 3 2 2 5 2 3" xfId="4820"/>
    <cellStyle name="Normal 3 2 2 3 2 2 5 2 3 2" xfId="4821"/>
    <cellStyle name="Normal 3 2 2 3 2 2 5 2 4" xfId="4822"/>
    <cellStyle name="Normal 3 2 2 3 2 2 5 3" xfId="4823"/>
    <cellStyle name="Normal 3 2 2 3 2 2 5 3 2" xfId="4824"/>
    <cellStyle name="Normal 3 2 2 3 2 2 5 3 2 2" xfId="4825"/>
    <cellStyle name="Normal 3 2 2 3 2 2 5 3 3" xfId="4826"/>
    <cellStyle name="Normal 3 2 2 3 2 2 5 4" xfId="4827"/>
    <cellStyle name="Normal 3 2 2 3 2 2 5 4 2" xfId="4828"/>
    <cellStyle name="Normal 3 2 2 3 2 2 5 5" xfId="4829"/>
    <cellStyle name="Normal 3 2 2 3 2 2 6" xfId="4830"/>
    <cellStyle name="Normal 3 2 2 3 2 2 6 2" xfId="4831"/>
    <cellStyle name="Normal 3 2 2 3 2 2 6 2 2" xfId="4832"/>
    <cellStyle name="Normal 3 2 2 3 2 2 6 2 2 2" xfId="4833"/>
    <cellStyle name="Normal 3 2 2 3 2 2 6 2 3" xfId="4834"/>
    <cellStyle name="Normal 3 2 2 3 2 2 6 3" xfId="4835"/>
    <cellStyle name="Normal 3 2 2 3 2 2 6 3 2" xfId="4836"/>
    <cellStyle name="Normal 3 2 2 3 2 2 6 4" xfId="4837"/>
    <cellStyle name="Normal 3 2 2 3 2 2 7" xfId="4838"/>
    <cellStyle name="Normal 3 2 2 3 2 2 7 2" xfId="4839"/>
    <cellStyle name="Normal 3 2 2 3 2 2 7 2 2" xfId="4840"/>
    <cellStyle name="Normal 3 2 2 3 2 2 7 3" xfId="4841"/>
    <cellStyle name="Normal 3 2 2 3 2 2 8" xfId="4842"/>
    <cellStyle name="Normal 3 2 2 3 2 2 8 2" xfId="4843"/>
    <cellStyle name="Normal 3 2 2 3 2 2 9" xfId="4844"/>
    <cellStyle name="Normal 3 2 2 3 2 3" xfId="4845"/>
    <cellStyle name="Normal 3 2 2 3 2 3 2" xfId="4846"/>
    <cellStyle name="Normal 3 2 2 3 2 3 2 2" xfId="4847"/>
    <cellStyle name="Normal 3 2 2 3 2 3 2 2 2" xfId="4848"/>
    <cellStyle name="Normal 3 2 2 3 2 3 2 2 2 2" xfId="4849"/>
    <cellStyle name="Normal 3 2 2 3 2 3 2 2 2 2 2" xfId="4850"/>
    <cellStyle name="Normal 3 2 2 3 2 3 2 2 2 2 2 2" xfId="4851"/>
    <cellStyle name="Normal 3 2 2 3 2 3 2 2 2 2 2 2 2" xfId="4852"/>
    <cellStyle name="Normal 3 2 2 3 2 3 2 2 2 2 2 3" xfId="4853"/>
    <cellStyle name="Normal 3 2 2 3 2 3 2 2 2 2 3" xfId="4854"/>
    <cellStyle name="Normal 3 2 2 3 2 3 2 2 2 2 3 2" xfId="4855"/>
    <cellStyle name="Normal 3 2 2 3 2 3 2 2 2 2 4" xfId="4856"/>
    <cellStyle name="Normal 3 2 2 3 2 3 2 2 2 3" xfId="4857"/>
    <cellStyle name="Normal 3 2 2 3 2 3 2 2 2 3 2" xfId="4858"/>
    <cellStyle name="Normal 3 2 2 3 2 3 2 2 2 3 2 2" xfId="4859"/>
    <cellStyle name="Normal 3 2 2 3 2 3 2 2 2 3 3" xfId="4860"/>
    <cellStyle name="Normal 3 2 2 3 2 3 2 2 2 4" xfId="4861"/>
    <cellStyle name="Normal 3 2 2 3 2 3 2 2 2 4 2" xfId="4862"/>
    <cellStyle name="Normal 3 2 2 3 2 3 2 2 2 5" xfId="4863"/>
    <cellStyle name="Normal 3 2 2 3 2 3 2 2 3" xfId="4864"/>
    <cellStyle name="Normal 3 2 2 3 2 3 2 2 3 2" xfId="4865"/>
    <cellStyle name="Normal 3 2 2 3 2 3 2 2 3 2 2" xfId="4866"/>
    <cellStyle name="Normal 3 2 2 3 2 3 2 2 3 2 2 2" xfId="4867"/>
    <cellStyle name="Normal 3 2 2 3 2 3 2 2 3 2 3" xfId="4868"/>
    <cellStyle name="Normal 3 2 2 3 2 3 2 2 3 3" xfId="4869"/>
    <cellStyle name="Normal 3 2 2 3 2 3 2 2 3 3 2" xfId="4870"/>
    <cellStyle name="Normal 3 2 2 3 2 3 2 2 3 4" xfId="4871"/>
    <cellStyle name="Normal 3 2 2 3 2 3 2 2 4" xfId="4872"/>
    <cellStyle name="Normal 3 2 2 3 2 3 2 2 4 2" xfId="4873"/>
    <cellStyle name="Normal 3 2 2 3 2 3 2 2 4 2 2" xfId="4874"/>
    <cellStyle name="Normal 3 2 2 3 2 3 2 2 4 3" xfId="4875"/>
    <cellStyle name="Normal 3 2 2 3 2 3 2 2 5" xfId="4876"/>
    <cellStyle name="Normal 3 2 2 3 2 3 2 2 5 2" xfId="4877"/>
    <cellStyle name="Normal 3 2 2 3 2 3 2 2 6" xfId="4878"/>
    <cellStyle name="Normal 3 2 2 3 2 3 2 3" xfId="4879"/>
    <cellStyle name="Normal 3 2 2 3 2 3 2 3 2" xfId="4880"/>
    <cellStyle name="Normal 3 2 2 3 2 3 2 3 2 2" xfId="4881"/>
    <cellStyle name="Normal 3 2 2 3 2 3 2 3 2 2 2" xfId="4882"/>
    <cellStyle name="Normal 3 2 2 3 2 3 2 3 2 2 2 2" xfId="4883"/>
    <cellStyle name="Normal 3 2 2 3 2 3 2 3 2 2 3" xfId="4884"/>
    <cellStyle name="Normal 3 2 2 3 2 3 2 3 2 3" xfId="4885"/>
    <cellStyle name="Normal 3 2 2 3 2 3 2 3 2 3 2" xfId="4886"/>
    <cellStyle name="Normal 3 2 2 3 2 3 2 3 2 4" xfId="4887"/>
    <cellStyle name="Normal 3 2 2 3 2 3 2 3 3" xfId="4888"/>
    <cellStyle name="Normal 3 2 2 3 2 3 2 3 3 2" xfId="4889"/>
    <cellStyle name="Normal 3 2 2 3 2 3 2 3 3 2 2" xfId="4890"/>
    <cellStyle name="Normal 3 2 2 3 2 3 2 3 3 3" xfId="4891"/>
    <cellStyle name="Normal 3 2 2 3 2 3 2 3 4" xfId="4892"/>
    <cellStyle name="Normal 3 2 2 3 2 3 2 3 4 2" xfId="4893"/>
    <cellStyle name="Normal 3 2 2 3 2 3 2 3 5" xfId="4894"/>
    <cellStyle name="Normal 3 2 2 3 2 3 2 4" xfId="4895"/>
    <cellStyle name="Normal 3 2 2 3 2 3 2 4 2" xfId="4896"/>
    <cellStyle name="Normal 3 2 2 3 2 3 2 4 2 2" xfId="4897"/>
    <cellStyle name="Normal 3 2 2 3 2 3 2 4 2 2 2" xfId="4898"/>
    <cellStyle name="Normal 3 2 2 3 2 3 2 4 2 3" xfId="4899"/>
    <cellStyle name="Normal 3 2 2 3 2 3 2 4 3" xfId="4900"/>
    <cellStyle name="Normal 3 2 2 3 2 3 2 4 3 2" xfId="4901"/>
    <cellStyle name="Normal 3 2 2 3 2 3 2 4 4" xfId="4902"/>
    <cellStyle name="Normal 3 2 2 3 2 3 2 5" xfId="4903"/>
    <cellStyle name="Normal 3 2 2 3 2 3 2 5 2" xfId="4904"/>
    <cellStyle name="Normal 3 2 2 3 2 3 2 5 2 2" xfId="4905"/>
    <cellStyle name="Normal 3 2 2 3 2 3 2 5 3" xfId="4906"/>
    <cellStyle name="Normal 3 2 2 3 2 3 2 6" xfId="4907"/>
    <cellStyle name="Normal 3 2 2 3 2 3 2 6 2" xfId="4908"/>
    <cellStyle name="Normal 3 2 2 3 2 3 2 7" xfId="4909"/>
    <cellStyle name="Normal 3 2 2 3 2 3 3" xfId="4910"/>
    <cellStyle name="Normal 3 2 2 3 2 3 3 2" xfId="4911"/>
    <cellStyle name="Normal 3 2 2 3 2 3 3 2 2" xfId="4912"/>
    <cellStyle name="Normal 3 2 2 3 2 3 3 2 2 2" xfId="4913"/>
    <cellStyle name="Normal 3 2 2 3 2 3 3 2 2 2 2" xfId="4914"/>
    <cellStyle name="Normal 3 2 2 3 2 3 3 2 2 2 2 2" xfId="4915"/>
    <cellStyle name="Normal 3 2 2 3 2 3 3 2 2 2 3" xfId="4916"/>
    <cellStyle name="Normal 3 2 2 3 2 3 3 2 2 3" xfId="4917"/>
    <cellStyle name="Normal 3 2 2 3 2 3 3 2 2 3 2" xfId="4918"/>
    <cellStyle name="Normal 3 2 2 3 2 3 3 2 2 4" xfId="4919"/>
    <cellStyle name="Normal 3 2 2 3 2 3 3 2 3" xfId="4920"/>
    <cellStyle name="Normal 3 2 2 3 2 3 3 2 3 2" xfId="4921"/>
    <cellStyle name="Normal 3 2 2 3 2 3 3 2 3 2 2" xfId="4922"/>
    <cellStyle name="Normal 3 2 2 3 2 3 3 2 3 3" xfId="4923"/>
    <cellStyle name="Normal 3 2 2 3 2 3 3 2 4" xfId="4924"/>
    <cellStyle name="Normal 3 2 2 3 2 3 3 2 4 2" xfId="4925"/>
    <cellStyle name="Normal 3 2 2 3 2 3 3 2 5" xfId="4926"/>
    <cellStyle name="Normal 3 2 2 3 2 3 3 3" xfId="4927"/>
    <cellStyle name="Normal 3 2 2 3 2 3 3 3 2" xfId="4928"/>
    <cellStyle name="Normal 3 2 2 3 2 3 3 3 2 2" xfId="4929"/>
    <cellStyle name="Normal 3 2 2 3 2 3 3 3 2 2 2" xfId="4930"/>
    <cellStyle name="Normal 3 2 2 3 2 3 3 3 2 3" xfId="4931"/>
    <cellStyle name="Normal 3 2 2 3 2 3 3 3 3" xfId="4932"/>
    <cellStyle name="Normal 3 2 2 3 2 3 3 3 3 2" xfId="4933"/>
    <cellStyle name="Normal 3 2 2 3 2 3 3 3 4" xfId="4934"/>
    <cellStyle name="Normal 3 2 2 3 2 3 3 4" xfId="4935"/>
    <cellStyle name="Normal 3 2 2 3 2 3 3 4 2" xfId="4936"/>
    <cellStyle name="Normal 3 2 2 3 2 3 3 4 2 2" xfId="4937"/>
    <cellStyle name="Normal 3 2 2 3 2 3 3 4 3" xfId="4938"/>
    <cellStyle name="Normal 3 2 2 3 2 3 3 5" xfId="4939"/>
    <cellStyle name="Normal 3 2 2 3 2 3 3 5 2" xfId="4940"/>
    <cellStyle name="Normal 3 2 2 3 2 3 3 6" xfId="4941"/>
    <cellStyle name="Normal 3 2 2 3 2 3 4" xfId="4942"/>
    <cellStyle name="Normal 3 2 2 3 2 3 4 2" xfId="4943"/>
    <cellStyle name="Normal 3 2 2 3 2 3 4 2 2" xfId="4944"/>
    <cellStyle name="Normal 3 2 2 3 2 3 4 2 2 2" xfId="4945"/>
    <cellStyle name="Normal 3 2 2 3 2 3 4 2 2 2 2" xfId="4946"/>
    <cellStyle name="Normal 3 2 2 3 2 3 4 2 2 3" xfId="4947"/>
    <cellStyle name="Normal 3 2 2 3 2 3 4 2 3" xfId="4948"/>
    <cellStyle name="Normal 3 2 2 3 2 3 4 2 3 2" xfId="4949"/>
    <cellStyle name="Normal 3 2 2 3 2 3 4 2 4" xfId="4950"/>
    <cellStyle name="Normal 3 2 2 3 2 3 4 3" xfId="4951"/>
    <cellStyle name="Normal 3 2 2 3 2 3 4 3 2" xfId="4952"/>
    <cellStyle name="Normal 3 2 2 3 2 3 4 3 2 2" xfId="4953"/>
    <cellStyle name="Normal 3 2 2 3 2 3 4 3 3" xfId="4954"/>
    <cellStyle name="Normal 3 2 2 3 2 3 4 4" xfId="4955"/>
    <cellStyle name="Normal 3 2 2 3 2 3 4 4 2" xfId="4956"/>
    <cellStyle name="Normal 3 2 2 3 2 3 4 5" xfId="4957"/>
    <cellStyle name="Normal 3 2 2 3 2 3 5" xfId="4958"/>
    <cellStyle name="Normal 3 2 2 3 2 3 5 2" xfId="4959"/>
    <cellStyle name="Normal 3 2 2 3 2 3 5 2 2" xfId="4960"/>
    <cellStyle name="Normal 3 2 2 3 2 3 5 2 2 2" xfId="4961"/>
    <cellStyle name="Normal 3 2 2 3 2 3 5 2 3" xfId="4962"/>
    <cellStyle name="Normal 3 2 2 3 2 3 5 3" xfId="4963"/>
    <cellStyle name="Normal 3 2 2 3 2 3 5 3 2" xfId="4964"/>
    <cellStyle name="Normal 3 2 2 3 2 3 5 4" xfId="4965"/>
    <cellStyle name="Normal 3 2 2 3 2 3 6" xfId="4966"/>
    <cellStyle name="Normal 3 2 2 3 2 3 6 2" xfId="4967"/>
    <cellStyle name="Normal 3 2 2 3 2 3 6 2 2" xfId="4968"/>
    <cellStyle name="Normal 3 2 2 3 2 3 6 3" xfId="4969"/>
    <cellStyle name="Normal 3 2 2 3 2 3 7" xfId="4970"/>
    <cellStyle name="Normal 3 2 2 3 2 3 7 2" xfId="4971"/>
    <cellStyle name="Normal 3 2 2 3 2 3 8" xfId="4972"/>
    <cellStyle name="Normal 3 2 2 3 2 4" xfId="4973"/>
    <cellStyle name="Normal 3 2 2 3 2 4 2" xfId="4974"/>
    <cellStyle name="Normal 3 2 2 3 2 4 2 2" xfId="4975"/>
    <cellStyle name="Normal 3 2 2 3 2 4 2 2 2" xfId="4976"/>
    <cellStyle name="Normal 3 2 2 3 2 4 2 2 2 2" xfId="4977"/>
    <cellStyle name="Normal 3 2 2 3 2 4 2 2 2 2 2" xfId="4978"/>
    <cellStyle name="Normal 3 2 2 3 2 4 2 2 2 2 2 2" xfId="4979"/>
    <cellStyle name="Normal 3 2 2 3 2 4 2 2 2 2 3" xfId="4980"/>
    <cellStyle name="Normal 3 2 2 3 2 4 2 2 2 3" xfId="4981"/>
    <cellStyle name="Normal 3 2 2 3 2 4 2 2 2 3 2" xfId="4982"/>
    <cellStyle name="Normal 3 2 2 3 2 4 2 2 2 4" xfId="4983"/>
    <cellStyle name="Normal 3 2 2 3 2 4 2 2 3" xfId="4984"/>
    <cellStyle name="Normal 3 2 2 3 2 4 2 2 3 2" xfId="4985"/>
    <cellStyle name="Normal 3 2 2 3 2 4 2 2 3 2 2" xfId="4986"/>
    <cellStyle name="Normal 3 2 2 3 2 4 2 2 3 3" xfId="4987"/>
    <cellStyle name="Normal 3 2 2 3 2 4 2 2 4" xfId="4988"/>
    <cellStyle name="Normal 3 2 2 3 2 4 2 2 4 2" xfId="4989"/>
    <cellStyle name="Normal 3 2 2 3 2 4 2 2 5" xfId="4990"/>
    <cellStyle name="Normal 3 2 2 3 2 4 2 3" xfId="4991"/>
    <cellStyle name="Normal 3 2 2 3 2 4 2 3 2" xfId="4992"/>
    <cellStyle name="Normal 3 2 2 3 2 4 2 3 2 2" xfId="4993"/>
    <cellStyle name="Normal 3 2 2 3 2 4 2 3 2 2 2" xfId="4994"/>
    <cellStyle name="Normal 3 2 2 3 2 4 2 3 2 3" xfId="4995"/>
    <cellStyle name="Normal 3 2 2 3 2 4 2 3 3" xfId="4996"/>
    <cellStyle name="Normal 3 2 2 3 2 4 2 3 3 2" xfId="4997"/>
    <cellStyle name="Normal 3 2 2 3 2 4 2 3 4" xfId="4998"/>
    <cellStyle name="Normal 3 2 2 3 2 4 2 4" xfId="4999"/>
    <cellStyle name="Normal 3 2 2 3 2 4 2 4 2" xfId="5000"/>
    <cellStyle name="Normal 3 2 2 3 2 4 2 4 2 2" xfId="5001"/>
    <cellStyle name="Normal 3 2 2 3 2 4 2 4 3" xfId="5002"/>
    <cellStyle name="Normal 3 2 2 3 2 4 2 5" xfId="5003"/>
    <cellStyle name="Normal 3 2 2 3 2 4 2 5 2" xfId="5004"/>
    <cellStyle name="Normal 3 2 2 3 2 4 2 6" xfId="5005"/>
    <cellStyle name="Normal 3 2 2 3 2 4 3" xfId="5006"/>
    <cellStyle name="Normal 3 2 2 3 2 4 3 2" xfId="5007"/>
    <cellStyle name="Normal 3 2 2 3 2 4 3 2 2" xfId="5008"/>
    <cellStyle name="Normal 3 2 2 3 2 4 3 2 2 2" xfId="5009"/>
    <cellStyle name="Normal 3 2 2 3 2 4 3 2 2 2 2" xfId="5010"/>
    <cellStyle name="Normal 3 2 2 3 2 4 3 2 2 3" xfId="5011"/>
    <cellStyle name="Normal 3 2 2 3 2 4 3 2 3" xfId="5012"/>
    <cellStyle name="Normal 3 2 2 3 2 4 3 2 3 2" xfId="5013"/>
    <cellStyle name="Normal 3 2 2 3 2 4 3 2 4" xfId="5014"/>
    <cellStyle name="Normal 3 2 2 3 2 4 3 3" xfId="5015"/>
    <cellStyle name="Normal 3 2 2 3 2 4 3 3 2" xfId="5016"/>
    <cellStyle name="Normal 3 2 2 3 2 4 3 3 2 2" xfId="5017"/>
    <cellStyle name="Normal 3 2 2 3 2 4 3 3 3" xfId="5018"/>
    <cellStyle name="Normal 3 2 2 3 2 4 3 4" xfId="5019"/>
    <cellStyle name="Normal 3 2 2 3 2 4 3 4 2" xfId="5020"/>
    <cellStyle name="Normal 3 2 2 3 2 4 3 5" xfId="5021"/>
    <cellStyle name="Normal 3 2 2 3 2 4 4" xfId="5022"/>
    <cellStyle name="Normal 3 2 2 3 2 4 4 2" xfId="5023"/>
    <cellStyle name="Normal 3 2 2 3 2 4 4 2 2" xfId="5024"/>
    <cellStyle name="Normal 3 2 2 3 2 4 4 2 2 2" xfId="5025"/>
    <cellStyle name="Normal 3 2 2 3 2 4 4 2 3" xfId="5026"/>
    <cellStyle name="Normal 3 2 2 3 2 4 4 3" xfId="5027"/>
    <cellStyle name="Normal 3 2 2 3 2 4 4 3 2" xfId="5028"/>
    <cellStyle name="Normal 3 2 2 3 2 4 4 4" xfId="5029"/>
    <cellStyle name="Normal 3 2 2 3 2 4 5" xfId="5030"/>
    <cellStyle name="Normal 3 2 2 3 2 4 5 2" xfId="5031"/>
    <cellStyle name="Normal 3 2 2 3 2 4 5 2 2" xfId="5032"/>
    <cellStyle name="Normal 3 2 2 3 2 4 5 3" xfId="5033"/>
    <cellStyle name="Normal 3 2 2 3 2 4 6" xfId="5034"/>
    <cellStyle name="Normal 3 2 2 3 2 4 6 2" xfId="5035"/>
    <cellStyle name="Normal 3 2 2 3 2 4 7" xfId="5036"/>
    <cellStyle name="Normal 3 2 2 3 2 5" xfId="5037"/>
    <cellStyle name="Normal 3 2 2 3 2 5 2" xfId="5038"/>
    <cellStyle name="Normal 3 2 2 3 2 5 2 2" xfId="5039"/>
    <cellStyle name="Normal 3 2 2 3 2 5 2 2 2" xfId="5040"/>
    <cellStyle name="Normal 3 2 2 3 2 5 2 2 2 2" xfId="5041"/>
    <cellStyle name="Normal 3 2 2 3 2 5 2 2 2 2 2" xfId="5042"/>
    <cellStyle name="Normal 3 2 2 3 2 5 2 2 2 3" xfId="5043"/>
    <cellStyle name="Normal 3 2 2 3 2 5 2 2 3" xfId="5044"/>
    <cellStyle name="Normal 3 2 2 3 2 5 2 2 3 2" xfId="5045"/>
    <cellStyle name="Normal 3 2 2 3 2 5 2 2 4" xfId="5046"/>
    <cellStyle name="Normal 3 2 2 3 2 5 2 3" xfId="5047"/>
    <cellStyle name="Normal 3 2 2 3 2 5 2 3 2" xfId="5048"/>
    <cellStyle name="Normal 3 2 2 3 2 5 2 3 2 2" xfId="5049"/>
    <cellStyle name="Normal 3 2 2 3 2 5 2 3 3" xfId="5050"/>
    <cellStyle name="Normal 3 2 2 3 2 5 2 4" xfId="5051"/>
    <cellStyle name="Normal 3 2 2 3 2 5 2 4 2" xfId="5052"/>
    <cellStyle name="Normal 3 2 2 3 2 5 2 5" xfId="5053"/>
    <cellStyle name="Normal 3 2 2 3 2 5 3" xfId="5054"/>
    <cellStyle name="Normal 3 2 2 3 2 5 3 2" xfId="5055"/>
    <cellStyle name="Normal 3 2 2 3 2 5 3 2 2" xfId="5056"/>
    <cellStyle name="Normal 3 2 2 3 2 5 3 2 2 2" xfId="5057"/>
    <cellStyle name="Normal 3 2 2 3 2 5 3 2 3" xfId="5058"/>
    <cellStyle name="Normal 3 2 2 3 2 5 3 3" xfId="5059"/>
    <cellStyle name="Normal 3 2 2 3 2 5 3 3 2" xfId="5060"/>
    <cellStyle name="Normal 3 2 2 3 2 5 3 4" xfId="5061"/>
    <cellStyle name="Normal 3 2 2 3 2 5 4" xfId="5062"/>
    <cellStyle name="Normal 3 2 2 3 2 5 4 2" xfId="5063"/>
    <cellStyle name="Normal 3 2 2 3 2 5 4 2 2" xfId="5064"/>
    <cellStyle name="Normal 3 2 2 3 2 5 4 3" xfId="5065"/>
    <cellStyle name="Normal 3 2 2 3 2 5 5" xfId="5066"/>
    <cellStyle name="Normal 3 2 2 3 2 5 5 2" xfId="5067"/>
    <cellStyle name="Normal 3 2 2 3 2 5 6" xfId="5068"/>
    <cellStyle name="Normal 3 2 2 3 2 6" xfId="5069"/>
    <cellStyle name="Normal 3 2 2 3 2 6 2" xfId="5070"/>
    <cellStyle name="Normal 3 2 2 3 2 6 2 2" xfId="5071"/>
    <cellStyle name="Normal 3 2 2 3 2 6 2 2 2" xfId="5072"/>
    <cellStyle name="Normal 3 2 2 3 2 6 2 2 2 2" xfId="5073"/>
    <cellStyle name="Normal 3 2 2 3 2 6 2 2 3" xfId="5074"/>
    <cellStyle name="Normal 3 2 2 3 2 6 2 3" xfId="5075"/>
    <cellStyle name="Normal 3 2 2 3 2 6 2 3 2" xfId="5076"/>
    <cellStyle name="Normal 3 2 2 3 2 6 2 4" xfId="5077"/>
    <cellStyle name="Normal 3 2 2 3 2 6 3" xfId="5078"/>
    <cellStyle name="Normal 3 2 2 3 2 6 3 2" xfId="5079"/>
    <cellStyle name="Normal 3 2 2 3 2 6 3 2 2" xfId="5080"/>
    <cellStyle name="Normal 3 2 2 3 2 6 3 3" xfId="5081"/>
    <cellStyle name="Normal 3 2 2 3 2 6 4" xfId="5082"/>
    <cellStyle name="Normal 3 2 2 3 2 6 4 2" xfId="5083"/>
    <cellStyle name="Normal 3 2 2 3 2 6 5" xfId="5084"/>
    <cellStyle name="Normal 3 2 2 3 2 7" xfId="5085"/>
    <cellStyle name="Normal 3 2 2 3 2 7 2" xfId="5086"/>
    <cellStyle name="Normal 3 2 2 3 2 7 2 2" xfId="5087"/>
    <cellStyle name="Normal 3 2 2 3 2 7 2 2 2" xfId="5088"/>
    <cellStyle name="Normal 3 2 2 3 2 7 2 3" xfId="5089"/>
    <cellStyle name="Normal 3 2 2 3 2 7 3" xfId="5090"/>
    <cellStyle name="Normal 3 2 2 3 2 7 3 2" xfId="5091"/>
    <cellStyle name="Normal 3 2 2 3 2 7 4" xfId="5092"/>
    <cellStyle name="Normal 3 2 2 3 2 8" xfId="5093"/>
    <cellStyle name="Normal 3 2 2 3 2 8 2" xfId="5094"/>
    <cellStyle name="Normal 3 2 2 3 2 8 2 2" xfId="5095"/>
    <cellStyle name="Normal 3 2 2 3 2 8 3" xfId="5096"/>
    <cellStyle name="Normal 3 2 2 3 2 9" xfId="5097"/>
    <cellStyle name="Normal 3 2 2 3 2 9 2" xfId="5098"/>
    <cellStyle name="Normal 3 2 2 3 3" xfId="5099"/>
    <cellStyle name="Normal 3 2 2 3 3 2" xfId="5100"/>
    <cellStyle name="Normal 3 2 2 3 3 2 2" xfId="5101"/>
    <cellStyle name="Normal 3 2 2 3 3 2 2 2" xfId="5102"/>
    <cellStyle name="Normal 3 2 2 3 3 2 2 2 2" xfId="5103"/>
    <cellStyle name="Normal 3 2 2 3 3 2 2 2 2 2" xfId="5104"/>
    <cellStyle name="Normal 3 2 2 3 3 2 2 2 2 2 2" xfId="5105"/>
    <cellStyle name="Normal 3 2 2 3 3 2 2 2 2 2 2 2" xfId="5106"/>
    <cellStyle name="Normal 3 2 2 3 3 2 2 2 2 2 2 2 2" xfId="5107"/>
    <cellStyle name="Normal 3 2 2 3 3 2 2 2 2 2 2 3" xfId="5108"/>
    <cellStyle name="Normal 3 2 2 3 3 2 2 2 2 2 3" xfId="5109"/>
    <cellStyle name="Normal 3 2 2 3 3 2 2 2 2 2 3 2" xfId="5110"/>
    <cellStyle name="Normal 3 2 2 3 3 2 2 2 2 2 4" xfId="5111"/>
    <cellStyle name="Normal 3 2 2 3 3 2 2 2 2 3" xfId="5112"/>
    <cellStyle name="Normal 3 2 2 3 3 2 2 2 2 3 2" xfId="5113"/>
    <cellStyle name="Normal 3 2 2 3 3 2 2 2 2 3 2 2" xfId="5114"/>
    <cellStyle name="Normal 3 2 2 3 3 2 2 2 2 3 3" xfId="5115"/>
    <cellStyle name="Normal 3 2 2 3 3 2 2 2 2 4" xfId="5116"/>
    <cellStyle name="Normal 3 2 2 3 3 2 2 2 2 4 2" xfId="5117"/>
    <cellStyle name="Normal 3 2 2 3 3 2 2 2 2 5" xfId="5118"/>
    <cellStyle name="Normal 3 2 2 3 3 2 2 2 3" xfId="5119"/>
    <cellStyle name="Normal 3 2 2 3 3 2 2 2 3 2" xfId="5120"/>
    <cellStyle name="Normal 3 2 2 3 3 2 2 2 3 2 2" xfId="5121"/>
    <cellStyle name="Normal 3 2 2 3 3 2 2 2 3 2 2 2" xfId="5122"/>
    <cellStyle name="Normal 3 2 2 3 3 2 2 2 3 2 3" xfId="5123"/>
    <cellStyle name="Normal 3 2 2 3 3 2 2 2 3 3" xfId="5124"/>
    <cellStyle name="Normal 3 2 2 3 3 2 2 2 3 3 2" xfId="5125"/>
    <cellStyle name="Normal 3 2 2 3 3 2 2 2 3 4" xfId="5126"/>
    <cellStyle name="Normal 3 2 2 3 3 2 2 2 4" xfId="5127"/>
    <cellStyle name="Normal 3 2 2 3 3 2 2 2 4 2" xfId="5128"/>
    <cellStyle name="Normal 3 2 2 3 3 2 2 2 4 2 2" xfId="5129"/>
    <cellStyle name="Normal 3 2 2 3 3 2 2 2 4 3" xfId="5130"/>
    <cellStyle name="Normal 3 2 2 3 3 2 2 2 5" xfId="5131"/>
    <cellStyle name="Normal 3 2 2 3 3 2 2 2 5 2" xfId="5132"/>
    <cellStyle name="Normal 3 2 2 3 3 2 2 2 6" xfId="5133"/>
    <cellStyle name="Normal 3 2 2 3 3 2 2 3" xfId="5134"/>
    <cellStyle name="Normal 3 2 2 3 3 2 2 3 2" xfId="5135"/>
    <cellStyle name="Normal 3 2 2 3 3 2 2 3 2 2" xfId="5136"/>
    <cellStyle name="Normal 3 2 2 3 3 2 2 3 2 2 2" xfId="5137"/>
    <cellStyle name="Normal 3 2 2 3 3 2 2 3 2 2 2 2" xfId="5138"/>
    <cellStyle name="Normal 3 2 2 3 3 2 2 3 2 2 3" xfId="5139"/>
    <cellStyle name="Normal 3 2 2 3 3 2 2 3 2 3" xfId="5140"/>
    <cellStyle name="Normal 3 2 2 3 3 2 2 3 2 3 2" xfId="5141"/>
    <cellStyle name="Normal 3 2 2 3 3 2 2 3 2 4" xfId="5142"/>
    <cellStyle name="Normal 3 2 2 3 3 2 2 3 3" xfId="5143"/>
    <cellStyle name="Normal 3 2 2 3 3 2 2 3 3 2" xfId="5144"/>
    <cellStyle name="Normal 3 2 2 3 3 2 2 3 3 2 2" xfId="5145"/>
    <cellStyle name="Normal 3 2 2 3 3 2 2 3 3 3" xfId="5146"/>
    <cellStyle name="Normal 3 2 2 3 3 2 2 3 4" xfId="5147"/>
    <cellStyle name="Normal 3 2 2 3 3 2 2 3 4 2" xfId="5148"/>
    <cellStyle name="Normal 3 2 2 3 3 2 2 3 5" xfId="5149"/>
    <cellStyle name="Normal 3 2 2 3 3 2 2 4" xfId="5150"/>
    <cellStyle name="Normal 3 2 2 3 3 2 2 4 2" xfId="5151"/>
    <cellStyle name="Normal 3 2 2 3 3 2 2 4 2 2" xfId="5152"/>
    <cellStyle name="Normal 3 2 2 3 3 2 2 4 2 2 2" xfId="5153"/>
    <cellStyle name="Normal 3 2 2 3 3 2 2 4 2 3" xfId="5154"/>
    <cellStyle name="Normal 3 2 2 3 3 2 2 4 3" xfId="5155"/>
    <cellStyle name="Normal 3 2 2 3 3 2 2 4 3 2" xfId="5156"/>
    <cellStyle name="Normal 3 2 2 3 3 2 2 4 4" xfId="5157"/>
    <cellStyle name="Normal 3 2 2 3 3 2 2 5" xfId="5158"/>
    <cellStyle name="Normal 3 2 2 3 3 2 2 5 2" xfId="5159"/>
    <cellStyle name="Normal 3 2 2 3 3 2 2 5 2 2" xfId="5160"/>
    <cellStyle name="Normal 3 2 2 3 3 2 2 5 3" xfId="5161"/>
    <cellStyle name="Normal 3 2 2 3 3 2 2 6" xfId="5162"/>
    <cellStyle name="Normal 3 2 2 3 3 2 2 6 2" xfId="5163"/>
    <cellStyle name="Normal 3 2 2 3 3 2 2 7" xfId="5164"/>
    <cellStyle name="Normal 3 2 2 3 3 2 3" xfId="5165"/>
    <cellStyle name="Normal 3 2 2 3 3 2 3 2" xfId="5166"/>
    <cellStyle name="Normal 3 2 2 3 3 2 3 2 2" xfId="5167"/>
    <cellStyle name="Normal 3 2 2 3 3 2 3 2 2 2" xfId="5168"/>
    <cellStyle name="Normal 3 2 2 3 3 2 3 2 2 2 2" xfId="5169"/>
    <cellStyle name="Normal 3 2 2 3 3 2 3 2 2 2 2 2" xfId="5170"/>
    <cellStyle name="Normal 3 2 2 3 3 2 3 2 2 2 3" xfId="5171"/>
    <cellStyle name="Normal 3 2 2 3 3 2 3 2 2 3" xfId="5172"/>
    <cellStyle name="Normal 3 2 2 3 3 2 3 2 2 3 2" xfId="5173"/>
    <cellStyle name="Normal 3 2 2 3 3 2 3 2 2 4" xfId="5174"/>
    <cellStyle name="Normal 3 2 2 3 3 2 3 2 3" xfId="5175"/>
    <cellStyle name="Normal 3 2 2 3 3 2 3 2 3 2" xfId="5176"/>
    <cellStyle name="Normal 3 2 2 3 3 2 3 2 3 2 2" xfId="5177"/>
    <cellStyle name="Normal 3 2 2 3 3 2 3 2 3 3" xfId="5178"/>
    <cellStyle name="Normal 3 2 2 3 3 2 3 2 4" xfId="5179"/>
    <cellStyle name="Normal 3 2 2 3 3 2 3 2 4 2" xfId="5180"/>
    <cellStyle name="Normal 3 2 2 3 3 2 3 2 5" xfId="5181"/>
    <cellStyle name="Normal 3 2 2 3 3 2 3 3" xfId="5182"/>
    <cellStyle name="Normal 3 2 2 3 3 2 3 3 2" xfId="5183"/>
    <cellStyle name="Normal 3 2 2 3 3 2 3 3 2 2" xfId="5184"/>
    <cellStyle name="Normal 3 2 2 3 3 2 3 3 2 2 2" xfId="5185"/>
    <cellStyle name="Normal 3 2 2 3 3 2 3 3 2 3" xfId="5186"/>
    <cellStyle name="Normal 3 2 2 3 3 2 3 3 3" xfId="5187"/>
    <cellStyle name="Normal 3 2 2 3 3 2 3 3 3 2" xfId="5188"/>
    <cellStyle name="Normal 3 2 2 3 3 2 3 3 4" xfId="5189"/>
    <cellStyle name="Normal 3 2 2 3 3 2 3 4" xfId="5190"/>
    <cellStyle name="Normal 3 2 2 3 3 2 3 4 2" xfId="5191"/>
    <cellStyle name="Normal 3 2 2 3 3 2 3 4 2 2" xfId="5192"/>
    <cellStyle name="Normal 3 2 2 3 3 2 3 4 3" xfId="5193"/>
    <cellStyle name="Normal 3 2 2 3 3 2 3 5" xfId="5194"/>
    <cellStyle name="Normal 3 2 2 3 3 2 3 5 2" xfId="5195"/>
    <cellStyle name="Normal 3 2 2 3 3 2 3 6" xfId="5196"/>
    <cellStyle name="Normal 3 2 2 3 3 2 4" xfId="5197"/>
    <cellStyle name="Normal 3 2 2 3 3 2 4 2" xfId="5198"/>
    <cellStyle name="Normal 3 2 2 3 3 2 4 2 2" xfId="5199"/>
    <cellStyle name="Normal 3 2 2 3 3 2 4 2 2 2" xfId="5200"/>
    <cellStyle name="Normal 3 2 2 3 3 2 4 2 2 2 2" xfId="5201"/>
    <cellStyle name="Normal 3 2 2 3 3 2 4 2 2 3" xfId="5202"/>
    <cellStyle name="Normal 3 2 2 3 3 2 4 2 3" xfId="5203"/>
    <cellStyle name="Normal 3 2 2 3 3 2 4 2 3 2" xfId="5204"/>
    <cellStyle name="Normal 3 2 2 3 3 2 4 2 4" xfId="5205"/>
    <cellStyle name="Normal 3 2 2 3 3 2 4 3" xfId="5206"/>
    <cellStyle name="Normal 3 2 2 3 3 2 4 3 2" xfId="5207"/>
    <cellStyle name="Normal 3 2 2 3 3 2 4 3 2 2" xfId="5208"/>
    <cellStyle name="Normal 3 2 2 3 3 2 4 3 3" xfId="5209"/>
    <cellStyle name="Normal 3 2 2 3 3 2 4 4" xfId="5210"/>
    <cellStyle name="Normal 3 2 2 3 3 2 4 4 2" xfId="5211"/>
    <cellStyle name="Normal 3 2 2 3 3 2 4 5" xfId="5212"/>
    <cellStyle name="Normal 3 2 2 3 3 2 5" xfId="5213"/>
    <cellStyle name="Normal 3 2 2 3 3 2 5 2" xfId="5214"/>
    <cellStyle name="Normal 3 2 2 3 3 2 5 2 2" xfId="5215"/>
    <cellStyle name="Normal 3 2 2 3 3 2 5 2 2 2" xfId="5216"/>
    <cellStyle name="Normal 3 2 2 3 3 2 5 2 3" xfId="5217"/>
    <cellStyle name="Normal 3 2 2 3 3 2 5 3" xfId="5218"/>
    <cellStyle name="Normal 3 2 2 3 3 2 5 3 2" xfId="5219"/>
    <cellStyle name="Normal 3 2 2 3 3 2 5 4" xfId="5220"/>
    <cellStyle name="Normal 3 2 2 3 3 2 6" xfId="5221"/>
    <cellStyle name="Normal 3 2 2 3 3 2 6 2" xfId="5222"/>
    <cellStyle name="Normal 3 2 2 3 3 2 6 2 2" xfId="5223"/>
    <cellStyle name="Normal 3 2 2 3 3 2 6 3" xfId="5224"/>
    <cellStyle name="Normal 3 2 2 3 3 2 7" xfId="5225"/>
    <cellStyle name="Normal 3 2 2 3 3 2 7 2" xfId="5226"/>
    <cellStyle name="Normal 3 2 2 3 3 2 8" xfId="5227"/>
    <cellStyle name="Normal 3 2 2 3 3 3" xfId="5228"/>
    <cellStyle name="Normal 3 2 2 3 3 3 2" xfId="5229"/>
    <cellStyle name="Normal 3 2 2 3 3 3 2 2" xfId="5230"/>
    <cellStyle name="Normal 3 2 2 3 3 3 2 2 2" xfId="5231"/>
    <cellStyle name="Normal 3 2 2 3 3 3 2 2 2 2" xfId="5232"/>
    <cellStyle name="Normal 3 2 2 3 3 3 2 2 2 2 2" xfId="5233"/>
    <cellStyle name="Normal 3 2 2 3 3 3 2 2 2 2 2 2" xfId="5234"/>
    <cellStyle name="Normal 3 2 2 3 3 3 2 2 2 2 3" xfId="5235"/>
    <cellStyle name="Normal 3 2 2 3 3 3 2 2 2 3" xfId="5236"/>
    <cellStyle name="Normal 3 2 2 3 3 3 2 2 2 3 2" xfId="5237"/>
    <cellStyle name="Normal 3 2 2 3 3 3 2 2 2 4" xfId="5238"/>
    <cellStyle name="Normal 3 2 2 3 3 3 2 2 3" xfId="5239"/>
    <cellStyle name="Normal 3 2 2 3 3 3 2 2 3 2" xfId="5240"/>
    <cellStyle name="Normal 3 2 2 3 3 3 2 2 3 2 2" xfId="5241"/>
    <cellStyle name="Normal 3 2 2 3 3 3 2 2 3 3" xfId="5242"/>
    <cellStyle name="Normal 3 2 2 3 3 3 2 2 4" xfId="5243"/>
    <cellStyle name="Normal 3 2 2 3 3 3 2 2 4 2" xfId="5244"/>
    <cellStyle name="Normal 3 2 2 3 3 3 2 2 5" xfId="5245"/>
    <cellStyle name="Normal 3 2 2 3 3 3 2 3" xfId="5246"/>
    <cellStyle name="Normal 3 2 2 3 3 3 2 3 2" xfId="5247"/>
    <cellStyle name="Normal 3 2 2 3 3 3 2 3 2 2" xfId="5248"/>
    <cellStyle name="Normal 3 2 2 3 3 3 2 3 2 2 2" xfId="5249"/>
    <cellStyle name="Normal 3 2 2 3 3 3 2 3 2 3" xfId="5250"/>
    <cellStyle name="Normal 3 2 2 3 3 3 2 3 3" xfId="5251"/>
    <cellStyle name="Normal 3 2 2 3 3 3 2 3 3 2" xfId="5252"/>
    <cellStyle name="Normal 3 2 2 3 3 3 2 3 4" xfId="5253"/>
    <cellStyle name="Normal 3 2 2 3 3 3 2 4" xfId="5254"/>
    <cellStyle name="Normal 3 2 2 3 3 3 2 4 2" xfId="5255"/>
    <cellStyle name="Normal 3 2 2 3 3 3 2 4 2 2" xfId="5256"/>
    <cellStyle name="Normal 3 2 2 3 3 3 2 4 3" xfId="5257"/>
    <cellStyle name="Normal 3 2 2 3 3 3 2 5" xfId="5258"/>
    <cellStyle name="Normal 3 2 2 3 3 3 2 5 2" xfId="5259"/>
    <cellStyle name="Normal 3 2 2 3 3 3 2 6" xfId="5260"/>
    <cellStyle name="Normal 3 2 2 3 3 3 3" xfId="5261"/>
    <cellStyle name="Normal 3 2 2 3 3 3 3 2" xfId="5262"/>
    <cellStyle name="Normal 3 2 2 3 3 3 3 2 2" xfId="5263"/>
    <cellStyle name="Normal 3 2 2 3 3 3 3 2 2 2" xfId="5264"/>
    <cellStyle name="Normal 3 2 2 3 3 3 3 2 2 2 2" xfId="5265"/>
    <cellStyle name="Normal 3 2 2 3 3 3 3 2 2 3" xfId="5266"/>
    <cellStyle name="Normal 3 2 2 3 3 3 3 2 3" xfId="5267"/>
    <cellStyle name="Normal 3 2 2 3 3 3 3 2 3 2" xfId="5268"/>
    <cellStyle name="Normal 3 2 2 3 3 3 3 2 4" xfId="5269"/>
    <cellStyle name="Normal 3 2 2 3 3 3 3 3" xfId="5270"/>
    <cellStyle name="Normal 3 2 2 3 3 3 3 3 2" xfId="5271"/>
    <cellStyle name="Normal 3 2 2 3 3 3 3 3 2 2" xfId="5272"/>
    <cellStyle name="Normal 3 2 2 3 3 3 3 3 3" xfId="5273"/>
    <cellStyle name="Normal 3 2 2 3 3 3 3 4" xfId="5274"/>
    <cellStyle name="Normal 3 2 2 3 3 3 3 4 2" xfId="5275"/>
    <cellStyle name="Normal 3 2 2 3 3 3 3 5" xfId="5276"/>
    <cellStyle name="Normal 3 2 2 3 3 3 4" xfId="5277"/>
    <cellStyle name="Normal 3 2 2 3 3 3 4 2" xfId="5278"/>
    <cellStyle name="Normal 3 2 2 3 3 3 4 2 2" xfId="5279"/>
    <cellStyle name="Normal 3 2 2 3 3 3 4 2 2 2" xfId="5280"/>
    <cellStyle name="Normal 3 2 2 3 3 3 4 2 3" xfId="5281"/>
    <cellStyle name="Normal 3 2 2 3 3 3 4 3" xfId="5282"/>
    <cellStyle name="Normal 3 2 2 3 3 3 4 3 2" xfId="5283"/>
    <cellStyle name="Normal 3 2 2 3 3 3 4 4" xfId="5284"/>
    <cellStyle name="Normal 3 2 2 3 3 3 5" xfId="5285"/>
    <cellStyle name="Normal 3 2 2 3 3 3 5 2" xfId="5286"/>
    <cellStyle name="Normal 3 2 2 3 3 3 5 2 2" xfId="5287"/>
    <cellStyle name="Normal 3 2 2 3 3 3 5 3" xfId="5288"/>
    <cellStyle name="Normal 3 2 2 3 3 3 6" xfId="5289"/>
    <cellStyle name="Normal 3 2 2 3 3 3 6 2" xfId="5290"/>
    <cellStyle name="Normal 3 2 2 3 3 3 7" xfId="5291"/>
    <cellStyle name="Normal 3 2 2 3 3 4" xfId="5292"/>
    <cellStyle name="Normal 3 2 2 3 3 4 2" xfId="5293"/>
    <cellStyle name="Normal 3 2 2 3 3 4 2 2" xfId="5294"/>
    <cellStyle name="Normal 3 2 2 3 3 4 2 2 2" xfId="5295"/>
    <cellStyle name="Normal 3 2 2 3 3 4 2 2 2 2" xfId="5296"/>
    <cellStyle name="Normal 3 2 2 3 3 4 2 2 2 2 2" xfId="5297"/>
    <cellStyle name="Normal 3 2 2 3 3 4 2 2 2 3" xfId="5298"/>
    <cellStyle name="Normal 3 2 2 3 3 4 2 2 3" xfId="5299"/>
    <cellStyle name="Normal 3 2 2 3 3 4 2 2 3 2" xfId="5300"/>
    <cellStyle name="Normal 3 2 2 3 3 4 2 2 4" xfId="5301"/>
    <cellStyle name="Normal 3 2 2 3 3 4 2 3" xfId="5302"/>
    <cellStyle name="Normal 3 2 2 3 3 4 2 3 2" xfId="5303"/>
    <cellStyle name="Normal 3 2 2 3 3 4 2 3 2 2" xfId="5304"/>
    <cellStyle name="Normal 3 2 2 3 3 4 2 3 3" xfId="5305"/>
    <cellStyle name="Normal 3 2 2 3 3 4 2 4" xfId="5306"/>
    <cellStyle name="Normal 3 2 2 3 3 4 2 4 2" xfId="5307"/>
    <cellStyle name="Normal 3 2 2 3 3 4 2 5" xfId="5308"/>
    <cellStyle name="Normal 3 2 2 3 3 4 3" xfId="5309"/>
    <cellStyle name="Normal 3 2 2 3 3 4 3 2" xfId="5310"/>
    <cellStyle name="Normal 3 2 2 3 3 4 3 2 2" xfId="5311"/>
    <cellStyle name="Normal 3 2 2 3 3 4 3 2 2 2" xfId="5312"/>
    <cellStyle name="Normal 3 2 2 3 3 4 3 2 3" xfId="5313"/>
    <cellStyle name="Normal 3 2 2 3 3 4 3 3" xfId="5314"/>
    <cellStyle name="Normal 3 2 2 3 3 4 3 3 2" xfId="5315"/>
    <cellStyle name="Normal 3 2 2 3 3 4 3 4" xfId="5316"/>
    <cellStyle name="Normal 3 2 2 3 3 4 4" xfId="5317"/>
    <cellStyle name="Normal 3 2 2 3 3 4 4 2" xfId="5318"/>
    <cellStyle name="Normal 3 2 2 3 3 4 4 2 2" xfId="5319"/>
    <cellStyle name="Normal 3 2 2 3 3 4 4 3" xfId="5320"/>
    <cellStyle name="Normal 3 2 2 3 3 4 5" xfId="5321"/>
    <cellStyle name="Normal 3 2 2 3 3 4 5 2" xfId="5322"/>
    <cellStyle name="Normal 3 2 2 3 3 4 6" xfId="5323"/>
    <cellStyle name="Normal 3 2 2 3 3 5" xfId="5324"/>
    <cellStyle name="Normal 3 2 2 3 3 5 2" xfId="5325"/>
    <cellStyle name="Normal 3 2 2 3 3 5 2 2" xfId="5326"/>
    <cellStyle name="Normal 3 2 2 3 3 5 2 2 2" xfId="5327"/>
    <cellStyle name="Normal 3 2 2 3 3 5 2 2 2 2" xfId="5328"/>
    <cellStyle name="Normal 3 2 2 3 3 5 2 2 3" xfId="5329"/>
    <cellStyle name="Normal 3 2 2 3 3 5 2 3" xfId="5330"/>
    <cellStyle name="Normal 3 2 2 3 3 5 2 3 2" xfId="5331"/>
    <cellStyle name="Normal 3 2 2 3 3 5 2 4" xfId="5332"/>
    <cellStyle name="Normal 3 2 2 3 3 5 3" xfId="5333"/>
    <cellStyle name="Normal 3 2 2 3 3 5 3 2" xfId="5334"/>
    <cellStyle name="Normal 3 2 2 3 3 5 3 2 2" xfId="5335"/>
    <cellStyle name="Normal 3 2 2 3 3 5 3 3" xfId="5336"/>
    <cellStyle name="Normal 3 2 2 3 3 5 4" xfId="5337"/>
    <cellStyle name="Normal 3 2 2 3 3 5 4 2" xfId="5338"/>
    <cellStyle name="Normal 3 2 2 3 3 5 5" xfId="5339"/>
    <cellStyle name="Normal 3 2 2 3 3 6" xfId="5340"/>
    <cellStyle name="Normal 3 2 2 3 3 6 2" xfId="5341"/>
    <cellStyle name="Normal 3 2 2 3 3 6 2 2" xfId="5342"/>
    <cellStyle name="Normal 3 2 2 3 3 6 2 2 2" xfId="5343"/>
    <cellStyle name="Normal 3 2 2 3 3 6 2 3" xfId="5344"/>
    <cellStyle name="Normal 3 2 2 3 3 6 3" xfId="5345"/>
    <cellStyle name="Normal 3 2 2 3 3 6 3 2" xfId="5346"/>
    <cellStyle name="Normal 3 2 2 3 3 6 4" xfId="5347"/>
    <cellStyle name="Normal 3 2 2 3 3 7" xfId="5348"/>
    <cellStyle name="Normal 3 2 2 3 3 7 2" xfId="5349"/>
    <cellStyle name="Normal 3 2 2 3 3 7 2 2" xfId="5350"/>
    <cellStyle name="Normal 3 2 2 3 3 7 3" xfId="5351"/>
    <cellStyle name="Normal 3 2 2 3 3 8" xfId="5352"/>
    <cellStyle name="Normal 3 2 2 3 3 8 2" xfId="5353"/>
    <cellStyle name="Normal 3 2 2 3 3 9" xfId="5354"/>
    <cellStyle name="Normal 3 2 2 3 4" xfId="5355"/>
    <cellStyle name="Normal 3 2 2 3 4 2" xfId="5356"/>
    <cellStyle name="Normal 3 2 2 3 4 2 2" xfId="5357"/>
    <cellStyle name="Normal 3 2 2 3 4 2 2 2" xfId="5358"/>
    <cellStyle name="Normal 3 2 2 3 4 2 2 2 2" xfId="5359"/>
    <cellStyle name="Normal 3 2 2 3 4 2 2 2 2 2" xfId="5360"/>
    <cellStyle name="Normal 3 2 2 3 4 2 2 2 2 2 2" xfId="5361"/>
    <cellStyle name="Normal 3 2 2 3 4 2 2 2 2 2 2 2" xfId="5362"/>
    <cellStyle name="Normal 3 2 2 3 4 2 2 2 2 2 3" xfId="5363"/>
    <cellStyle name="Normal 3 2 2 3 4 2 2 2 2 3" xfId="5364"/>
    <cellStyle name="Normal 3 2 2 3 4 2 2 2 2 3 2" xfId="5365"/>
    <cellStyle name="Normal 3 2 2 3 4 2 2 2 2 4" xfId="5366"/>
    <cellStyle name="Normal 3 2 2 3 4 2 2 2 3" xfId="5367"/>
    <cellStyle name="Normal 3 2 2 3 4 2 2 2 3 2" xfId="5368"/>
    <cellStyle name="Normal 3 2 2 3 4 2 2 2 3 2 2" xfId="5369"/>
    <cellStyle name="Normal 3 2 2 3 4 2 2 2 3 3" xfId="5370"/>
    <cellStyle name="Normal 3 2 2 3 4 2 2 2 4" xfId="5371"/>
    <cellStyle name="Normal 3 2 2 3 4 2 2 2 4 2" xfId="5372"/>
    <cellStyle name="Normal 3 2 2 3 4 2 2 2 5" xfId="5373"/>
    <cellStyle name="Normal 3 2 2 3 4 2 2 3" xfId="5374"/>
    <cellStyle name="Normal 3 2 2 3 4 2 2 3 2" xfId="5375"/>
    <cellStyle name="Normal 3 2 2 3 4 2 2 3 2 2" xfId="5376"/>
    <cellStyle name="Normal 3 2 2 3 4 2 2 3 2 2 2" xfId="5377"/>
    <cellStyle name="Normal 3 2 2 3 4 2 2 3 2 3" xfId="5378"/>
    <cellStyle name="Normal 3 2 2 3 4 2 2 3 3" xfId="5379"/>
    <cellStyle name="Normal 3 2 2 3 4 2 2 3 3 2" xfId="5380"/>
    <cellStyle name="Normal 3 2 2 3 4 2 2 3 4" xfId="5381"/>
    <cellStyle name="Normal 3 2 2 3 4 2 2 4" xfId="5382"/>
    <cellStyle name="Normal 3 2 2 3 4 2 2 4 2" xfId="5383"/>
    <cellStyle name="Normal 3 2 2 3 4 2 2 4 2 2" xfId="5384"/>
    <cellStyle name="Normal 3 2 2 3 4 2 2 4 3" xfId="5385"/>
    <cellStyle name="Normal 3 2 2 3 4 2 2 5" xfId="5386"/>
    <cellStyle name="Normal 3 2 2 3 4 2 2 5 2" xfId="5387"/>
    <cellStyle name="Normal 3 2 2 3 4 2 2 6" xfId="5388"/>
    <cellStyle name="Normal 3 2 2 3 4 2 3" xfId="5389"/>
    <cellStyle name="Normal 3 2 2 3 4 2 3 2" xfId="5390"/>
    <cellStyle name="Normal 3 2 2 3 4 2 3 2 2" xfId="5391"/>
    <cellStyle name="Normal 3 2 2 3 4 2 3 2 2 2" xfId="5392"/>
    <cellStyle name="Normal 3 2 2 3 4 2 3 2 2 2 2" xfId="5393"/>
    <cellStyle name="Normal 3 2 2 3 4 2 3 2 2 3" xfId="5394"/>
    <cellStyle name="Normal 3 2 2 3 4 2 3 2 3" xfId="5395"/>
    <cellStyle name="Normal 3 2 2 3 4 2 3 2 3 2" xfId="5396"/>
    <cellStyle name="Normal 3 2 2 3 4 2 3 2 4" xfId="5397"/>
    <cellStyle name="Normal 3 2 2 3 4 2 3 3" xfId="5398"/>
    <cellStyle name="Normal 3 2 2 3 4 2 3 3 2" xfId="5399"/>
    <cellStyle name="Normal 3 2 2 3 4 2 3 3 2 2" xfId="5400"/>
    <cellStyle name="Normal 3 2 2 3 4 2 3 3 3" xfId="5401"/>
    <cellStyle name="Normal 3 2 2 3 4 2 3 4" xfId="5402"/>
    <cellStyle name="Normal 3 2 2 3 4 2 3 4 2" xfId="5403"/>
    <cellStyle name="Normal 3 2 2 3 4 2 3 5" xfId="5404"/>
    <cellStyle name="Normal 3 2 2 3 4 2 4" xfId="5405"/>
    <cellStyle name="Normal 3 2 2 3 4 2 4 2" xfId="5406"/>
    <cellStyle name="Normal 3 2 2 3 4 2 4 2 2" xfId="5407"/>
    <cellStyle name="Normal 3 2 2 3 4 2 4 2 2 2" xfId="5408"/>
    <cellStyle name="Normal 3 2 2 3 4 2 4 2 3" xfId="5409"/>
    <cellStyle name="Normal 3 2 2 3 4 2 4 3" xfId="5410"/>
    <cellStyle name="Normal 3 2 2 3 4 2 4 3 2" xfId="5411"/>
    <cellStyle name="Normal 3 2 2 3 4 2 4 4" xfId="5412"/>
    <cellStyle name="Normal 3 2 2 3 4 2 5" xfId="5413"/>
    <cellStyle name="Normal 3 2 2 3 4 2 5 2" xfId="5414"/>
    <cellStyle name="Normal 3 2 2 3 4 2 5 2 2" xfId="5415"/>
    <cellStyle name="Normal 3 2 2 3 4 2 5 3" xfId="5416"/>
    <cellStyle name="Normal 3 2 2 3 4 2 6" xfId="5417"/>
    <cellStyle name="Normal 3 2 2 3 4 2 6 2" xfId="5418"/>
    <cellStyle name="Normal 3 2 2 3 4 2 7" xfId="5419"/>
    <cellStyle name="Normal 3 2 2 3 4 3" xfId="5420"/>
    <cellStyle name="Normal 3 2 2 3 4 3 2" xfId="5421"/>
    <cellStyle name="Normal 3 2 2 3 4 3 2 2" xfId="5422"/>
    <cellStyle name="Normal 3 2 2 3 4 3 2 2 2" xfId="5423"/>
    <cellStyle name="Normal 3 2 2 3 4 3 2 2 2 2" xfId="5424"/>
    <cellStyle name="Normal 3 2 2 3 4 3 2 2 2 2 2" xfId="5425"/>
    <cellStyle name="Normal 3 2 2 3 4 3 2 2 2 3" xfId="5426"/>
    <cellStyle name="Normal 3 2 2 3 4 3 2 2 3" xfId="5427"/>
    <cellStyle name="Normal 3 2 2 3 4 3 2 2 3 2" xfId="5428"/>
    <cellStyle name="Normal 3 2 2 3 4 3 2 2 4" xfId="5429"/>
    <cellStyle name="Normal 3 2 2 3 4 3 2 3" xfId="5430"/>
    <cellStyle name="Normal 3 2 2 3 4 3 2 3 2" xfId="5431"/>
    <cellStyle name="Normal 3 2 2 3 4 3 2 3 2 2" xfId="5432"/>
    <cellStyle name="Normal 3 2 2 3 4 3 2 3 3" xfId="5433"/>
    <cellStyle name="Normal 3 2 2 3 4 3 2 4" xfId="5434"/>
    <cellStyle name="Normal 3 2 2 3 4 3 2 4 2" xfId="5435"/>
    <cellStyle name="Normal 3 2 2 3 4 3 2 5" xfId="5436"/>
    <cellStyle name="Normal 3 2 2 3 4 3 3" xfId="5437"/>
    <cellStyle name="Normal 3 2 2 3 4 3 3 2" xfId="5438"/>
    <cellStyle name="Normal 3 2 2 3 4 3 3 2 2" xfId="5439"/>
    <cellStyle name="Normal 3 2 2 3 4 3 3 2 2 2" xfId="5440"/>
    <cellStyle name="Normal 3 2 2 3 4 3 3 2 3" xfId="5441"/>
    <cellStyle name="Normal 3 2 2 3 4 3 3 3" xfId="5442"/>
    <cellStyle name="Normal 3 2 2 3 4 3 3 3 2" xfId="5443"/>
    <cellStyle name="Normal 3 2 2 3 4 3 3 4" xfId="5444"/>
    <cellStyle name="Normal 3 2 2 3 4 3 4" xfId="5445"/>
    <cellStyle name="Normal 3 2 2 3 4 3 4 2" xfId="5446"/>
    <cellStyle name="Normal 3 2 2 3 4 3 4 2 2" xfId="5447"/>
    <cellStyle name="Normal 3 2 2 3 4 3 4 3" xfId="5448"/>
    <cellStyle name="Normal 3 2 2 3 4 3 5" xfId="5449"/>
    <cellStyle name="Normal 3 2 2 3 4 3 5 2" xfId="5450"/>
    <cellStyle name="Normal 3 2 2 3 4 3 6" xfId="5451"/>
    <cellStyle name="Normal 3 2 2 3 4 4" xfId="5452"/>
    <cellStyle name="Normal 3 2 2 3 4 4 2" xfId="5453"/>
    <cellStyle name="Normal 3 2 2 3 4 4 2 2" xfId="5454"/>
    <cellStyle name="Normal 3 2 2 3 4 4 2 2 2" xfId="5455"/>
    <cellStyle name="Normal 3 2 2 3 4 4 2 2 2 2" xfId="5456"/>
    <cellStyle name="Normal 3 2 2 3 4 4 2 2 3" xfId="5457"/>
    <cellStyle name="Normal 3 2 2 3 4 4 2 3" xfId="5458"/>
    <cellStyle name="Normal 3 2 2 3 4 4 2 3 2" xfId="5459"/>
    <cellStyle name="Normal 3 2 2 3 4 4 2 4" xfId="5460"/>
    <cellStyle name="Normal 3 2 2 3 4 4 3" xfId="5461"/>
    <cellStyle name="Normal 3 2 2 3 4 4 3 2" xfId="5462"/>
    <cellStyle name="Normal 3 2 2 3 4 4 3 2 2" xfId="5463"/>
    <cellStyle name="Normal 3 2 2 3 4 4 3 3" xfId="5464"/>
    <cellStyle name="Normal 3 2 2 3 4 4 4" xfId="5465"/>
    <cellStyle name="Normal 3 2 2 3 4 4 4 2" xfId="5466"/>
    <cellStyle name="Normal 3 2 2 3 4 4 5" xfId="5467"/>
    <cellStyle name="Normal 3 2 2 3 4 5" xfId="5468"/>
    <cellStyle name="Normal 3 2 2 3 4 5 2" xfId="5469"/>
    <cellStyle name="Normal 3 2 2 3 4 5 2 2" xfId="5470"/>
    <cellStyle name="Normal 3 2 2 3 4 5 2 2 2" xfId="5471"/>
    <cellStyle name="Normal 3 2 2 3 4 5 2 3" xfId="5472"/>
    <cellStyle name="Normal 3 2 2 3 4 5 3" xfId="5473"/>
    <cellStyle name="Normal 3 2 2 3 4 5 3 2" xfId="5474"/>
    <cellStyle name="Normal 3 2 2 3 4 5 4" xfId="5475"/>
    <cellStyle name="Normal 3 2 2 3 4 6" xfId="5476"/>
    <cellStyle name="Normal 3 2 2 3 4 6 2" xfId="5477"/>
    <cellStyle name="Normal 3 2 2 3 4 6 2 2" xfId="5478"/>
    <cellStyle name="Normal 3 2 2 3 4 6 3" xfId="5479"/>
    <cellStyle name="Normal 3 2 2 3 4 7" xfId="5480"/>
    <cellStyle name="Normal 3 2 2 3 4 7 2" xfId="5481"/>
    <cellStyle name="Normal 3 2 2 3 4 8" xfId="5482"/>
    <cellStyle name="Normal 3 2 2 3 5" xfId="5483"/>
    <cellStyle name="Normal 3 2 2 3 5 2" xfId="5484"/>
    <cellStyle name="Normal 3 2 2 3 5 2 2" xfId="5485"/>
    <cellStyle name="Normal 3 2 2 3 5 2 2 2" xfId="5486"/>
    <cellStyle name="Normal 3 2 2 3 5 2 2 2 2" xfId="5487"/>
    <cellStyle name="Normal 3 2 2 3 5 2 2 2 2 2" xfId="5488"/>
    <cellStyle name="Normal 3 2 2 3 5 2 2 2 2 2 2" xfId="5489"/>
    <cellStyle name="Normal 3 2 2 3 5 2 2 2 2 3" xfId="5490"/>
    <cellStyle name="Normal 3 2 2 3 5 2 2 2 3" xfId="5491"/>
    <cellStyle name="Normal 3 2 2 3 5 2 2 2 3 2" xfId="5492"/>
    <cellStyle name="Normal 3 2 2 3 5 2 2 2 4" xfId="5493"/>
    <cellStyle name="Normal 3 2 2 3 5 2 2 3" xfId="5494"/>
    <cellStyle name="Normal 3 2 2 3 5 2 2 3 2" xfId="5495"/>
    <cellStyle name="Normal 3 2 2 3 5 2 2 3 2 2" xfId="5496"/>
    <cellStyle name="Normal 3 2 2 3 5 2 2 3 3" xfId="5497"/>
    <cellStyle name="Normal 3 2 2 3 5 2 2 4" xfId="5498"/>
    <cellStyle name="Normal 3 2 2 3 5 2 2 4 2" xfId="5499"/>
    <cellStyle name="Normal 3 2 2 3 5 2 2 5" xfId="5500"/>
    <cellStyle name="Normal 3 2 2 3 5 2 3" xfId="5501"/>
    <cellStyle name="Normal 3 2 2 3 5 2 3 2" xfId="5502"/>
    <cellStyle name="Normal 3 2 2 3 5 2 3 2 2" xfId="5503"/>
    <cellStyle name="Normal 3 2 2 3 5 2 3 2 2 2" xfId="5504"/>
    <cellStyle name="Normal 3 2 2 3 5 2 3 2 3" xfId="5505"/>
    <cellStyle name="Normal 3 2 2 3 5 2 3 3" xfId="5506"/>
    <cellStyle name="Normal 3 2 2 3 5 2 3 3 2" xfId="5507"/>
    <cellStyle name="Normal 3 2 2 3 5 2 3 4" xfId="5508"/>
    <cellStyle name="Normal 3 2 2 3 5 2 4" xfId="5509"/>
    <cellStyle name="Normal 3 2 2 3 5 2 4 2" xfId="5510"/>
    <cellStyle name="Normal 3 2 2 3 5 2 4 2 2" xfId="5511"/>
    <cellStyle name="Normal 3 2 2 3 5 2 4 3" xfId="5512"/>
    <cellStyle name="Normal 3 2 2 3 5 2 5" xfId="5513"/>
    <cellStyle name="Normal 3 2 2 3 5 2 5 2" xfId="5514"/>
    <cellStyle name="Normal 3 2 2 3 5 2 6" xfId="5515"/>
    <cellStyle name="Normal 3 2 2 3 5 3" xfId="5516"/>
    <cellStyle name="Normal 3 2 2 3 5 3 2" xfId="5517"/>
    <cellStyle name="Normal 3 2 2 3 5 3 2 2" xfId="5518"/>
    <cellStyle name="Normal 3 2 2 3 5 3 2 2 2" xfId="5519"/>
    <cellStyle name="Normal 3 2 2 3 5 3 2 2 2 2" xfId="5520"/>
    <cellStyle name="Normal 3 2 2 3 5 3 2 2 3" xfId="5521"/>
    <cellStyle name="Normal 3 2 2 3 5 3 2 3" xfId="5522"/>
    <cellStyle name="Normal 3 2 2 3 5 3 2 3 2" xfId="5523"/>
    <cellStyle name="Normal 3 2 2 3 5 3 2 4" xfId="5524"/>
    <cellStyle name="Normal 3 2 2 3 5 3 3" xfId="5525"/>
    <cellStyle name="Normal 3 2 2 3 5 3 3 2" xfId="5526"/>
    <cellStyle name="Normal 3 2 2 3 5 3 3 2 2" xfId="5527"/>
    <cellStyle name="Normal 3 2 2 3 5 3 3 3" xfId="5528"/>
    <cellStyle name="Normal 3 2 2 3 5 3 4" xfId="5529"/>
    <cellStyle name="Normal 3 2 2 3 5 3 4 2" xfId="5530"/>
    <cellStyle name="Normal 3 2 2 3 5 3 5" xfId="5531"/>
    <cellStyle name="Normal 3 2 2 3 5 4" xfId="5532"/>
    <cellStyle name="Normal 3 2 2 3 5 4 2" xfId="5533"/>
    <cellStyle name="Normal 3 2 2 3 5 4 2 2" xfId="5534"/>
    <cellStyle name="Normal 3 2 2 3 5 4 2 2 2" xfId="5535"/>
    <cellStyle name="Normal 3 2 2 3 5 4 2 3" xfId="5536"/>
    <cellStyle name="Normal 3 2 2 3 5 4 3" xfId="5537"/>
    <cellStyle name="Normal 3 2 2 3 5 4 3 2" xfId="5538"/>
    <cellStyle name="Normal 3 2 2 3 5 4 4" xfId="5539"/>
    <cellStyle name="Normal 3 2 2 3 5 5" xfId="5540"/>
    <cellStyle name="Normal 3 2 2 3 5 5 2" xfId="5541"/>
    <cellStyle name="Normal 3 2 2 3 5 5 2 2" xfId="5542"/>
    <cellStyle name="Normal 3 2 2 3 5 5 3" xfId="5543"/>
    <cellStyle name="Normal 3 2 2 3 5 6" xfId="5544"/>
    <cellStyle name="Normal 3 2 2 3 5 6 2" xfId="5545"/>
    <cellStyle name="Normal 3 2 2 3 5 7" xfId="5546"/>
    <cellStyle name="Normal 3 2 2 3 6" xfId="5547"/>
    <cellStyle name="Normal 3 2 2 3 6 2" xfId="5548"/>
    <cellStyle name="Normal 3 2 2 3 6 2 2" xfId="5549"/>
    <cellStyle name="Normal 3 2 2 3 6 2 2 2" xfId="5550"/>
    <cellStyle name="Normal 3 2 2 3 6 2 2 2 2" xfId="5551"/>
    <cellStyle name="Normal 3 2 2 3 6 2 2 2 2 2" xfId="5552"/>
    <cellStyle name="Normal 3 2 2 3 6 2 2 2 3" xfId="5553"/>
    <cellStyle name="Normal 3 2 2 3 6 2 2 3" xfId="5554"/>
    <cellStyle name="Normal 3 2 2 3 6 2 2 3 2" xfId="5555"/>
    <cellStyle name="Normal 3 2 2 3 6 2 2 4" xfId="5556"/>
    <cellStyle name="Normal 3 2 2 3 6 2 3" xfId="5557"/>
    <cellStyle name="Normal 3 2 2 3 6 2 3 2" xfId="5558"/>
    <cellStyle name="Normal 3 2 2 3 6 2 3 2 2" xfId="5559"/>
    <cellStyle name="Normal 3 2 2 3 6 2 3 3" xfId="5560"/>
    <cellStyle name="Normal 3 2 2 3 6 2 4" xfId="5561"/>
    <cellStyle name="Normal 3 2 2 3 6 2 4 2" xfId="5562"/>
    <cellStyle name="Normal 3 2 2 3 6 2 5" xfId="5563"/>
    <cellStyle name="Normal 3 2 2 3 6 3" xfId="5564"/>
    <cellStyle name="Normal 3 2 2 3 6 3 2" xfId="5565"/>
    <cellStyle name="Normal 3 2 2 3 6 3 2 2" xfId="5566"/>
    <cellStyle name="Normal 3 2 2 3 6 3 2 2 2" xfId="5567"/>
    <cellStyle name="Normal 3 2 2 3 6 3 2 3" xfId="5568"/>
    <cellStyle name="Normal 3 2 2 3 6 3 3" xfId="5569"/>
    <cellStyle name="Normal 3 2 2 3 6 3 3 2" xfId="5570"/>
    <cellStyle name="Normal 3 2 2 3 6 3 4" xfId="5571"/>
    <cellStyle name="Normal 3 2 2 3 6 4" xfId="5572"/>
    <cellStyle name="Normal 3 2 2 3 6 4 2" xfId="5573"/>
    <cellStyle name="Normal 3 2 2 3 6 4 2 2" xfId="5574"/>
    <cellStyle name="Normal 3 2 2 3 6 4 3" xfId="5575"/>
    <cellStyle name="Normal 3 2 2 3 6 5" xfId="5576"/>
    <cellStyle name="Normal 3 2 2 3 6 5 2" xfId="5577"/>
    <cellStyle name="Normal 3 2 2 3 6 6" xfId="5578"/>
    <cellStyle name="Normal 3 2 2 3 7" xfId="5579"/>
    <cellStyle name="Normal 3 2 2 3 7 2" xfId="5580"/>
    <cellStyle name="Normal 3 2 2 3 7 2 2" xfId="5581"/>
    <cellStyle name="Normal 3 2 2 3 7 2 2 2" xfId="5582"/>
    <cellStyle name="Normal 3 2 2 3 7 2 2 2 2" xfId="5583"/>
    <cellStyle name="Normal 3 2 2 3 7 2 2 3" xfId="5584"/>
    <cellStyle name="Normal 3 2 2 3 7 2 3" xfId="5585"/>
    <cellStyle name="Normal 3 2 2 3 7 2 3 2" xfId="5586"/>
    <cellStyle name="Normal 3 2 2 3 7 2 4" xfId="5587"/>
    <cellStyle name="Normal 3 2 2 3 7 3" xfId="5588"/>
    <cellStyle name="Normal 3 2 2 3 7 3 2" xfId="5589"/>
    <cellStyle name="Normal 3 2 2 3 7 3 2 2" xfId="5590"/>
    <cellStyle name="Normal 3 2 2 3 7 3 3" xfId="5591"/>
    <cellStyle name="Normal 3 2 2 3 7 4" xfId="5592"/>
    <cellStyle name="Normal 3 2 2 3 7 4 2" xfId="5593"/>
    <cellStyle name="Normal 3 2 2 3 7 5" xfId="5594"/>
    <cellStyle name="Normal 3 2 2 3 8" xfId="5595"/>
    <cellStyle name="Normal 3 2 2 3 8 2" xfId="5596"/>
    <cellStyle name="Normal 3 2 2 3 8 2 2" xfId="5597"/>
    <cellStyle name="Normal 3 2 2 3 8 2 2 2" xfId="5598"/>
    <cellStyle name="Normal 3 2 2 3 8 2 3" xfId="5599"/>
    <cellStyle name="Normal 3 2 2 3 8 3" xfId="5600"/>
    <cellStyle name="Normal 3 2 2 3 8 3 2" xfId="5601"/>
    <cellStyle name="Normal 3 2 2 3 8 4" xfId="5602"/>
    <cellStyle name="Normal 3 2 2 3 9" xfId="5603"/>
    <cellStyle name="Normal 3 2 2 3 9 2" xfId="5604"/>
    <cellStyle name="Normal 3 2 2 3 9 2 2" xfId="5605"/>
    <cellStyle name="Normal 3 2 2 3 9 3" xfId="5606"/>
    <cellStyle name="Normal 3 2 2 4" xfId="5607"/>
    <cellStyle name="Normal 3 2 2 4 10" xfId="5608"/>
    <cellStyle name="Normal 3 2 2 4 2" xfId="5609"/>
    <cellStyle name="Normal 3 2 2 4 2 2" xfId="5610"/>
    <cellStyle name="Normal 3 2 2 4 2 2 2" xfId="5611"/>
    <cellStyle name="Normal 3 2 2 4 2 2 2 2" xfId="5612"/>
    <cellStyle name="Normal 3 2 2 4 2 2 2 2 2" xfId="5613"/>
    <cellStyle name="Normal 3 2 2 4 2 2 2 2 2 2" xfId="5614"/>
    <cellStyle name="Normal 3 2 2 4 2 2 2 2 2 2 2" xfId="5615"/>
    <cellStyle name="Normal 3 2 2 4 2 2 2 2 2 2 2 2" xfId="5616"/>
    <cellStyle name="Normal 3 2 2 4 2 2 2 2 2 2 2 2 2" xfId="5617"/>
    <cellStyle name="Normal 3 2 2 4 2 2 2 2 2 2 2 3" xfId="5618"/>
    <cellStyle name="Normal 3 2 2 4 2 2 2 2 2 2 3" xfId="5619"/>
    <cellStyle name="Normal 3 2 2 4 2 2 2 2 2 2 3 2" xfId="5620"/>
    <cellStyle name="Normal 3 2 2 4 2 2 2 2 2 2 4" xfId="5621"/>
    <cellStyle name="Normal 3 2 2 4 2 2 2 2 2 3" xfId="5622"/>
    <cellStyle name="Normal 3 2 2 4 2 2 2 2 2 3 2" xfId="5623"/>
    <cellStyle name="Normal 3 2 2 4 2 2 2 2 2 3 2 2" xfId="5624"/>
    <cellStyle name="Normal 3 2 2 4 2 2 2 2 2 3 3" xfId="5625"/>
    <cellStyle name="Normal 3 2 2 4 2 2 2 2 2 4" xfId="5626"/>
    <cellStyle name="Normal 3 2 2 4 2 2 2 2 2 4 2" xfId="5627"/>
    <cellStyle name="Normal 3 2 2 4 2 2 2 2 2 5" xfId="5628"/>
    <cellStyle name="Normal 3 2 2 4 2 2 2 2 3" xfId="5629"/>
    <cellStyle name="Normal 3 2 2 4 2 2 2 2 3 2" xfId="5630"/>
    <cellStyle name="Normal 3 2 2 4 2 2 2 2 3 2 2" xfId="5631"/>
    <cellStyle name="Normal 3 2 2 4 2 2 2 2 3 2 2 2" xfId="5632"/>
    <cellStyle name="Normal 3 2 2 4 2 2 2 2 3 2 3" xfId="5633"/>
    <cellStyle name="Normal 3 2 2 4 2 2 2 2 3 3" xfId="5634"/>
    <cellStyle name="Normal 3 2 2 4 2 2 2 2 3 3 2" xfId="5635"/>
    <cellStyle name="Normal 3 2 2 4 2 2 2 2 3 4" xfId="5636"/>
    <cellStyle name="Normal 3 2 2 4 2 2 2 2 4" xfId="5637"/>
    <cellStyle name="Normal 3 2 2 4 2 2 2 2 4 2" xfId="5638"/>
    <cellStyle name="Normal 3 2 2 4 2 2 2 2 4 2 2" xfId="5639"/>
    <cellStyle name="Normal 3 2 2 4 2 2 2 2 4 3" xfId="5640"/>
    <cellStyle name="Normal 3 2 2 4 2 2 2 2 5" xfId="5641"/>
    <cellStyle name="Normal 3 2 2 4 2 2 2 2 5 2" xfId="5642"/>
    <cellStyle name="Normal 3 2 2 4 2 2 2 2 6" xfId="5643"/>
    <cellStyle name="Normal 3 2 2 4 2 2 2 3" xfId="5644"/>
    <cellStyle name="Normal 3 2 2 4 2 2 2 3 2" xfId="5645"/>
    <cellStyle name="Normal 3 2 2 4 2 2 2 3 2 2" xfId="5646"/>
    <cellStyle name="Normal 3 2 2 4 2 2 2 3 2 2 2" xfId="5647"/>
    <cellStyle name="Normal 3 2 2 4 2 2 2 3 2 2 2 2" xfId="5648"/>
    <cellStyle name="Normal 3 2 2 4 2 2 2 3 2 2 3" xfId="5649"/>
    <cellStyle name="Normal 3 2 2 4 2 2 2 3 2 3" xfId="5650"/>
    <cellStyle name="Normal 3 2 2 4 2 2 2 3 2 3 2" xfId="5651"/>
    <cellStyle name="Normal 3 2 2 4 2 2 2 3 2 4" xfId="5652"/>
    <cellStyle name="Normal 3 2 2 4 2 2 2 3 3" xfId="5653"/>
    <cellStyle name="Normal 3 2 2 4 2 2 2 3 3 2" xfId="5654"/>
    <cellStyle name="Normal 3 2 2 4 2 2 2 3 3 2 2" xfId="5655"/>
    <cellStyle name="Normal 3 2 2 4 2 2 2 3 3 3" xfId="5656"/>
    <cellStyle name="Normal 3 2 2 4 2 2 2 3 4" xfId="5657"/>
    <cellStyle name="Normal 3 2 2 4 2 2 2 3 4 2" xfId="5658"/>
    <cellStyle name="Normal 3 2 2 4 2 2 2 3 5" xfId="5659"/>
    <cellStyle name="Normal 3 2 2 4 2 2 2 4" xfId="5660"/>
    <cellStyle name="Normal 3 2 2 4 2 2 2 4 2" xfId="5661"/>
    <cellStyle name="Normal 3 2 2 4 2 2 2 4 2 2" xfId="5662"/>
    <cellStyle name="Normal 3 2 2 4 2 2 2 4 2 2 2" xfId="5663"/>
    <cellStyle name="Normal 3 2 2 4 2 2 2 4 2 3" xfId="5664"/>
    <cellStyle name="Normal 3 2 2 4 2 2 2 4 3" xfId="5665"/>
    <cellStyle name="Normal 3 2 2 4 2 2 2 4 3 2" xfId="5666"/>
    <cellStyle name="Normal 3 2 2 4 2 2 2 4 4" xfId="5667"/>
    <cellStyle name="Normal 3 2 2 4 2 2 2 5" xfId="5668"/>
    <cellStyle name="Normal 3 2 2 4 2 2 2 5 2" xfId="5669"/>
    <cellStyle name="Normal 3 2 2 4 2 2 2 5 2 2" xfId="5670"/>
    <cellStyle name="Normal 3 2 2 4 2 2 2 5 3" xfId="5671"/>
    <cellStyle name="Normal 3 2 2 4 2 2 2 6" xfId="5672"/>
    <cellStyle name="Normal 3 2 2 4 2 2 2 6 2" xfId="5673"/>
    <cellStyle name="Normal 3 2 2 4 2 2 2 7" xfId="5674"/>
    <cellStyle name="Normal 3 2 2 4 2 2 3" xfId="5675"/>
    <cellStyle name="Normal 3 2 2 4 2 2 3 2" xfId="5676"/>
    <cellStyle name="Normal 3 2 2 4 2 2 3 2 2" xfId="5677"/>
    <cellStyle name="Normal 3 2 2 4 2 2 3 2 2 2" xfId="5678"/>
    <cellStyle name="Normal 3 2 2 4 2 2 3 2 2 2 2" xfId="5679"/>
    <cellStyle name="Normal 3 2 2 4 2 2 3 2 2 2 2 2" xfId="5680"/>
    <cellStyle name="Normal 3 2 2 4 2 2 3 2 2 2 3" xfId="5681"/>
    <cellStyle name="Normal 3 2 2 4 2 2 3 2 2 3" xfId="5682"/>
    <cellStyle name="Normal 3 2 2 4 2 2 3 2 2 3 2" xfId="5683"/>
    <cellStyle name="Normal 3 2 2 4 2 2 3 2 2 4" xfId="5684"/>
    <cellStyle name="Normal 3 2 2 4 2 2 3 2 3" xfId="5685"/>
    <cellStyle name="Normal 3 2 2 4 2 2 3 2 3 2" xfId="5686"/>
    <cellStyle name="Normal 3 2 2 4 2 2 3 2 3 2 2" xfId="5687"/>
    <cellStyle name="Normal 3 2 2 4 2 2 3 2 3 3" xfId="5688"/>
    <cellStyle name="Normal 3 2 2 4 2 2 3 2 4" xfId="5689"/>
    <cellStyle name="Normal 3 2 2 4 2 2 3 2 4 2" xfId="5690"/>
    <cellStyle name="Normal 3 2 2 4 2 2 3 2 5" xfId="5691"/>
    <cellStyle name="Normal 3 2 2 4 2 2 3 3" xfId="5692"/>
    <cellStyle name="Normal 3 2 2 4 2 2 3 3 2" xfId="5693"/>
    <cellStyle name="Normal 3 2 2 4 2 2 3 3 2 2" xfId="5694"/>
    <cellStyle name="Normal 3 2 2 4 2 2 3 3 2 2 2" xfId="5695"/>
    <cellStyle name="Normal 3 2 2 4 2 2 3 3 2 3" xfId="5696"/>
    <cellStyle name="Normal 3 2 2 4 2 2 3 3 3" xfId="5697"/>
    <cellStyle name="Normal 3 2 2 4 2 2 3 3 3 2" xfId="5698"/>
    <cellStyle name="Normal 3 2 2 4 2 2 3 3 4" xfId="5699"/>
    <cellStyle name="Normal 3 2 2 4 2 2 3 4" xfId="5700"/>
    <cellStyle name="Normal 3 2 2 4 2 2 3 4 2" xfId="5701"/>
    <cellStyle name="Normal 3 2 2 4 2 2 3 4 2 2" xfId="5702"/>
    <cellStyle name="Normal 3 2 2 4 2 2 3 4 3" xfId="5703"/>
    <cellStyle name="Normal 3 2 2 4 2 2 3 5" xfId="5704"/>
    <cellStyle name="Normal 3 2 2 4 2 2 3 5 2" xfId="5705"/>
    <cellStyle name="Normal 3 2 2 4 2 2 3 6" xfId="5706"/>
    <cellStyle name="Normal 3 2 2 4 2 2 4" xfId="5707"/>
    <cellStyle name="Normal 3 2 2 4 2 2 4 2" xfId="5708"/>
    <cellStyle name="Normal 3 2 2 4 2 2 4 2 2" xfId="5709"/>
    <cellStyle name="Normal 3 2 2 4 2 2 4 2 2 2" xfId="5710"/>
    <cellStyle name="Normal 3 2 2 4 2 2 4 2 2 2 2" xfId="5711"/>
    <cellStyle name="Normal 3 2 2 4 2 2 4 2 2 3" xfId="5712"/>
    <cellStyle name="Normal 3 2 2 4 2 2 4 2 3" xfId="5713"/>
    <cellStyle name="Normal 3 2 2 4 2 2 4 2 3 2" xfId="5714"/>
    <cellStyle name="Normal 3 2 2 4 2 2 4 2 4" xfId="5715"/>
    <cellStyle name="Normal 3 2 2 4 2 2 4 3" xfId="5716"/>
    <cellStyle name="Normal 3 2 2 4 2 2 4 3 2" xfId="5717"/>
    <cellStyle name="Normal 3 2 2 4 2 2 4 3 2 2" xfId="5718"/>
    <cellStyle name="Normal 3 2 2 4 2 2 4 3 3" xfId="5719"/>
    <cellStyle name="Normal 3 2 2 4 2 2 4 4" xfId="5720"/>
    <cellStyle name="Normal 3 2 2 4 2 2 4 4 2" xfId="5721"/>
    <cellStyle name="Normal 3 2 2 4 2 2 4 5" xfId="5722"/>
    <cellStyle name="Normal 3 2 2 4 2 2 5" xfId="5723"/>
    <cellStyle name="Normal 3 2 2 4 2 2 5 2" xfId="5724"/>
    <cellStyle name="Normal 3 2 2 4 2 2 5 2 2" xfId="5725"/>
    <cellStyle name="Normal 3 2 2 4 2 2 5 2 2 2" xfId="5726"/>
    <cellStyle name="Normal 3 2 2 4 2 2 5 2 3" xfId="5727"/>
    <cellStyle name="Normal 3 2 2 4 2 2 5 3" xfId="5728"/>
    <cellStyle name="Normal 3 2 2 4 2 2 5 3 2" xfId="5729"/>
    <cellStyle name="Normal 3 2 2 4 2 2 5 4" xfId="5730"/>
    <cellStyle name="Normal 3 2 2 4 2 2 6" xfId="5731"/>
    <cellStyle name="Normal 3 2 2 4 2 2 6 2" xfId="5732"/>
    <cellStyle name="Normal 3 2 2 4 2 2 6 2 2" xfId="5733"/>
    <cellStyle name="Normal 3 2 2 4 2 2 6 3" xfId="5734"/>
    <cellStyle name="Normal 3 2 2 4 2 2 7" xfId="5735"/>
    <cellStyle name="Normal 3 2 2 4 2 2 7 2" xfId="5736"/>
    <cellStyle name="Normal 3 2 2 4 2 2 8" xfId="5737"/>
    <cellStyle name="Normal 3 2 2 4 2 3" xfId="5738"/>
    <cellStyle name="Normal 3 2 2 4 2 3 2" xfId="5739"/>
    <cellStyle name="Normal 3 2 2 4 2 3 2 2" xfId="5740"/>
    <cellStyle name="Normal 3 2 2 4 2 3 2 2 2" xfId="5741"/>
    <cellStyle name="Normal 3 2 2 4 2 3 2 2 2 2" xfId="5742"/>
    <cellStyle name="Normal 3 2 2 4 2 3 2 2 2 2 2" xfId="5743"/>
    <cellStyle name="Normal 3 2 2 4 2 3 2 2 2 2 2 2" xfId="5744"/>
    <cellStyle name="Normal 3 2 2 4 2 3 2 2 2 2 3" xfId="5745"/>
    <cellStyle name="Normal 3 2 2 4 2 3 2 2 2 3" xfId="5746"/>
    <cellStyle name="Normal 3 2 2 4 2 3 2 2 2 3 2" xfId="5747"/>
    <cellStyle name="Normal 3 2 2 4 2 3 2 2 2 4" xfId="5748"/>
    <cellStyle name="Normal 3 2 2 4 2 3 2 2 3" xfId="5749"/>
    <cellStyle name="Normal 3 2 2 4 2 3 2 2 3 2" xfId="5750"/>
    <cellStyle name="Normal 3 2 2 4 2 3 2 2 3 2 2" xfId="5751"/>
    <cellStyle name="Normal 3 2 2 4 2 3 2 2 3 3" xfId="5752"/>
    <cellStyle name="Normal 3 2 2 4 2 3 2 2 4" xfId="5753"/>
    <cellStyle name="Normal 3 2 2 4 2 3 2 2 4 2" xfId="5754"/>
    <cellStyle name="Normal 3 2 2 4 2 3 2 2 5" xfId="5755"/>
    <cellStyle name="Normal 3 2 2 4 2 3 2 3" xfId="5756"/>
    <cellStyle name="Normal 3 2 2 4 2 3 2 3 2" xfId="5757"/>
    <cellStyle name="Normal 3 2 2 4 2 3 2 3 2 2" xfId="5758"/>
    <cellStyle name="Normal 3 2 2 4 2 3 2 3 2 2 2" xfId="5759"/>
    <cellStyle name="Normal 3 2 2 4 2 3 2 3 2 3" xfId="5760"/>
    <cellStyle name="Normal 3 2 2 4 2 3 2 3 3" xfId="5761"/>
    <cellStyle name="Normal 3 2 2 4 2 3 2 3 3 2" xfId="5762"/>
    <cellStyle name="Normal 3 2 2 4 2 3 2 3 4" xfId="5763"/>
    <cellStyle name="Normal 3 2 2 4 2 3 2 4" xfId="5764"/>
    <cellStyle name="Normal 3 2 2 4 2 3 2 4 2" xfId="5765"/>
    <cellStyle name="Normal 3 2 2 4 2 3 2 4 2 2" xfId="5766"/>
    <cellStyle name="Normal 3 2 2 4 2 3 2 4 3" xfId="5767"/>
    <cellStyle name="Normal 3 2 2 4 2 3 2 5" xfId="5768"/>
    <cellStyle name="Normal 3 2 2 4 2 3 2 5 2" xfId="5769"/>
    <cellStyle name="Normal 3 2 2 4 2 3 2 6" xfId="5770"/>
    <cellStyle name="Normal 3 2 2 4 2 3 3" xfId="5771"/>
    <cellStyle name="Normal 3 2 2 4 2 3 3 2" xfId="5772"/>
    <cellStyle name="Normal 3 2 2 4 2 3 3 2 2" xfId="5773"/>
    <cellStyle name="Normal 3 2 2 4 2 3 3 2 2 2" xfId="5774"/>
    <cellStyle name="Normal 3 2 2 4 2 3 3 2 2 2 2" xfId="5775"/>
    <cellStyle name="Normal 3 2 2 4 2 3 3 2 2 3" xfId="5776"/>
    <cellStyle name="Normal 3 2 2 4 2 3 3 2 3" xfId="5777"/>
    <cellStyle name="Normal 3 2 2 4 2 3 3 2 3 2" xfId="5778"/>
    <cellStyle name="Normal 3 2 2 4 2 3 3 2 4" xfId="5779"/>
    <cellStyle name="Normal 3 2 2 4 2 3 3 3" xfId="5780"/>
    <cellStyle name="Normal 3 2 2 4 2 3 3 3 2" xfId="5781"/>
    <cellStyle name="Normal 3 2 2 4 2 3 3 3 2 2" xfId="5782"/>
    <cellStyle name="Normal 3 2 2 4 2 3 3 3 3" xfId="5783"/>
    <cellStyle name="Normal 3 2 2 4 2 3 3 4" xfId="5784"/>
    <cellStyle name="Normal 3 2 2 4 2 3 3 4 2" xfId="5785"/>
    <cellStyle name="Normal 3 2 2 4 2 3 3 5" xfId="5786"/>
    <cellStyle name="Normal 3 2 2 4 2 3 4" xfId="5787"/>
    <cellStyle name="Normal 3 2 2 4 2 3 4 2" xfId="5788"/>
    <cellStyle name="Normal 3 2 2 4 2 3 4 2 2" xfId="5789"/>
    <cellStyle name="Normal 3 2 2 4 2 3 4 2 2 2" xfId="5790"/>
    <cellStyle name="Normal 3 2 2 4 2 3 4 2 3" xfId="5791"/>
    <cellStyle name="Normal 3 2 2 4 2 3 4 3" xfId="5792"/>
    <cellStyle name="Normal 3 2 2 4 2 3 4 3 2" xfId="5793"/>
    <cellStyle name="Normal 3 2 2 4 2 3 4 4" xfId="5794"/>
    <cellStyle name="Normal 3 2 2 4 2 3 5" xfId="5795"/>
    <cellStyle name="Normal 3 2 2 4 2 3 5 2" xfId="5796"/>
    <cellStyle name="Normal 3 2 2 4 2 3 5 2 2" xfId="5797"/>
    <cellStyle name="Normal 3 2 2 4 2 3 5 3" xfId="5798"/>
    <cellStyle name="Normal 3 2 2 4 2 3 6" xfId="5799"/>
    <cellStyle name="Normal 3 2 2 4 2 3 6 2" xfId="5800"/>
    <cellStyle name="Normal 3 2 2 4 2 3 7" xfId="5801"/>
    <cellStyle name="Normal 3 2 2 4 2 4" xfId="5802"/>
    <cellStyle name="Normal 3 2 2 4 2 4 2" xfId="5803"/>
    <cellStyle name="Normal 3 2 2 4 2 4 2 2" xfId="5804"/>
    <cellStyle name="Normal 3 2 2 4 2 4 2 2 2" xfId="5805"/>
    <cellStyle name="Normal 3 2 2 4 2 4 2 2 2 2" xfId="5806"/>
    <cellStyle name="Normal 3 2 2 4 2 4 2 2 2 2 2" xfId="5807"/>
    <cellStyle name="Normal 3 2 2 4 2 4 2 2 2 3" xfId="5808"/>
    <cellStyle name="Normal 3 2 2 4 2 4 2 2 3" xfId="5809"/>
    <cellStyle name="Normal 3 2 2 4 2 4 2 2 3 2" xfId="5810"/>
    <cellStyle name="Normal 3 2 2 4 2 4 2 2 4" xfId="5811"/>
    <cellStyle name="Normal 3 2 2 4 2 4 2 3" xfId="5812"/>
    <cellStyle name="Normal 3 2 2 4 2 4 2 3 2" xfId="5813"/>
    <cellStyle name="Normal 3 2 2 4 2 4 2 3 2 2" xfId="5814"/>
    <cellStyle name="Normal 3 2 2 4 2 4 2 3 3" xfId="5815"/>
    <cellStyle name="Normal 3 2 2 4 2 4 2 4" xfId="5816"/>
    <cellStyle name="Normal 3 2 2 4 2 4 2 4 2" xfId="5817"/>
    <cellStyle name="Normal 3 2 2 4 2 4 2 5" xfId="5818"/>
    <cellStyle name="Normal 3 2 2 4 2 4 3" xfId="5819"/>
    <cellStyle name="Normal 3 2 2 4 2 4 3 2" xfId="5820"/>
    <cellStyle name="Normal 3 2 2 4 2 4 3 2 2" xfId="5821"/>
    <cellStyle name="Normal 3 2 2 4 2 4 3 2 2 2" xfId="5822"/>
    <cellStyle name="Normal 3 2 2 4 2 4 3 2 3" xfId="5823"/>
    <cellStyle name="Normal 3 2 2 4 2 4 3 3" xfId="5824"/>
    <cellStyle name="Normal 3 2 2 4 2 4 3 3 2" xfId="5825"/>
    <cellStyle name="Normal 3 2 2 4 2 4 3 4" xfId="5826"/>
    <cellStyle name="Normal 3 2 2 4 2 4 4" xfId="5827"/>
    <cellStyle name="Normal 3 2 2 4 2 4 4 2" xfId="5828"/>
    <cellStyle name="Normal 3 2 2 4 2 4 4 2 2" xfId="5829"/>
    <cellStyle name="Normal 3 2 2 4 2 4 4 3" xfId="5830"/>
    <cellStyle name="Normal 3 2 2 4 2 4 5" xfId="5831"/>
    <cellStyle name="Normal 3 2 2 4 2 4 5 2" xfId="5832"/>
    <cellStyle name="Normal 3 2 2 4 2 4 6" xfId="5833"/>
    <cellStyle name="Normal 3 2 2 4 2 5" xfId="5834"/>
    <cellStyle name="Normal 3 2 2 4 2 5 2" xfId="5835"/>
    <cellStyle name="Normal 3 2 2 4 2 5 2 2" xfId="5836"/>
    <cellStyle name="Normal 3 2 2 4 2 5 2 2 2" xfId="5837"/>
    <cellStyle name="Normal 3 2 2 4 2 5 2 2 2 2" xfId="5838"/>
    <cellStyle name="Normal 3 2 2 4 2 5 2 2 3" xfId="5839"/>
    <cellStyle name="Normal 3 2 2 4 2 5 2 3" xfId="5840"/>
    <cellStyle name="Normal 3 2 2 4 2 5 2 3 2" xfId="5841"/>
    <cellStyle name="Normal 3 2 2 4 2 5 2 4" xfId="5842"/>
    <cellStyle name="Normal 3 2 2 4 2 5 3" xfId="5843"/>
    <cellStyle name="Normal 3 2 2 4 2 5 3 2" xfId="5844"/>
    <cellStyle name="Normal 3 2 2 4 2 5 3 2 2" xfId="5845"/>
    <cellStyle name="Normal 3 2 2 4 2 5 3 3" xfId="5846"/>
    <cellStyle name="Normal 3 2 2 4 2 5 4" xfId="5847"/>
    <cellStyle name="Normal 3 2 2 4 2 5 4 2" xfId="5848"/>
    <cellStyle name="Normal 3 2 2 4 2 5 5" xfId="5849"/>
    <cellStyle name="Normal 3 2 2 4 2 6" xfId="5850"/>
    <cellStyle name="Normal 3 2 2 4 2 6 2" xfId="5851"/>
    <cellStyle name="Normal 3 2 2 4 2 6 2 2" xfId="5852"/>
    <cellStyle name="Normal 3 2 2 4 2 6 2 2 2" xfId="5853"/>
    <cellStyle name="Normal 3 2 2 4 2 6 2 3" xfId="5854"/>
    <cellStyle name="Normal 3 2 2 4 2 6 3" xfId="5855"/>
    <cellStyle name="Normal 3 2 2 4 2 6 3 2" xfId="5856"/>
    <cellStyle name="Normal 3 2 2 4 2 6 4" xfId="5857"/>
    <cellStyle name="Normal 3 2 2 4 2 7" xfId="5858"/>
    <cellStyle name="Normal 3 2 2 4 2 7 2" xfId="5859"/>
    <cellStyle name="Normal 3 2 2 4 2 7 2 2" xfId="5860"/>
    <cellStyle name="Normal 3 2 2 4 2 7 3" xfId="5861"/>
    <cellStyle name="Normal 3 2 2 4 2 8" xfId="5862"/>
    <cellStyle name="Normal 3 2 2 4 2 8 2" xfId="5863"/>
    <cellStyle name="Normal 3 2 2 4 2 9" xfId="5864"/>
    <cellStyle name="Normal 3 2 2 4 3" xfId="5865"/>
    <cellStyle name="Normal 3 2 2 4 3 2" xfId="5866"/>
    <cellStyle name="Normal 3 2 2 4 3 2 2" xfId="5867"/>
    <cellStyle name="Normal 3 2 2 4 3 2 2 2" xfId="5868"/>
    <cellStyle name="Normal 3 2 2 4 3 2 2 2 2" xfId="5869"/>
    <cellStyle name="Normal 3 2 2 4 3 2 2 2 2 2" xfId="5870"/>
    <cellStyle name="Normal 3 2 2 4 3 2 2 2 2 2 2" xfId="5871"/>
    <cellStyle name="Normal 3 2 2 4 3 2 2 2 2 2 2 2" xfId="5872"/>
    <cellStyle name="Normal 3 2 2 4 3 2 2 2 2 2 3" xfId="5873"/>
    <cellStyle name="Normal 3 2 2 4 3 2 2 2 2 3" xfId="5874"/>
    <cellStyle name="Normal 3 2 2 4 3 2 2 2 2 3 2" xfId="5875"/>
    <cellStyle name="Normal 3 2 2 4 3 2 2 2 2 4" xfId="5876"/>
    <cellStyle name="Normal 3 2 2 4 3 2 2 2 3" xfId="5877"/>
    <cellStyle name="Normal 3 2 2 4 3 2 2 2 3 2" xfId="5878"/>
    <cellStyle name="Normal 3 2 2 4 3 2 2 2 3 2 2" xfId="5879"/>
    <cellStyle name="Normal 3 2 2 4 3 2 2 2 3 3" xfId="5880"/>
    <cellStyle name="Normal 3 2 2 4 3 2 2 2 4" xfId="5881"/>
    <cellStyle name="Normal 3 2 2 4 3 2 2 2 4 2" xfId="5882"/>
    <cellStyle name="Normal 3 2 2 4 3 2 2 2 5" xfId="5883"/>
    <cellStyle name="Normal 3 2 2 4 3 2 2 3" xfId="5884"/>
    <cellStyle name="Normal 3 2 2 4 3 2 2 3 2" xfId="5885"/>
    <cellStyle name="Normal 3 2 2 4 3 2 2 3 2 2" xfId="5886"/>
    <cellStyle name="Normal 3 2 2 4 3 2 2 3 2 2 2" xfId="5887"/>
    <cellStyle name="Normal 3 2 2 4 3 2 2 3 2 3" xfId="5888"/>
    <cellStyle name="Normal 3 2 2 4 3 2 2 3 3" xfId="5889"/>
    <cellStyle name="Normal 3 2 2 4 3 2 2 3 3 2" xfId="5890"/>
    <cellStyle name="Normal 3 2 2 4 3 2 2 3 4" xfId="5891"/>
    <cellStyle name="Normal 3 2 2 4 3 2 2 4" xfId="5892"/>
    <cellStyle name="Normal 3 2 2 4 3 2 2 4 2" xfId="5893"/>
    <cellStyle name="Normal 3 2 2 4 3 2 2 4 2 2" xfId="5894"/>
    <cellStyle name="Normal 3 2 2 4 3 2 2 4 3" xfId="5895"/>
    <cellStyle name="Normal 3 2 2 4 3 2 2 5" xfId="5896"/>
    <cellStyle name="Normal 3 2 2 4 3 2 2 5 2" xfId="5897"/>
    <cellStyle name="Normal 3 2 2 4 3 2 2 6" xfId="5898"/>
    <cellStyle name="Normal 3 2 2 4 3 2 3" xfId="5899"/>
    <cellStyle name="Normal 3 2 2 4 3 2 3 2" xfId="5900"/>
    <cellStyle name="Normal 3 2 2 4 3 2 3 2 2" xfId="5901"/>
    <cellStyle name="Normal 3 2 2 4 3 2 3 2 2 2" xfId="5902"/>
    <cellStyle name="Normal 3 2 2 4 3 2 3 2 2 2 2" xfId="5903"/>
    <cellStyle name="Normal 3 2 2 4 3 2 3 2 2 3" xfId="5904"/>
    <cellStyle name="Normal 3 2 2 4 3 2 3 2 3" xfId="5905"/>
    <cellStyle name="Normal 3 2 2 4 3 2 3 2 3 2" xfId="5906"/>
    <cellStyle name="Normal 3 2 2 4 3 2 3 2 4" xfId="5907"/>
    <cellStyle name="Normal 3 2 2 4 3 2 3 3" xfId="5908"/>
    <cellStyle name="Normal 3 2 2 4 3 2 3 3 2" xfId="5909"/>
    <cellStyle name="Normal 3 2 2 4 3 2 3 3 2 2" xfId="5910"/>
    <cellStyle name="Normal 3 2 2 4 3 2 3 3 3" xfId="5911"/>
    <cellStyle name="Normal 3 2 2 4 3 2 3 4" xfId="5912"/>
    <cellStyle name="Normal 3 2 2 4 3 2 3 4 2" xfId="5913"/>
    <cellStyle name="Normal 3 2 2 4 3 2 3 5" xfId="5914"/>
    <cellStyle name="Normal 3 2 2 4 3 2 4" xfId="5915"/>
    <cellStyle name="Normal 3 2 2 4 3 2 4 2" xfId="5916"/>
    <cellStyle name="Normal 3 2 2 4 3 2 4 2 2" xfId="5917"/>
    <cellStyle name="Normal 3 2 2 4 3 2 4 2 2 2" xfId="5918"/>
    <cellStyle name="Normal 3 2 2 4 3 2 4 2 3" xfId="5919"/>
    <cellStyle name="Normal 3 2 2 4 3 2 4 3" xfId="5920"/>
    <cellStyle name="Normal 3 2 2 4 3 2 4 3 2" xfId="5921"/>
    <cellStyle name="Normal 3 2 2 4 3 2 4 4" xfId="5922"/>
    <cellStyle name="Normal 3 2 2 4 3 2 5" xfId="5923"/>
    <cellStyle name="Normal 3 2 2 4 3 2 5 2" xfId="5924"/>
    <cellStyle name="Normal 3 2 2 4 3 2 5 2 2" xfId="5925"/>
    <cellStyle name="Normal 3 2 2 4 3 2 5 3" xfId="5926"/>
    <cellStyle name="Normal 3 2 2 4 3 2 6" xfId="5927"/>
    <cellStyle name="Normal 3 2 2 4 3 2 6 2" xfId="5928"/>
    <cellStyle name="Normal 3 2 2 4 3 2 7" xfId="5929"/>
    <cellStyle name="Normal 3 2 2 4 3 3" xfId="5930"/>
    <cellStyle name="Normal 3 2 2 4 3 3 2" xfId="5931"/>
    <cellStyle name="Normal 3 2 2 4 3 3 2 2" xfId="5932"/>
    <cellStyle name="Normal 3 2 2 4 3 3 2 2 2" xfId="5933"/>
    <cellStyle name="Normal 3 2 2 4 3 3 2 2 2 2" xfId="5934"/>
    <cellStyle name="Normal 3 2 2 4 3 3 2 2 2 2 2" xfId="5935"/>
    <cellStyle name="Normal 3 2 2 4 3 3 2 2 2 3" xfId="5936"/>
    <cellStyle name="Normal 3 2 2 4 3 3 2 2 3" xfId="5937"/>
    <cellStyle name="Normal 3 2 2 4 3 3 2 2 3 2" xfId="5938"/>
    <cellStyle name="Normal 3 2 2 4 3 3 2 2 4" xfId="5939"/>
    <cellStyle name="Normal 3 2 2 4 3 3 2 3" xfId="5940"/>
    <cellStyle name="Normal 3 2 2 4 3 3 2 3 2" xfId="5941"/>
    <cellStyle name="Normal 3 2 2 4 3 3 2 3 2 2" xfId="5942"/>
    <cellStyle name="Normal 3 2 2 4 3 3 2 3 3" xfId="5943"/>
    <cellStyle name="Normal 3 2 2 4 3 3 2 4" xfId="5944"/>
    <cellStyle name="Normal 3 2 2 4 3 3 2 4 2" xfId="5945"/>
    <cellStyle name="Normal 3 2 2 4 3 3 2 5" xfId="5946"/>
    <cellStyle name="Normal 3 2 2 4 3 3 3" xfId="5947"/>
    <cellStyle name="Normal 3 2 2 4 3 3 3 2" xfId="5948"/>
    <cellStyle name="Normal 3 2 2 4 3 3 3 2 2" xfId="5949"/>
    <cellStyle name="Normal 3 2 2 4 3 3 3 2 2 2" xfId="5950"/>
    <cellStyle name="Normal 3 2 2 4 3 3 3 2 3" xfId="5951"/>
    <cellStyle name="Normal 3 2 2 4 3 3 3 3" xfId="5952"/>
    <cellStyle name="Normal 3 2 2 4 3 3 3 3 2" xfId="5953"/>
    <cellStyle name="Normal 3 2 2 4 3 3 3 4" xfId="5954"/>
    <cellStyle name="Normal 3 2 2 4 3 3 4" xfId="5955"/>
    <cellStyle name="Normal 3 2 2 4 3 3 4 2" xfId="5956"/>
    <cellStyle name="Normal 3 2 2 4 3 3 4 2 2" xfId="5957"/>
    <cellStyle name="Normal 3 2 2 4 3 3 4 3" xfId="5958"/>
    <cellStyle name="Normal 3 2 2 4 3 3 5" xfId="5959"/>
    <cellStyle name="Normal 3 2 2 4 3 3 5 2" xfId="5960"/>
    <cellStyle name="Normal 3 2 2 4 3 3 6" xfId="5961"/>
    <cellStyle name="Normal 3 2 2 4 3 4" xfId="5962"/>
    <cellStyle name="Normal 3 2 2 4 3 4 2" xfId="5963"/>
    <cellStyle name="Normal 3 2 2 4 3 4 2 2" xfId="5964"/>
    <cellStyle name="Normal 3 2 2 4 3 4 2 2 2" xfId="5965"/>
    <cellStyle name="Normal 3 2 2 4 3 4 2 2 2 2" xfId="5966"/>
    <cellStyle name="Normal 3 2 2 4 3 4 2 2 3" xfId="5967"/>
    <cellStyle name="Normal 3 2 2 4 3 4 2 3" xfId="5968"/>
    <cellStyle name="Normal 3 2 2 4 3 4 2 3 2" xfId="5969"/>
    <cellStyle name="Normal 3 2 2 4 3 4 2 4" xfId="5970"/>
    <cellStyle name="Normal 3 2 2 4 3 4 3" xfId="5971"/>
    <cellStyle name="Normal 3 2 2 4 3 4 3 2" xfId="5972"/>
    <cellStyle name="Normal 3 2 2 4 3 4 3 2 2" xfId="5973"/>
    <cellStyle name="Normal 3 2 2 4 3 4 3 3" xfId="5974"/>
    <cellStyle name="Normal 3 2 2 4 3 4 4" xfId="5975"/>
    <cellStyle name="Normal 3 2 2 4 3 4 4 2" xfId="5976"/>
    <cellStyle name="Normal 3 2 2 4 3 4 5" xfId="5977"/>
    <cellStyle name="Normal 3 2 2 4 3 5" xfId="5978"/>
    <cellStyle name="Normal 3 2 2 4 3 5 2" xfId="5979"/>
    <cellStyle name="Normal 3 2 2 4 3 5 2 2" xfId="5980"/>
    <cellStyle name="Normal 3 2 2 4 3 5 2 2 2" xfId="5981"/>
    <cellStyle name="Normal 3 2 2 4 3 5 2 3" xfId="5982"/>
    <cellStyle name="Normal 3 2 2 4 3 5 3" xfId="5983"/>
    <cellStyle name="Normal 3 2 2 4 3 5 3 2" xfId="5984"/>
    <cellStyle name="Normal 3 2 2 4 3 5 4" xfId="5985"/>
    <cellStyle name="Normal 3 2 2 4 3 6" xfId="5986"/>
    <cellStyle name="Normal 3 2 2 4 3 6 2" xfId="5987"/>
    <cellStyle name="Normal 3 2 2 4 3 6 2 2" xfId="5988"/>
    <cellStyle name="Normal 3 2 2 4 3 6 3" xfId="5989"/>
    <cellStyle name="Normal 3 2 2 4 3 7" xfId="5990"/>
    <cellStyle name="Normal 3 2 2 4 3 7 2" xfId="5991"/>
    <cellStyle name="Normal 3 2 2 4 3 8" xfId="5992"/>
    <cellStyle name="Normal 3 2 2 4 4" xfId="5993"/>
    <cellStyle name="Normal 3 2 2 4 4 2" xfId="5994"/>
    <cellStyle name="Normal 3 2 2 4 4 2 2" xfId="5995"/>
    <cellStyle name="Normal 3 2 2 4 4 2 2 2" xfId="5996"/>
    <cellStyle name="Normal 3 2 2 4 4 2 2 2 2" xfId="5997"/>
    <cellStyle name="Normal 3 2 2 4 4 2 2 2 2 2" xfId="5998"/>
    <cellStyle name="Normal 3 2 2 4 4 2 2 2 2 2 2" xfId="5999"/>
    <cellStyle name="Normal 3 2 2 4 4 2 2 2 2 3" xfId="6000"/>
    <cellStyle name="Normal 3 2 2 4 4 2 2 2 3" xfId="6001"/>
    <cellStyle name="Normal 3 2 2 4 4 2 2 2 3 2" xfId="6002"/>
    <cellStyle name="Normal 3 2 2 4 4 2 2 2 4" xfId="6003"/>
    <cellStyle name="Normal 3 2 2 4 4 2 2 3" xfId="6004"/>
    <cellStyle name="Normal 3 2 2 4 4 2 2 3 2" xfId="6005"/>
    <cellStyle name="Normal 3 2 2 4 4 2 2 3 2 2" xfId="6006"/>
    <cellStyle name="Normal 3 2 2 4 4 2 2 3 3" xfId="6007"/>
    <cellStyle name="Normal 3 2 2 4 4 2 2 4" xfId="6008"/>
    <cellStyle name="Normal 3 2 2 4 4 2 2 4 2" xfId="6009"/>
    <cellStyle name="Normal 3 2 2 4 4 2 2 5" xfId="6010"/>
    <cellStyle name="Normal 3 2 2 4 4 2 3" xfId="6011"/>
    <cellStyle name="Normal 3 2 2 4 4 2 3 2" xfId="6012"/>
    <cellStyle name="Normal 3 2 2 4 4 2 3 2 2" xfId="6013"/>
    <cellStyle name="Normal 3 2 2 4 4 2 3 2 2 2" xfId="6014"/>
    <cellStyle name="Normal 3 2 2 4 4 2 3 2 3" xfId="6015"/>
    <cellStyle name="Normal 3 2 2 4 4 2 3 3" xfId="6016"/>
    <cellStyle name="Normal 3 2 2 4 4 2 3 3 2" xfId="6017"/>
    <cellStyle name="Normal 3 2 2 4 4 2 3 4" xfId="6018"/>
    <cellStyle name="Normal 3 2 2 4 4 2 4" xfId="6019"/>
    <cellStyle name="Normal 3 2 2 4 4 2 4 2" xfId="6020"/>
    <cellStyle name="Normal 3 2 2 4 4 2 4 2 2" xfId="6021"/>
    <cellStyle name="Normal 3 2 2 4 4 2 4 3" xfId="6022"/>
    <cellStyle name="Normal 3 2 2 4 4 2 5" xfId="6023"/>
    <cellStyle name="Normal 3 2 2 4 4 2 5 2" xfId="6024"/>
    <cellStyle name="Normal 3 2 2 4 4 2 6" xfId="6025"/>
    <cellStyle name="Normal 3 2 2 4 4 3" xfId="6026"/>
    <cellStyle name="Normal 3 2 2 4 4 3 2" xfId="6027"/>
    <cellStyle name="Normal 3 2 2 4 4 3 2 2" xfId="6028"/>
    <cellStyle name="Normal 3 2 2 4 4 3 2 2 2" xfId="6029"/>
    <cellStyle name="Normal 3 2 2 4 4 3 2 2 2 2" xfId="6030"/>
    <cellStyle name="Normal 3 2 2 4 4 3 2 2 3" xfId="6031"/>
    <cellStyle name="Normal 3 2 2 4 4 3 2 3" xfId="6032"/>
    <cellStyle name="Normal 3 2 2 4 4 3 2 3 2" xfId="6033"/>
    <cellStyle name="Normal 3 2 2 4 4 3 2 4" xfId="6034"/>
    <cellStyle name="Normal 3 2 2 4 4 3 3" xfId="6035"/>
    <cellStyle name="Normal 3 2 2 4 4 3 3 2" xfId="6036"/>
    <cellStyle name="Normal 3 2 2 4 4 3 3 2 2" xfId="6037"/>
    <cellStyle name="Normal 3 2 2 4 4 3 3 3" xfId="6038"/>
    <cellStyle name="Normal 3 2 2 4 4 3 4" xfId="6039"/>
    <cellStyle name="Normal 3 2 2 4 4 3 4 2" xfId="6040"/>
    <cellStyle name="Normal 3 2 2 4 4 3 5" xfId="6041"/>
    <cellStyle name="Normal 3 2 2 4 4 4" xfId="6042"/>
    <cellStyle name="Normal 3 2 2 4 4 4 2" xfId="6043"/>
    <cellStyle name="Normal 3 2 2 4 4 4 2 2" xfId="6044"/>
    <cellStyle name="Normal 3 2 2 4 4 4 2 2 2" xfId="6045"/>
    <cellStyle name="Normal 3 2 2 4 4 4 2 3" xfId="6046"/>
    <cellStyle name="Normal 3 2 2 4 4 4 3" xfId="6047"/>
    <cellStyle name="Normal 3 2 2 4 4 4 3 2" xfId="6048"/>
    <cellStyle name="Normal 3 2 2 4 4 4 4" xfId="6049"/>
    <cellStyle name="Normal 3 2 2 4 4 5" xfId="6050"/>
    <cellStyle name="Normal 3 2 2 4 4 5 2" xfId="6051"/>
    <cellStyle name="Normal 3 2 2 4 4 5 2 2" xfId="6052"/>
    <cellStyle name="Normal 3 2 2 4 4 5 3" xfId="6053"/>
    <cellStyle name="Normal 3 2 2 4 4 6" xfId="6054"/>
    <cellStyle name="Normal 3 2 2 4 4 6 2" xfId="6055"/>
    <cellStyle name="Normal 3 2 2 4 4 7" xfId="6056"/>
    <cellStyle name="Normal 3 2 2 4 5" xfId="6057"/>
    <cellStyle name="Normal 3 2 2 4 5 2" xfId="6058"/>
    <cellStyle name="Normal 3 2 2 4 5 2 2" xfId="6059"/>
    <cellStyle name="Normal 3 2 2 4 5 2 2 2" xfId="6060"/>
    <cellStyle name="Normal 3 2 2 4 5 2 2 2 2" xfId="6061"/>
    <cellStyle name="Normal 3 2 2 4 5 2 2 2 2 2" xfId="6062"/>
    <cellStyle name="Normal 3 2 2 4 5 2 2 2 3" xfId="6063"/>
    <cellStyle name="Normal 3 2 2 4 5 2 2 3" xfId="6064"/>
    <cellStyle name="Normal 3 2 2 4 5 2 2 3 2" xfId="6065"/>
    <cellStyle name="Normal 3 2 2 4 5 2 2 4" xfId="6066"/>
    <cellStyle name="Normal 3 2 2 4 5 2 3" xfId="6067"/>
    <cellStyle name="Normal 3 2 2 4 5 2 3 2" xfId="6068"/>
    <cellStyle name="Normal 3 2 2 4 5 2 3 2 2" xfId="6069"/>
    <cellStyle name="Normal 3 2 2 4 5 2 3 3" xfId="6070"/>
    <cellStyle name="Normal 3 2 2 4 5 2 4" xfId="6071"/>
    <cellStyle name="Normal 3 2 2 4 5 2 4 2" xfId="6072"/>
    <cellStyle name="Normal 3 2 2 4 5 2 5" xfId="6073"/>
    <cellStyle name="Normal 3 2 2 4 5 3" xfId="6074"/>
    <cellStyle name="Normal 3 2 2 4 5 3 2" xfId="6075"/>
    <cellStyle name="Normal 3 2 2 4 5 3 2 2" xfId="6076"/>
    <cellStyle name="Normal 3 2 2 4 5 3 2 2 2" xfId="6077"/>
    <cellStyle name="Normal 3 2 2 4 5 3 2 3" xfId="6078"/>
    <cellStyle name="Normal 3 2 2 4 5 3 3" xfId="6079"/>
    <cellStyle name="Normal 3 2 2 4 5 3 3 2" xfId="6080"/>
    <cellStyle name="Normal 3 2 2 4 5 3 4" xfId="6081"/>
    <cellStyle name="Normal 3 2 2 4 5 4" xfId="6082"/>
    <cellStyle name="Normal 3 2 2 4 5 4 2" xfId="6083"/>
    <cellStyle name="Normal 3 2 2 4 5 4 2 2" xfId="6084"/>
    <cellStyle name="Normal 3 2 2 4 5 4 3" xfId="6085"/>
    <cellStyle name="Normal 3 2 2 4 5 5" xfId="6086"/>
    <cellStyle name="Normal 3 2 2 4 5 5 2" xfId="6087"/>
    <cellStyle name="Normal 3 2 2 4 5 6" xfId="6088"/>
    <cellStyle name="Normal 3 2 2 4 6" xfId="6089"/>
    <cellStyle name="Normal 3 2 2 4 6 2" xfId="6090"/>
    <cellStyle name="Normal 3 2 2 4 6 2 2" xfId="6091"/>
    <cellStyle name="Normal 3 2 2 4 6 2 2 2" xfId="6092"/>
    <cellStyle name="Normal 3 2 2 4 6 2 2 2 2" xfId="6093"/>
    <cellStyle name="Normal 3 2 2 4 6 2 2 3" xfId="6094"/>
    <cellStyle name="Normal 3 2 2 4 6 2 3" xfId="6095"/>
    <cellStyle name="Normal 3 2 2 4 6 2 3 2" xfId="6096"/>
    <cellStyle name="Normal 3 2 2 4 6 2 4" xfId="6097"/>
    <cellStyle name="Normal 3 2 2 4 6 3" xfId="6098"/>
    <cellStyle name="Normal 3 2 2 4 6 3 2" xfId="6099"/>
    <cellStyle name="Normal 3 2 2 4 6 3 2 2" xfId="6100"/>
    <cellStyle name="Normal 3 2 2 4 6 3 3" xfId="6101"/>
    <cellStyle name="Normal 3 2 2 4 6 4" xfId="6102"/>
    <cellStyle name="Normal 3 2 2 4 6 4 2" xfId="6103"/>
    <cellStyle name="Normal 3 2 2 4 6 5" xfId="6104"/>
    <cellStyle name="Normal 3 2 2 4 7" xfId="6105"/>
    <cellStyle name="Normal 3 2 2 4 7 2" xfId="6106"/>
    <cellStyle name="Normal 3 2 2 4 7 2 2" xfId="6107"/>
    <cellStyle name="Normal 3 2 2 4 7 2 2 2" xfId="6108"/>
    <cellStyle name="Normal 3 2 2 4 7 2 3" xfId="6109"/>
    <cellStyle name="Normal 3 2 2 4 7 3" xfId="6110"/>
    <cellStyle name="Normal 3 2 2 4 7 3 2" xfId="6111"/>
    <cellStyle name="Normal 3 2 2 4 7 4" xfId="6112"/>
    <cellStyle name="Normal 3 2 2 4 8" xfId="6113"/>
    <cellStyle name="Normal 3 2 2 4 8 2" xfId="6114"/>
    <cellStyle name="Normal 3 2 2 4 8 2 2" xfId="6115"/>
    <cellStyle name="Normal 3 2 2 4 8 3" xfId="6116"/>
    <cellStyle name="Normal 3 2 2 4 9" xfId="6117"/>
    <cellStyle name="Normal 3 2 2 4 9 2" xfId="6118"/>
    <cellStyle name="Normal 3 2 2 5" xfId="6119"/>
    <cellStyle name="Normal 3 2 2 5 2" xfId="6120"/>
    <cellStyle name="Normal 3 2 2 5 2 2" xfId="6121"/>
    <cellStyle name="Normal 3 2 2 5 2 2 2" xfId="6122"/>
    <cellStyle name="Normal 3 2 2 5 2 2 2 2" xfId="6123"/>
    <cellStyle name="Normal 3 2 2 5 2 2 2 2 2" xfId="6124"/>
    <cellStyle name="Normal 3 2 2 5 2 2 2 2 2 2" xfId="6125"/>
    <cellStyle name="Normal 3 2 2 5 2 2 2 2 2 2 2" xfId="6126"/>
    <cellStyle name="Normal 3 2 2 5 2 2 2 2 2 2 2 2" xfId="6127"/>
    <cellStyle name="Normal 3 2 2 5 2 2 2 2 2 2 3" xfId="6128"/>
    <cellStyle name="Normal 3 2 2 5 2 2 2 2 2 3" xfId="6129"/>
    <cellStyle name="Normal 3 2 2 5 2 2 2 2 2 3 2" xfId="6130"/>
    <cellStyle name="Normal 3 2 2 5 2 2 2 2 2 4" xfId="6131"/>
    <cellStyle name="Normal 3 2 2 5 2 2 2 2 3" xfId="6132"/>
    <cellStyle name="Normal 3 2 2 5 2 2 2 2 3 2" xfId="6133"/>
    <cellStyle name="Normal 3 2 2 5 2 2 2 2 3 2 2" xfId="6134"/>
    <cellStyle name="Normal 3 2 2 5 2 2 2 2 3 3" xfId="6135"/>
    <cellStyle name="Normal 3 2 2 5 2 2 2 2 4" xfId="6136"/>
    <cellStyle name="Normal 3 2 2 5 2 2 2 2 4 2" xfId="6137"/>
    <cellStyle name="Normal 3 2 2 5 2 2 2 2 5" xfId="6138"/>
    <cellStyle name="Normal 3 2 2 5 2 2 2 3" xfId="6139"/>
    <cellStyle name="Normal 3 2 2 5 2 2 2 3 2" xfId="6140"/>
    <cellStyle name="Normal 3 2 2 5 2 2 2 3 2 2" xfId="6141"/>
    <cellStyle name="Normal 3 2 2 5 2 2 2 3 2 2 2" xfId="6142"/>
    <cellStyle name="Normal 3 2 2 5 2 2 2 3 2 3" xfId="6143"/>
    <cellStyle name="Normal 3 2 2 5 2 2 2 3 3" xfId="6144"/>
    <cellStyle name="Normal 3 2 2 5 2 2 2 3 3 2" xfId="6145"/>
    <cellStyle name="Normal 3 2 2 5 2 2 2 3 4" xfId="6146"/>
    <cellStyle name="Normal 3 2 2 5 2 2 2 4" xfId="6147"/>
    <cellStyle name="Normal 3 2 2 5 2 2 2 4 2" xfId="6148"/>
    <cellStyle name="Normal 3 2 2 5 2 2 2 4 2 2" xfId="6149"/>
    <cellStyle name="Normal 3 2 2 5 2 2 2 4 3" xfId="6150"/>
    <cellStyle name="Normal 3 2 2 5 2 2 2 5" xfId="6151"/>
    <cellStyle name="Normal 3 2 2 5 2 2 2 5 2" xfId="6152"/>
    <cellStyle name="Normal 3 2 2 5 2 2 2 6" xfId="6153"/>
    <cellStyle name="Normal 3 2 2 5 2 2 3" xfId="6154"/>
    <cellStyle name="Normal 3 2 2 5 2 2 3 2" xfId="6155"/>
    <cellStyle name="Normal 3 2 2 5 2 2 3 2 2" xfId="6156"/>
    <cellStyle name="Normal 3 2 2 5 2 2 3 2 2 2" xfId="6157"/>
    <cellStyle name="Normal 3 2 2 5 2 2 3 2 2 2 2" xfId="6158"/>
    <cellStyle name="Normal 3 2 2 5 2 2 3 2 2 3" xfId="6159"/>
    <cellStyle name="Normal 3 2 2 5 2 2 3 2 3" xfId="6160"/>
    <cellStyle name="Normal 3 2 2 5 2 2 3 2 3 2" xfId="6161"/>
    <cellStyle name="Normal 3 2 2 5 2 2 3 2 4" xfId="6162"/>
    <cellStyle name="Normal 3 2 2 5 2 2 3 3" xfId="6163"/>
    <cellStyle name="Normal 3 2 2 5 2 2 3 3 2" xfId="6164"/>
    <cellStyle name="Normal 3 2 2 5 2 2 3 3 2 2" xfId="6165"/>
    <cellStyle name="Normal 3 2 2 5 2 2 3 3 3" xfId="6166"/>
    <cellStyle name="Normal 3 2 2 5 2 2 3 4" xfId="6167"/>
    <cellStyle name="Normal 3 2 2 5 2 2 3 4 2" xfId="6168"/>
    <cellStyle name="Normal 3 2 2 5 2 2 3 5" xfId="6169"/>
    <cellStyle name="Normal 3 2 2 5 2 2 4" xfId="6170"/>
    <cellStyle name="Normal 3 2 2 5 2 2 4 2" xfId="6171"/>
    <cellStyle name="Normal 3 2 2 5 2 2 4 2 2" xfId="6172"/>
    <cellStyle name="Normal 3 2 2 5 2 2 4 2 2 2" xfId="6173"/>
    <cellStyle name="Normal 3 2 2 5 2 2 4 2 3" xfId="6174"/>
    <cellStyle name="Normal 3 2 2 5 2 2 4 3" xfId="6175"/>
    <cellStyle name="Normal 3 2 2 5 2 2 4 3 2" xfId="6176"/>
    <cellStyle name="Normal 3 2 2 5 2 2 4 4" xfId="6177"/>
    <cellStyle name="Normal 3 2 2 5 2 2 5" xfId="6178"/>
    <cellStyle name="Normal 3 2 2 5 2 2 5 2" xfId="6179"/>
    <cellStyle name="Normal 3 2 2 5 2 2 5 2 2" xfId="6180"/>
    <cellStyle name="Normal 3 2 2 5 2 2 5 3" xfId="6181"/>
    <cellStyle name="Normal 3 2 2 5 2 2 6" xfId="6182"/>
    <cellStyle name="Normal 3 2 2 5 2 2 6 2" xfId="6183"/>
    <cellStyle name="Normal 3 2 2 5 2 2 7" xfId="6184"/>
    <cellStyle name="Normal 3 2 2 5 2 3" xfId="6185"/>
    <cellStyle name="Normal 3 2 2 5 2 3 2" xfId="6186"/>
    <cellStyle name="Normal 3 2 2 5 2 3 2 2" xfId="6187"/>
    <cellStyle name="Normal 3 2 2 5 2 3 2 2 2" xfId="6188"/>
    <cellStyle name="Normal 3 2 2 5 2 3 2 2 2 2" xfId="6189"/>
    <cellStyle name="Normal 3 2 2 5 2 3 2 2 2 2 2" xfId="6190"/>
    <cellStyle name="Normal 3 2 2 5 2 3 2 2 2 3" xfId="6191"/>
    <cellStyle name="Normal 3 2 2 5 2 3 2 2 3" xfId="6192"/>
    <cellStyle name="Normal 3 2 2 5 2 3 2 2 3 2" xfId="6193"/>
    <cellStyle name="Normal 3 2 2 5 2 3 2 2 4" xfId="6194"/>
    <cellStyle name="Normal 3 2 2 5 2 3 2 3" xfId="6195"/>
    <cellStyle name="Normal 3 2 2 5 2 3 2 3 2" xfId="6196"/>
    <cellStyle name="Normal 3 2 2 5 2 3 2 3 2 2" xfId="6197"/>
    <cellStyle name="Normal 3 2 2 5 2 3 2 3 3" xfId="6198"/>
    <cellStyle name="Normal 3 2 2 5 2 3 2 4" xfId="6199"/>
    <cellStyle name="Normal 3 2 2 5 2 3 2 4 2" xfId="6200"/>
    <cellStyle name="Normal 3 2 2 5 2 3 2 5" xfId="6201"/>
    <cellStyle name="Normal 3 2 2 5 2 3 3" xfId="6202"/>
    <cellStyle name="Normal 3 2 2 5 2 3 3 2" xfId="6203"/>
    <cellStyle name="Normal 3 2 2 5 2 3 3 2 2" xfId="6204"/>
    <cellStyle name="Normal 3 2 2 5 2 3 3 2 2 2" xfId="6205"/>
    <cellStyle name="Normal 3 2 2 5 2 3 3 2 3" xfId="6206"/>
    <cellStyle name="Normal 3 2 2 5 2 3 3 3" xfId="6207"/>
    <cellStyle name="Normal 3 2 2 5 2 3 3 3 2" xfId="6208"/>
    <cellStyle name="Normal 3 2 2 5 2 3 3 4" xfId="6209"/>
    <cellStyle name="Normal 3 2 2 5 2 3 4" xfId="6210"/>
    <cellStyle name="Normal 3 2 2 5 2 3 4 2" xfId="6211"/>
    <cellStyle name="Normal 3 2 2 5 2 3 4 2 2" xfId="6212"/>
    <cellStyle name="Normal 3 2 2 5 2 3 4 3" xfId="6213"/>
    <cellStyle name="Normal 3 2 2 5 2 3 5" xfId="6214"/>
    <cellStyle name="Normal 3 2 2 5 2 3 5 2" xfId="6215"/>
    <cellStyle name="Normal 3 2 2 5 2 3 6" xfId="6216"/>
    <cellStyle name="Normal 3 2 2 5 2 4" xfId="6217"/>
    <cellStyle name="Normal 3 2 2 5 2 4 2" xfId="6218"/>
    <cellStyle name="Normal 3 2 2 5 2 4 2 2" xfId="6219"/>
    <cellStyle name="Normal 3 2 2 5 2 4 2 2 2" xfId="6220"/>
    <cellStyle name="Normal 3 2 2 5 2 4 2 2 2 2" xfId="6221"/>
    <cellStyle name="Normal 3 2 2 5 2 4 2 2 3" xfId="6222"/>
    <cellStyle name="Normal 3 2 2 5 2 4 2 3" xfId="6223"/>
    <cellStyle name="Normal 3 2 2 5 2 4 2 3 2" xfId="6224"/>
    <cellStyle name="Normal 3 2 2 5 2 4 2 4" xfId="6225"/>
    <cellStyle name="Normal 3 2 2 5 2 4 3" xfId="6226"/>
    <cellStyle name="Normal 3 2 2 5 2 4 3 2" xfId="6227"/>
    <cellStyle name="Normal 3 2 2 5 2 4 3 2 2" xfId="6228"/>
    <cellStyle name="Normal 3 2 2 5 2 4 3 3" xfId="6229"/>
    <cellStyle name="Normal 3 2 2 5 2 4 4" xfId="6230"/>
    <cellStyle name="Normal 3 2 2 5 2 4 4 2" xfId="6231"/>
    <cellStyle name="Normal 3 2 2 5 2 4 5" xfId="6232"/>
    <cellStyle name="Normal 3 2 2 5 2 5" xfId="6233"/>
    <cellStyle name="Normal 3 2 2 5 2 5 2" xfId="6234"/>
    <cellStyle name="Normal 3 2 2 5 2 5 2 2" xfId="6235"/>
    <cellStyle name="Normal 3 2 2 5 2 5 2 2 2" xfId="6236"/>
    <cellStyle name="Normal 3 2 2 5 2 5 2 3" xfId="6237"/>
    <cellStyle name="Normal 3 2 2 5 2 5 3" xfId="6238"/>
    <cellStyle name="Normal 3 2 2 5 2 5 3 2" xfId="6239"/>
    <cellStyle name="Normal 3 2 2 5 2 5 4" xfId="6240"/>
    <cellStyle name="Normal 3 2 2 5 2 6" xfId="6241"/>
    <cellStyle name="Normal 3 2 2 5 2 6 2" xfId="6242"/>
    <cellStyle name="Normal 3 2 2 5 2 6 2 2" xfId="6243"/>
    <cellStyle name="Normal 3 2 2 5 2 6 3" xfId="6244"/>
    <cellStyle name="Normal 3 2 2 5 2 7" xfId="6245"/>
    <cellStyle name="Normal 3 2 2 5 2 7 2" xfId="6246"/>
    <cellStyle name="Normal 3 2 2 5 2 8" xfId="6247"/>
    <cellStyle name="Normal 3 2 2 5 3" xfId="6248"/>
    <cellStyle name="Normal 3 2 2 5 3 2" xfId="6249"/>
    <cellStyle name="Normal 3 2 2 5 3 2 2" xfId="6250"/>
    <cellStyle name="Normal 3 2 2 5 3 2 2 2" xfId="6251"/>
    <cellStyle name="Normal 3 2 2 5 3 2 2 2 2" xfId="6252"/>
    <cellStyle name="Normal 3 2 2 5 3 2 2 2 2 2" xfId="6253"/>
    <cellStyle name="Normal 3 2 2 5 3 2 2 2 2 2 2" xfId="6254"/>
    <cellStyle name="Normal 3 2 2 5 3 2 2 2 2 3" xfId="6255"/>
    <cellStyle name="Normal 3 2 2 5 3 2 2 2 3" xfId="6256"/>
    <cellStyle name="Normal 3 2 2 5 3 2 2 2 3 2" xfId="6257"/>
    <cellStyle name="Normal 3 2 2 5 3 2 2 2 4" xfId="6258"/>
    <cellStyle name="Normal 3 2 2 5 3 2 2 3" xfId="6259"/>
    <cellStyle name="Normal 3 2 2 5 3 2 2 3 2" xfId="6260"/>
    <cellStyle name="Normal 3 2 2 5 3 2 2 3 2 2" xfId="6261"/>
    <cellStyle name="Normal 3 2 2 5 3 2 2 3 3" xfId="6262"/>
    <cellStyle name="Normal 3 2 2 5 3 2 2 4" xfId="6263"/>
    <cellStyle name="Normal 3 2 2 5 3 2 2 4 2" xfId="6264"/>
    <cellStyle name="Normal 3 2 2 5 3 2 2 5" xfId="6265"/>
    <cellStyle name="Normal 3 2 2 5 3 2 3" xfId="6266"/>
    <cellStyle name="Normal 3 2 2 5 3 2 3 2" xfId="6267"/>
    <cellStyle name="Normal 3 2 2 5 3 2 3 2 2" xfId="6268"/>
    <cellStyle name="Normal 3 2 2 5 3 2 3 2 2 2" xfId="6269"/>
    <cellStyle name="Normal 3 2 2 5 3 2 3 2 3" xfId="6270"/>
    <cellStyle name="Normal 3 2 2 5 3 2 3 3" xfId="6271"/>
    <cellStyle name="Normal 3 2 2 5 3 2 3 3 2" xfId="6272"/>
    <cellStyle name="Normal 3 2 2 5 3 2 3 4" xfId="6273"/>
    <cellStyle name="Normal 3 2 2 5 3 2 4" xfId="6274"/>
    <cellStyle name="Normal 3 2 2 5 3 2 4 2" xfId="6275"/>
    <cellStyle name="Normal 3 2 2 5 3 2 4 2 2" xfId="6276"/>
    <cellStyle name="Normal 3 2 2 5 3 2 4 3" xfId="6277"/>
    <cellStyle name="Normal 3 2 2 5 3 2 5" xfId="6278"/>
    <cellStyle name="Normal 3 2 2 5 3 2 5 2" xfId="6279"/>
    <cellStyle name="Normal 3 2 2 5 3 2 6" xfId="6280"/>
    <cellStyle name="Normal 3 2 2 5 3 3" xfId="6281"/>
    <cellStyle name="Normal 3 2 2 5 3 3 2" xfId="6282"/>
    <cellStyle name="Normal 3 2 2 5 3 3 2 2" xfId="6283"/>
    <cellStyle name="Normal 3 2 2 5 3 3 2 2 2" xfId="6284"/>
    <cellStyle name="Normal 3 2 2 5 3 3 2 2 2 2" xfId="6285"/>
    <cellStyle name="Normal 3 2 2 5 3 3 2 2 3" xfId="6286"/>
    <cellStyle name="Normal 3 2 2 5 3 3 2 3" xfId="6287"/>
    <cellStyle name="Normal 3 2 2 5 3 3 2 3 2" xfId="6288"/>
    <cellStyle name="Normal 3 2 2 5 3 3 2 4" xfId="6289"/>
    <cellStyle name="Normal 3 2 2 5 3 3 3" xfId="6290"/>
    <cellStyle name="Normal 3 2 2 5 3 3 3 2" xfId="6291"/>
    <cellStyle name="Normal 3 2 2 5 3 3 3 2 2" xfId="6292"/>
    <cellStyle name="Normal 3 2 2 5 3 3 3 3" xfId="6293"/>
    <cellStyle name="Normal 3 2 2 5 3 3 4" xfId="6294"/>
    <cellStyle name="Normal 3 2 2 5 3 3 4 2" xfId="6295"/>
    <cellStyle name="Normal 3 2 2 5 3 3 5" xfId="6296"/>
    <cellStyle name="Normal 3 2 2 5 3 4" xfId="6297"/>
    <cellStyle name="Normal 3 2 2 5 3 4 2" xfId="6298"/>
    <cellStyle name="Normal 3 2 2 5 3 4 2 2" xfId="6299"/>
    <cellStyle name="Normal 3 2 2 5 3 4 2 2 2" xfId="6300"/>
    <cellStyle name="Normal 3 2 2 5 3 4 2 3" xfId="6301"/>
    <cellStyle name="Normal 3 2 2 5 3 4 3" xfId="6302"/>
    <cellStyle name="Normal 3 2 2 5 3 4 3 2" xfId="6303"/>
    <cellStyle name="Normal 3 2 2 5 3 4 4" xfId="6304"/>
    <cellStyle name="Normal 3 2 2 5 3 5" xfId="6305"/>
    <cellStyle name="Normal 3 2 2 5 3 5 2" xfId="6306"/>
    <cellStyle name="Normal 3 2 2 5 3 5 2 2" xfId="6307"/>
    <cellStyle name="Normal 3 2 2 5 3 5 3" xfId="6308"/>
    <cellStyle name="Normal 3 2 2 5 3 6" xfId="6309"/>
    <cellStyle name="Normal 3 2 2 5 3 6 2" xfId="6310"/>
    <cellStyle name="Normal 3 2 2 5 3 7" xfId="6311"/>
    <cellStyle name="Normal 3 2 2 5 4" xfId="6312"/>
    <cellStyle name="Normal 3 2 2 5 4 2" xfId="6313"/>
    <cellStyle name="Normal 3 2 2 5 4 2 2" xfId="6314"/>
    <cellStyle name="Normal 3 2 2 5 4 2 2 2" xfId="6315"/>
    <cellStyle name="Normal 3 2 2 5 4 2 2 2 2" xfId="6316"/>
    <cellStyle name="Normal 3 2 2 5 4 2 2 2 2 2" xfId="6317"/>
    <cellStyle name="Normal 3 2 2 5 4 2 2 2 3" xfId="6318"/>
    <cellStyle name="Normal 3 2 2 5 4 2 2 3" xfId="6319"/>
    <cellStyle name="Normal 3 2 2 5 4 2 2 3 2" xfId="6320"/>
    <cellStyle name="Normal 3 2 2 5 4 2 2 4" xfId="6321"/>
    <cellStyle name="Normal 3 2 2 5 4 2 3" xfId="6322"/>
    <cellStyle name="Normal 3 2 2 5 4 2 3 2" xfId="6323"/>
    <cellStyle name="Normal 3 2 2 5 4 2 3 2 2" xfId="6324"/>
    <cellStyle name="Normal 3 2 2 5 4 2 3 3" xfId="6325"/>
    <cellStyle name="Normal 3 2 2 5 4 2 4" xfId="6326"/>
    <cellStyle name="Normal 3 2 2 5 4 2 4 2" xfId="6327"/>
    <cellStyle name="Normal 3 2 2 5 4 2 5" xfId="6328"/>
    <cellStyle name="Normal 3 2 2 5 4 3" xfId="6329"/>
    <cellStyle name="Normal 3 2 2 5 4 3 2" xfId="6330"/>
    <cellStyle name="Normal 3 2 2 5 4 3 2 2" xfId="6331"/>
    <cellStyle name="Normal 3 2 2 5 4 3 2 2 2" xfId="6332"/>
    <cellStyle name="Normal 3 2 2 5 4 3 2 3" xfId="6333"/>
    <cellStyle name="Normal 3 2 2 5 4 3 3" xfId="6334"/>
    <cellStyle name="Normal 3 2 2 5 4 3 3 2" xfId="6335"/>
    <cellStyle name="Normal 3 2 2 5 4 3 4" xfId="6336"/>
    <cellStyle name="Normal 3 2 2 5 4 4" xfId="6337"/>
    <cellStyle name="Normal 3 2 2 5 4 4 2" xfId="6338"/>
    <cellStyle name="Normal 3 2 2 5 4 4 2 2" xfId="6339"/>
    <cellStyle name="Normal 3 2 2 5 4 4 3" xfId="6340"/>
    <cellStyle name="Normal 3 2 2 5 4 5" xfId="6341"/>
    <cellStyle name="Normal 3 2 2 5 4 5 2" xfId="6342"/>
    <cellStyle name="Normal 3 2 2 5 4 6" xfId="6343"/>
    <cellStyle name="Normal 3 2 2 5 5" xfId="6344"/>
    <cellStyle name="Normal 3 2 2 5 5 2" xfId="6345"/>
    <cellStyle name="Normal 3 2 2 5 5 2 2" xfId="6346"/>
    <cellStyle name="Normal 3 2 2 5 5 2 2 2" xfId="6347"/>
    <cellStyle name="Normal 3 2 2 5 5 2 2 2 2" xfId="6348"/>
    <cellStyle name="Normal 3 2 2 5 5 2 2 3" xfId="6349"/>
    <cellStyle name="Normal 3 2 2 5 5 2 3" xfId="6350"/>
    <cellStyle name="Normal 3 2 2 5 5 2 3 2" xfId="6351"/>
    <cellStyle name="Normal 3 2 2 5 5 2 4" xfId="6352"/>
    <cellStyle name="Normal 3 2 2 5 5 3" xfId="6353"/>
    <cellStyle name="Normal 3 2 2 5 5 3 2" xfId="6354"/>
    <cellStyle name="Normal 3 2 2 5 5 3 2 2" xfId="6355"/>
    <cellStyle name="Normal 3 2 2 5 5 3 3" xfId="6356"/>
    <cellStyle name="Normal 3 2 2 5 5 4" xfId="6357"/>
    <cellStyle name="Normal 3 2 2 5 5 4 2" xfId="6358"/>
    <cellStyle name="Normal 3 2 2 5 5 5" xfId="6359"/>
    <cellStyle name="Normal 3 2 2 5 6" xfId="6360"/>
    <cellStyle name="Normal 3 2 2 5 6 2" xfId="6361"/>
    <cellStyle name="Normal 3 2 2 5 6 2 2" xfId="6362"/>
    <cellStyle name="Normal 3 2 2 5 6 2 2 2" xfId="6363"/>
    <cellStyle name="Normal 3 2 2 5 6 2 3" xfId="6364"/>
    <cellStyle name="Normal 3 2 2 5 6 3" xfId="6365"/>
    <cellStyle name="Normal 3 2 2 5 6 3 2" xfId="6366"/>
    <cellStyle name="Normal 3 2 2 5 6 4" xfId="6367"/>
    <cellStyle name="Normal 3 2 2 5 7" xfId="6368"/>
    <cellStyle name="Normal 3 2 2 5 7 2" xfId="6369"/>
    <cellStyle name="Normal 3 2 2 5 7 2 2" xfId="6370"/>
    <cellStyle name="Normal 3 2 2 5 7 3" xfId="6371"/>
    <cellStyle name="Normal 3 2 2 5 8" xfId="6372"/>
    <cellStyle name="Normal 3 2 2 5 8 2" xfId="6373"/>
    <cellStyle name="Normal 3 2 2 5 9" xfId="6374"/>
    <cellStyle name="Normal 3 2 2 6" xfId="6375"/>
    <cellStyle name="Normal 3 2 2 6 2" xfId="6376"/>
    <cellStyle name="Normal 3 2 2 6 2 2" xfId="6377"/>
    <cellStyle name="Normal 3 2 2 6 2 2 2" xfId="6378"/>
    <cellStyle name="Normal 3 2 2 6 2 2 2 2" xfId="6379"/>
    <cellStyle name="Normal 3 2 2 6 2 2 2 2 2" xfId="6380"/>
    <cellStyle name="Normal 3 2 2 6 2 2 2 2 2 2" xfId="6381"/>
    <cellStyle name="Normal 3 2 2 6 2 2 2 2 2 2 2" xfId="6382"/>
    <cellStyle name="Normal 3 2 2 6 2 2 2 2 2 3" xfId="6383"/>
    <cellStyle name="Normal 3 2 2 6 2 2 2 2 3" xfId="6384"/>
    <cellStyle name="Normal 3 2 2 6 2 2 2 2 3 2" xfId="6385"/>
    <cellStyle name="Normal 3 2 2 6 2 2 2 2 4" xfId="6386"/>
    <cellStyle name="Normal 3 2 2 6 2 2 2 3" xfId="6387"/>
    <cellStyle name="Normal 3 2 2 6 2 2 2 3 2" xfId="6388"/>
    <cellStyle name="Normal 3 2 2 6 2 2 2 3 2 2" xfId="6389"/>
    <cellStyle name="Normal 3 2 2 6 2 2 2 3 3" xfId="6390"/>
    <cellStyle name="Normal 3 2 2 6 2 2 2 4" xfId="6391"/>
    <cellStyle name="Normal 3 2 2 6 2 2 2 4 2" xfId="6392"/>
    <cellStyle name="Normal 3 2 2 6 2 2 2 5" xfId="6393"/>
    <cellStyle name="Normal 3 2 2 6 2 2 3" xfId="6394"/>
    <cellStyle name="Normal 3 2 2 6 2 2 3 2" xfId="6395"/>
    <cellStyle name="Normal 3 2 2 6 2 2 3 2 2" xfId="6396"/>
    <cellStyle name="Normal 3 2 2 6 2 2 3 2 2 2" xfId="6397"/>
    <cellStyle name="Normal 3 2 2 6 2 2 3 2 3" xfId="6398"/>
    <cellStyle name="Normal 3 2 2 6 2 2 3 3" xfId="6399"/>
    <cellStyle name="Normal 3 2 2 6 2 2 3 3 2" xfId="6400"/>
    <cellStyle name="Normal 3 2 2 6 2 2 3 4" xfId="6401"/>
    <cellStyle name="Normal 3 2 2 6 2 2 4" xfId="6402"/>
    <cellStyle name="Normal 3 2 2 6 2 2 4 2" xfId="6403"/>
    <cellStyle name="Normal 3 2 2 6 2 2 4 2 2" xfId="6404"/>
    <cellStyle name="Normal 3 2 2 6 2 2 4 3" xfId="6405"/>
    <cellStyle name="Normal 3 2 2 6 2 2 5" xfId="6406"/>
    <cellStyle name="Normal 3 2 2 6 2 2 5 2" xfId="6407"/>
    <cellStyle name="Normal 3 2 2 6 2 2 6" xfId="6408"/>
    <cellStyle name="Normal 3 2 2 6 2 3" xfId="6409"/>
    <cellStyle name="Normal 3 2 2 6 2 3 2" xfId="6410"/>
    <cellStyle name="Normal 3 2 2 6 2 3 2 2" xfId="6411"/>
    <cellStyle name="Normal 3 2 2 6 2 3 2 2 2" xfId="6412"/>
    <cellStyle name="Normal 3 2 2 6 2 3 2 2 2 2" xfId="6413"/>
    <cellStyle name="Normal 3 2 2 6 2 3 2 2 3" xfId="6414"/>
    <cellStyle name="Normal 3 2 2 6 2 3 2 3" xfId="6415"/>
    <cellStyle name="Normal 3 2 2 6 2 3 2 3 2" xfId="6416"/>
    <cellStyle name="Normal 3 2 2 6 2 3 2 4" xfId="6417"/>
    <cellStyle name="Normal 3 2 2 6 2 3 3" xfId="6418"/>
    <cellStyle name="Normal 3 2 2 6 2 3 3 2" xfId="6419"/>
    <cellStyle name="Normal 3 2 2 6 2 3 3 2 2" xfId="6420"/>
    <cellStyle name="Normal 3 2 2 6 2 3 3 3" xfId="6421"/>
    <cellStyle name="Normal 3 2 2 6 2 3 4" xfId="6422"/>
    <cellStyle name="Normal 3 2 2 6 2 3 4 2" xfId="6423"/>
    <cellStyle name="Normal 3 2 2 6 2 3 5" xfId="6424"/>
    <cellStyle name="Normal 3 2 2 6 2 4" xfId="6425"/>
    <cellStyle name="Normal 3 2 2 6 2 4 2" xfId="6426"/>
    <cellStyle name="Normal 3 2 2 6 2 4 2 2" xfId="6427"/>
    <cellStyle name="Normal 3 2 2 6 2 4 2 2 2" xfId="6428"/>
    <cellStyle name="Normal 3 2 2 6 2 4 2 3" xfId="6429"/>
    <cellStyle name="Normal 3 2 2 6 2 4 3" xfId="6430"/>
    <cellStyle name="Normal 3 2 2 6 2 4 3 2" xfId="6431"/>
    <cellStyle name="Normal 3 2 2 6 2 4 4" xfId="6432"/>
    <cellStyle name="Normal 3 2 2 6 2 5" xfId="6433"/>
    <cellStyle name="Normal 3 2 2 6 2 5 2" xfId="6434"/>
    <cellStyle name="Normal 3 2 2 6 2 5 2 2" xfId="6435"/>
    <cellStyle name="Normal 3 2 2 6 2 5 3" xfId="6436"/>
    <cellStyle name="Normal 3 2 2 6 2 6" xfId="6437"/>
    <cellStyle name="Normal 3 2 2 6 2 6 2" xfId="6438"/>
    <cellStyle name="Normal 3 2 2 6 2 7" xfId="6439"/>
    <cellStyle name="Normal 3 2 2 6 3" xfId="6440"/>
    <cellStyle name="Normal 3 2 2 6 3 2" xfId="6441"/>
    <cellStyle name="Normal 3 2 2 6 3 2 2" xfId="6442"/>
    <cellStyle name="Normal 3 2 2 6 3 2 2 2" xfId="6443"/>
    <cellStyle name="Normal 3 2 2 6 3 2 2 2 2" xfId="6444"/>
    <cellStyle name="Normal 3 2 2 6 3 2 2 2 2 2" xfId="6445"/>
    <cellStyle name="Normal 3 2 2 6 3 2 2 2 3" xfId="6446"/>
    <cellStyle name="Normal 3 2 2 6 3 2 2 3" xfId="6447"/>
    <cellStyle name="Normal 3 2 2 6 3 2 2 3 2" xfId="6448"/>
    <cellStyle name="Normal 3 2 2 6 3 2 2 4" xfId="6449"/>
    <cellStyle name="Normal 3 2 2 6 3 2 3" xfId="6450"/>
    <cellStyle name="Normal 3 2 2 6 3 2 3 2" xfId="6451"/>
    <cellStyle name="Normal 3 2 2 6 3 2 3 2 2" xfId="6452"/>
    <cellStyle name="Normal 3 2 2 6 3 2 3 3" xfId="6453"/>
    <cellStyle name="Normal 3 2 2 6 3 2 4" xfId="6454"/>
    <cellStyle name="Normal 3 2 2 6 3 2 4 2" xfId="6455"/>
    <cellStyle name="Normal 3 2 2 6 3 2 5" xfId="6456"/>
    <cellStyle name="Normal 3 2 2 6 3 3" xfId="6457"/>
    <cellStyle name="Normal 3 2 2 6 3 3 2" xfId="6458"/>
    <cellStyle name="Normal 3 2 2 6 3 3 2 2" xfId="6459"/>
    <cellStyle name="Normal 3 2 2 6 3 3 2 2 2" xfId="6460"/>
    <cellStyle name="Normal 3 2 2 6 3 3 2 3" xfId="6461"/>
    <cellStyle name="Normal 3 2 2 6 3 3 3" xfId="6462"/>
    <cellStyle name="Normal 3 2 2 6 3 3 3 2" xfId="6463"/>
    <cellStyle name="Normal 3 2 2 6 3 3 4" xfId="6464"/>
    <cellStyle name="Normal 3 2 2 6 3 4" xfId="6465"/>
    <cellStyle name="Normal 3 2 2 6 3 4 2" xfId="6466"/>
    <cellStyle name="Normal 3 2 2 6 3 4 2 2" xfId="6467"/>
    <cellStyle name="Normal 3 2 2 6 3 4 3" xfId="6468"/>
    <cellStyle name="Normal 3 2 2 6 3 5" xfId="6469"/>
    <cellStyle name="Normal 3 2 2 6 3 5 2" xfId="6470"/>
    <cellStyle name="Normal 3 2 2 6 3 6" xfId="6471"/>
    <cellStyle name="Normal 3 2 2 6 4" xfId="6472"/>
    <cellStyle name="Normal 3 2 2 6 4 2" xfId="6473"/>
    <cellStyle name="Normal 3 2 2 6 4 2 2" xfId="6474"/>
    <cellStyle name="Normal 3 2 2 6 4 2 2 2" xfId="6475"/>
    <cellStyle name="Normal 3 2 2 6 4 2 2 2 2" xfId="6476"/>
    <cellStyle name="Normal 3 2 2 6 4 2 2 3" xfId="6477"/>
    <cellStyle name="Normal 3 2 2 6 4 2 3" xfId="6478"/>
    <cellStyle name="Normal 3 2 2 6 4 2 3 2" xfId="6479"/>
    <cellStyle name="Normal 3 2 2 6 4 2 4" xfId="6480"/>
    <cellStyle name="Normal 3 2 2 6 4 3" xfId="6481"/>
    <cellStyle name="Normal 3 2 2 6 4 3 2" xfId="6482"/>
    <cellStyle name="Normal 3 2 2 6 4 3 2 2" xfId="6483"/>
    <cellStyle name="Normal 3 2 2 6 4 3 3" xfId="6484"/>
    <cellStyle name="Normal 3 2 2 6 4 4" xfId="6485"/>
    <cellStyle name="Normal 3 2 2 6 4 4 2" xfId="6486"/>
    <cellStyle name="Normal 3 2 2 6 4 5" xfId="6487"/>
    <cellStyle name="Normal 3 2 2 6 5" xfId="6488"/>
    <cellStyle name="Normal 3 2 2 6 5 2" xfId="6489"/>
    <cellStyle name="Normal 3 2 2 6 5 2 2" xfId="6490"/>
    <cellStyle name="Normal 3 2 2 6 5 2 2 2" xfId="6491"/>
    <cellStyle name="Normal 3 2 2 6 5 2 3" xfId="6492"/>
    <cellStyle name="Normal 3 2 2 6 5 3" xfId="6493"/>
    <cellStyle name="Normal 3 2 2 6 5 3 2" xfId="6494"/>
    <cellStyle name="Normal 3 2 2 6 5 4" xfId="6495"/>
    <cellStyle name="Normal 3 2 2 6 6" xfId="6496"/>
    <cellStyle name="Normal 3 2 2 6 6 2" xfId="6497"/>
    <cellStyle name="Normal 3 2 2 6 6 2 2" xfId="6498"/>
    <cellStyle name="Normal 3 2 2 6 6 3" xfId="6499"/>
    <cellStyle name="Normal 3 2 2 6 7" xfId="6500"/>
    <cellStyle name="Normal 3 2 2 6 7 2" xfId="6501"/>
    <cellStyle name="Normal 3 2 2 6 8" xfId="6502"/>
    <cellStyle name="Normal 3 2 2 7" xfId="6503"/>
    <cellStyle name="Normal 3 2 2 7 2" xfId="6504"/>
    <cellStyle name="Normal 3 2 2 7 2 2" xfId="6505"/>
    <cellStyle name="Normal 3 2 2 7 2 2 2" xfId="6506"/>
    <cellStyle name="Normal 3 2 2 7 2 2 2 2" xfId="6507"/>
    <cellStyle name="Normal 3 2 2 7 2 2 2 2 2" xfId="6508"/>
    <cellStyle name="Normal 3 2 2 7 2 2 2 2 2 2" xfId="6509"/>
    <cellStyle name="Normal 3 2 2 7 2 2 2 2 3" xfId="6510"/>
    <cellStyle name="Normal 3 2 2 7 2 2 2 3" xfId="6511"/>
    <cellStyle name="Normal 3 2 2 7 2 2 2 3 2" xfId="6512"/>
    <cellStyle name="Normal 3 2 2 7 2 2 2 4" xfId="6513"/>
    <cellStyle name="Normal 3 2 2 7 2 2 3" xfId="6514"/>
    <cellStyle name="Normal 3 2 2 7 2 2 3 2" xfId="6515"/>
    <cellStyle name="Normal 3 2 2 7 2 2 3 2 2" xfId="6516"/>
    <cellStyle name="Normal 3 2 2 7 2 2 3 3" xfId="6517"/>
    <cellStyle name="Normal 3 2 2 7 2 2 4" xfId="6518"/>
    <cellStyle name="Normal 3 2 2 7 2 2 4 2" xfId="6519"/>
    <cellStyle name="Normal 3 2 2 7 2 2 5" xfId="6520"/>
    <cellStyle name="Normal 3 2 2 7 2 3" xfId="6521"/>
    <cellStyle name="Normal 3 2 2 7 2 3 2" xfId="6522"/>
    <cellStyle name="Normal 3 2 2 7 2 3 2 2" xfId="6523"/>
    <cellStyle name="Normal 3 2 2 7 2 3 2 2 2" xfId="6524"/>
    <cellStyle name="Normal 3 2 2 7 2 3 2 3" xfId="6525"/>
    <cellStyle name="Normal 3 2 2 7 2 3 3" xfId="6526"/>
    <cellStyle name="Normal 3 2 2 7 2 3 3 2" xfId="6527"/>
    <cellStyle name="Normal 3 2 2 7 2 3 4" xfId="6528"/>
    <cellStyle name="Normal 3 2 2 7 2 4" xfId="6529"/>
    <cellStyle name="Normal 3 2 2 7 2 4 2" xfId="6530"/>
    <cellStyle name="Normal 3 2 2 7 2 4 2 2" xfId="6531"/>
    <cellStyle name="Normal 3 2 2 7 2 4 3" xfId="6532"/>
    <cellStyle name="Normal 3 2 2 7 2 5" xfId="6533"/>
    <cellStyle name="Normal 3 2 2 7 2 5 2" xfId="6534"/>
    <cellStyle name="Normal 3 2 2 7 2 6" xfId="6535"/>
    <cellStyle name="Normal 3 2 2 7 3" xfId="6536"/>
    <cellStyle name="Normal 3 2 2 7 3 2" xfId="6537"/>
    <cellStyle name="Normal 3 2 2 7 3 2 2" xfId="6538"/>
    <cellStyle name="Normal 3 2 2 7 3 2 2 2" xfId="6539"/>
    <cellStyle name="Normal 3 2 2 7 3 2 2 2 2" xfId="6540"/>
    <cellStyle name="Normal 3 2 2 7 3 2 2 3" xfId="6541"/>
    <cellStyle name="Normal 3 2 2 7 3 2 3" xfId="6542"/>
    <cellStyle name="Normal 3 2 2 7 3 2 3 2" xfId="6543"/>
    <cellStyle name="Normal 3 2 2 7 3 2 4" xfId="6544"/>
    <cellStyle name="Normal 3 2 2 7 3 3" xfId="6545"/>
    <cellStyle name="Normal 3 2 2 7 3 3 2" xfId="6546"/>
    <cellStyle name="Normal 3 2 2 7 3 3 2 2" xfId="6547"/>
    <cellStyle name="Normal 3 2 2 7 3 3 3" xfId="6548"/>
    <cellStyle name="Normal 3 2 2 7 3 4" xfId="6549"/>
    <cellStyle name="Normal 3 2 2 7 3 4 2" xfId="6550"/>
    <cellStyle name="Normal 3 2 2 7 3 5" xfId="6551"/>
    <cellStyle name="Normal 3 2 2 7 4" xfId="6552"/>
    <cellStyle name="Normal 3 2 2 7 4 2" xfId="6553"/>
    <cellStyle name="Normal 3 2 2 7 4 2 2" xfId="6554"/>
    <cellStyle name="Normal 3 2 2 7 4 2 2 2" xfId="6555"/>
    <cellStyle name="Normal 3 2 2 7 4 2 3" xfId="6556"/>
    <cellStyle name="Normal 3 2 2 7 4 3" xfId="6557"/>
    <cellStyle name="Normal 3 2 2 7 4 3 2" xfId="6558"/>
    <cellStyle name="Normal 3 2 2 7 4 4" xfId="6559"/>
    <cellStyle name="Normal 3 2 2 7 5" xfId="6560"/>
    <cellStyle name="Normal 3 2 2 7 5 2" xfId="6561"/>
    <cellStyle name="Normal 3 2 2 7 5 2 2" xfId="6562"/>
    <cellStyle name="Normal 3 2 2 7 5 3" xfId="6563"/>
    <cellStyle name="Normal 3 2 2 7 6" xfId="6564"/>
    <cellStyle name="Normal 3 2 2 7 6 2" xfId="6565"/>
    <cellStyle name="Normal 3 2 2 7 7" xfId="6566"/>
    <cellStyle name="Normal 3 2 2 8" xfId="6567"/>
    <cellStyle name="Normal 3 2 2 8 2" xfId="6568"/>
    <cellStyle name="Normal 3 2 2 8 2 2" xfId="6569"/>
    <cellStyle name="Normal 3 2 2 8 2 2 2" xfId="6570"/>
    <cellStyle name="Normal 3 2 2 8 2 2 2 2" xfId="6571"/>
    <cellStyle name="Normal 3 2 2 8 2 2 2 2 2" xfId="6572"/>
    <cellStyle name="Normal 3 2 2 8 2 2 2 3" xfId="6573"/>
    <cellStyle name="Normal 3 2 2 8 2 2 3" xfId="6574"/>
    <cellStyle name="Normal 3 2 2 8 2 2 3 2" xfId="6575"/>
    <cellStyle name="Normal 3 2 2 8 2 2 4" xfId="6576"/>
    <cellStyle name="Normal 3 2 2 8 2 3" xfId="6577"/>
    <cellStyle name="Normal 3 2 2 8 2 3 2" xfId="6578"/>
    <cellStyle name="Normal 3 2 2 8 2 3 2 2" xfId="6579"/>
    <cellStyle name="Normal 3 2 2 8 2 3 3" xfId="6580"/>
    <cellStyle name="Normal 3 2 2 8 2 4" xfId="6581"/>
    <cellStyle name="Normal 3 2 2 8 2 4 2" xfId="6582"/>
    <cellStyle name="Normal 3 2 2 8 2 5" xfId="6583"/>
    <cellStyle name="Normal 3 2 2 8 3" xfId="6584"/>
    <cellStyle name="Normal 3 2 2 8 3 2" xfId="6585"/>
    <cellStyle name="Normal 3 2 2 8 3 2 2" xfId="6586"/>
    <cellStyle name="Normal 3 2 2 8 3 2 2 2" xfId="6587"/>
    <cellStyle name="Normal 3 2 2 8 3 2 3" xfId="6588"/>
    <cellStyle name="Normal 3 2 2 8 3 3" xfId="6589"/>
    <cellStyle name="Normal 3 2 2 8 3 3 2" xfId="6590"/>
    <cellStyle name="Normal 3 2 2 8 3 4" xfId="6591"/>
    <cellStyle name="Normal 3 2 2 8 4" xfId="6592"/>
    <cellStyle name="Normal 3 2 2 8 4 2" xfId="6593"/>
    <cellStyle name="Normal 3 2 2 8 4 2 2" xfId="6594"/>
    <cellStyle name="Normal 3 2 2 8 4 3" xfId="6595"/>
    <cellStyle name="Normal 3 2 2 8 5" xfId="6596"/>
    <cellStyle name="Normal 3 2 2 8 5 2" xfId="6597"/>
    <cellStyle name="Normal 3 2 2 8 6" xfId="6598"/>
    <cellStyle name="Normal 3 2 2 9" xfId="6599"/>
    <cellStyle name="Normal 3 2 2 9 2" xfId="6600"/>
    <cellStyle name="Normal 3 2 2 9 2 2" xfId="6601"/>
    <cellStyle name="Normal 3 2 2 9 2 2 2" xfId="6602"/>
    <cellStyle name="Normal 3 2 2 9 2 2 2 2" xfId="6603"/>
    <cellStyle name="Normal 3 2 2 9 2 2 3" xfId="6604"/>
    <cellStyle name="Normal 3 2 2 9 2 3" xfId="6605"/>
    <cellStyle name="Normal 3 2 2 9 2 3 2" xfId="6606"/>
    <cellStyle name="Normal 3 2 2 9 2 4" xfId="6607"/>
    <cellStyle name="Normal 3 2 2 9 3" xfId="6608"/>
    <cellStyle name="Normal 3 2 2 9 3 2" xfId="6609"/>
    <cellStyle name="Normal 3 2 2 9 3 2 2" xfId="6610"/>
    <cellStyle name="Normal 3 2 2 9 3 3" xfId="6611"/>
    <cellStyle name="Normal 3 2 2 9 4" xfId="6612"/>
    <cellStyle name="Normal 3 2 2 9 4 2" xfId="6613"/>
    <cellStyle name="Normal 3 2 2 9 5" xfId="6614"/>
    <cellStyle name="Normal 3 2 3" xfId="195"/>
    <cellStyle name="Normal 3 2 3 10" xfId="6615"/>
    <cellStyle name="Normal 3 2 3 10 2" xfId="6616"/>
    <cellStyle name="Normal 3 2 3 10 2 2" xfId="6617"/>
    <cellStyle name="Normal 3 2 3 10 3" xfId="6618"/>
    <cellStyle name="Normal 3 2 3 11" xfId="6619"/>
    <cellStyle name="Normal 3 2 3 11 2" xfId="6620"/>
    <cellStyle name="Normal 3 2 3 12" xfId="6621"/>
    <cellStyle name="Normal 3 2 3 13" xfId="6622"/>
    <cellStyle name="Normal 3 2 3 2" xfId="6623"/>
    <cellStyle name="Normal 3 2 3 2 10" xfId="6624"/>
    <cellStyle name="Normal 3 2 3 2 10 2" xfId="6625"/>
    <cellStyle name="Normal 3 2 3 2 11" xfId="6626"/>
    <cellStyle name="Normal 3 2 3 2 2" xfId="6627"/>
    <cellStyle name="Normal 3 2 3 2 2 10" xfId="6628"/>
    <cellStyle name="Normal 3 2 3 2 2 2" xfId="6629"/>
    <cellStyle name="Normal 3 2 3 2 2 2 2" xfId="6630"/>
    <cellStyle name="Normal 3 2 3 2 2 2 2 2" xfId="6631"/>
    <cellStyle name="Normal 3 2 3 2 2 2 2 2 2" xfId="6632"/>
    <cellStyle name="Normal 3 2 3 2 2 2 2 2 2 2" xfId="6633"/>
    <cellStyle name="Normal 3 2 3 2 2 2 2 2 2 2 2" xfId="6634"/>
    <cellStyle name="Normal 3 2 3 2 2 2 2 2 2 2 2 2" xfId="6635"/>
    <cellStyle name="Normal 3 2 3 2 2 2 2 2 2 2 2 2 2" xfId="6636"/>
    <cellStyle name="Normal 3 2 3 2 2 2 2 2 2 2 2 2 2 2" xfId="6637"/>
    <cellStyle name="Normal 3 2 3 2 2 2 2 2 2 2 2 2 3" xfId="6638"/>
    <cellStyle name="Normal 3 2 3 2 2 2 2 2 2 2 2 3" xfId="6639"/>
    <cellStyle name="Normal 3 2 3 2 2 2 2 2 2 2 2 3 2" xfId="6640"/>
    <cellStyle name="Normal 3 2 3 2 2 2 2 2 2 2 2 4" xfId="6641"/>
    <cellStyle name="Normal 3 2 3 2 2 2 2 2 2 2 3" xfId="6642"/>
    <cellStyle name="Normal 3 2 3 2 2 2 2 2 2 2 3 2" xfId="6643"/>
    <cellStyle name="Normal 3 2 3 2 2 2 2 2 2 2 3 2 2" xfId="6644"/>
    <cellStyle name="Normal 3 2 3 2 2 2 2 2 2 2 3 3" xfId="6645"/>
    <cellStyle name="Normal 3 2 3 2 2 2 2 2 2 2 4" xfId="6646"/>
    <cellStyle name="Normal 3 2 3 2 2 2 2 2 2 2 4 2" xfId="6647"/>
    <cellStyle name="Normal 3 2 3 2 2 2 2 2 2 2 5" xfId="6648"/>
    <cellStyle name="Normal 3 2 3 2 2 2 2 2 2 3" xfId="6649"/>
    <cellStyle name="Normal 3 2 3 2 2 2 2 2 2 3 2" xfId="6650"/>
    <cellStyle name="Normal 3 2 3 2 2 2 2 2 2 3 2 2" xfId="6651"/>
    <cellStyle name="Normal 3 2 3 2 2 2 2 2 2 3 2 2 2" xfId="6652"/>
    <cellStyle name="Normal 3 2 3 2 2 2 2 2 2 3 2 3" xfId="6653"/>
    <cellStyle name="Normal 3 2 3 2 2 2 2 2 2 3 3" xfId="6654"/>
    <cellStyle name="Normal 3 2 3 2 2 2 2 2 2 3 3 2" xfId="6655"/>
    <cellStyle name="Normal 3 2 3 2 2 2 2 2 2 3 4" xfId="6656"/>
    <cellStyle name="Normal 3 2 3 2 2 2 2 2 2 4" xfId="6657"/>
    <cellStyle name="Normal 3 2 3 2 2 2 2 2 2 4 2" xfId="6658"/>
    <cellStyle name="Normal 3 2 3 2 2 2 2 2 2 4 2 2" xfId="6659"/>
    <cellStyle name="Normal 3 2 3 2 2 2 2 2 2 4 3" xfId="6660"/>
    <cellStyle name="Normal 3 2 3 2 2 2 2 2 2 5" xfId="6661"/>
    <cellStyle name="Normal 3 2 3 2 2 2 2 2 2 5 2" xfId="6662"/>
    <cellStyle name="Normal 3 2 3 2 2 2 2 2 2 6" xfId="6663"/>
    <cellStyle name="Normal 3 2 3 2 2 2 2 2 3" xfId="6664"/>
    <cellStyle name="Normal 3 2 3 2 2 2 2 2 3 2" xfId="6665"/>
    <cellStyle name="Normal 3 2 3 2 2 2 2 2 3 2 2" xfId="6666"/>
    <cellStyle name="Normal 3 2 3 2 2 2 2 2 3 2 2 2" xfId="6667"/>
    <cellStyle name="Normal 3 2 3 2 2 2 2 2 3 2 2 2 2" xfId="6668"/>
    <cellStyle name="Normal 3 2 3 2 2 2 2 2 3 2 2 3" xfId="6669"/>
    <cellStyle name="Normal 3 2 3 2 2 2 2 2 3 2 3" xfId="6670"/>
    <cellStyle name="Normal 3 2 3 2 2 2 2 2 3 2 3 2" xfId="6671"/>
    <cellStyle name="Normal 3 2 3 2 2 2 2 2 3 2 4" xfId="6672"/>
    <cellStyle name="Normal 3 2 3 2 2 2 2 2 3 3" xfId="6673"/>
    <cellStyle name="Normal 3 2 3 2 2 2 2 2 3 3 2" xfId="6674"/>
    <cellStyle name="Normal 3 2 3 2 2 2 2 2 3 3 2 2" xfId="6675"/>
    <cellStyle name="Normal 3 2 3 2 2 2 2 2 3 3 3" xfId="6676"/>
    <cellStyle name="Normal 3 2 3 2 2 2 2 2 3 4" xfId="6677"/>
    <cellStyle name="Normal 3 2 3 2 2 2 2 2 3 4 2" xfId="6678"/>
    <cellStyle name="Normal 3 2 3 2 2 2 2 2 3 5" xfId="6679"/>
    <cellStyle name="Normal 3 2 3 2 2 2 2 2 4" xfId="6680"/>
    <cellStyle name="Normal 3 2 3 2 2 2 2 2 4 2" xfId="6681"/>
    <cellStyle name="Normal 3 2 3 2 2 2 2 2 4 2 2" xfId="6682"/>
    <cellStyle name="Normal 3 2 3 2 2 2 2 2 4 2 2 2" xfId="6683"/>
    <cellStyle name="Normal 3 2 3 2 2 2 2 2 4 2 3" xfId="6684"/>
    <cellStyle name="Normal 3 2 3 2 2 2 2 2 4 3" xfId="6685"/>
    <cellStyle name="Normal 3 2 3 2 2 2 2 2 4 3 2" xfId="6686"/>
    <cellStyle name="Normal 3 2 3 2 2 2 2 2 4 4" xfId="6687"/>
    <cellStyle name="Normal 3 2 3 2 2 2 2 2 5" xfId="6688"/>
    <cellStyle name="Normal 3 2 3 2 2 2 2 2 5 2" xfId="6689"/>
    <cellStyle name="Normal 3 2 3 2 2 2 2 2 5 2 2" xfId="6690"/>
    <cellStyle name="Normal 3 2 3 2 2 2 2 2 5 3" xfId="6691"/>
    <cellStyle name="Normal 3 2 3 2 2 2 2 2 6" xfId="6692"/>
    <cellStyle name="Normal 3 2 3 2 2 2 2 2 6 2" xfId="6693"/>
    <cellStyle name="Normal 3 2 3 2 2 2 2 2 7" xfId="6694"/>
    <cellStyle name="Normal 3 2 3 2 2 2 2 3" xfId="6695"/>
    <cellStyle name="Normal 3 2 3 2 2 2 2 3 2" xfId="6696"/>
    <cellStyle name="Normal 3 2 3 2 2 2 2 3 2 2" xfId="6697"/>
    <cellStyle name="Normal 3 2 3 2 2 2 2 3 2 2 2" xfId="6698"/>
    <cellStyle name="Normal 3 2 3 2 2 2 2 3 2 2 2 2" xfId="6699"/>
    <cellStyle name="Normal 3 2 3 2 2 2 2 3 2 2 2 2 2" xfId="6700"/>
    <cellStyle name="Normal 3 2 3 2 2 2 2 3 2 2 2 3" xfId="6701"/>
    <cellStyle name="Normal 3 2 3 2 2 2 2 3 2 2 3" xfId="6702"/>
    <cellStyle name="Normal 3 2 3 2 2 2 2 3 2 2 3 2" xfId="6703"/>
    <cellStyle name="Normal 3 2 3 2 2 2 2 3 2 2 4" xfId="6704"/>
    <cellStyle name="Normal 3 2 3 2 2 2 2 3 2 3" xfId="6705"/>
    <cellStyle name="Normal 3 2 3 2 2 2 2 3 2 3 2" xfId="6706"/>
    <cellStyle name="Normal 3 2 3 2 2 2 2 3 2 3 2 2" xfId="6707"/>
    <cellStyle name="Normal 3 2 3 2 2 2 2 3 2 3 3" xfId="6708"/>
    <cellStyle name="Normal 3 2 3 2 2 2 2 3 2 4" xfId="6709"/>
    <cellStyle name="Normal 3 2 3 2 2 2 2 3 2 4 2" xfId="6710"/>
    <cellStyle name="Normal 3 2 3 2 2 2 2 3 2 5" xfId="6711"/>
    <cellStyle name="Normal 3 2 3 2 2 2 2 3 3" xfId="6712"/>
    <cellStyle name="Normal 3 2 3 2 2 2 2 3 3 2" xfId="6713"/>
    <cellStyle name="Normal 3 2 3 2 2 2 2 3 3 2 2" xfId="6714"/>
    <cellStyle name="Normal 3 2 3 2 2 2 2 3 3 2 2 2" xfId="6715"/>
    <cellStyle name="Normal 3 2 3 2 2 2 2 3 3 2 3" xfId="6716"/>
    <cellStyle name="Normal 3 2 3 2 2 2 2 3 3 3" xfId="6717"/>
    <cellStyle name="Normal 3 2 3 2 2 2 2 3 3 3 2" xfId="6718"/>
    <cellStyle name="Normal 3 2 3 2 2 2 2 3 3 4" xfId="6719"/>
    <cellStyle name="Normal 3 2 3 2 2 2 2 3 4" xfId="6720"/>
    <cellStyle name="Normal 3 2 3 2 2 2 2 3 4 2" xfId="6721"/>
    <cellStyle name="Normal 3 2 3 2 2 2 2 3 4 2 2" xfId="6722"/>
    <cellStyle name="Normal 3 2 3 2 2 2 2 3 4 3" xfId="6723"/>
    <cellStyle name="Normal 3 2 3 2 2 2 2 3 5" xfId="6724"/>
    <cellStyle name="Normal 3 2 3 2 2 2 2 3 5 2" xfId="6725"/>
    <cellStyle name="Normal 3 2 3 2 2 2 2 3 6" xfId="6726"/>
    <cellStyle name="Normal 3 2 3 2 2 2 2 4" xfId="6727"/>
    <cellStyle name="Normal 3 2 3 2 2 2 2 4 2" xfId="6728"/>
    <cellStyle name="Normal 3 2 3 2 2 2 2 4 2 2" xfId="6729"/>
    <cellStyle name="Normal 3 2 3 2 2 2 2 4 2 2 2" xfId="6730"/>
    <cellStyle name="Normal 3 2 3 2 2 2 2 4 2 2 2 2" xfId="6731"/>
    <cellStyle name="Normal 3 2 3 2 2 2 2 4 2 2 3" xfId="6732"/>
    <cellStyle name="Normal 3 2 3 2 2 2 2 4 2 3" xfId="6733"/>
    <cellStyle name="Normal 3 2 3 2 2 2 2 4 2 3 2" xfId="6734"/>
    <cellStyle name="Normal 3 2 3 2 2 2 2 4 2 4" xfId="6735"/>
    <cellStyle name="Normal 3 2 3 2 2 2 2 4 3" xfId="6736"/>
    <cellStyle name="Normal 3 2 3 2 2 2 2 4 3 2" xfId="6737"/>
    <cellStyle name="Normal 3 2 3 2 2 2 2 4 3 2 2" xfId="6738"/>
    <cellStyle name="Normal 3 2 3 2 2 2 2 4 3 3" xfId="6739"/>
    <cellStyle name="Normal 3 2 3 2 2 2 2 4 4" xfId="6740"/>
    <cellStyle name="Normal 3 2 3 2 2 2 2 4 4 2" xfId="6741"/>
    <cellStyle name="Normal 3 2 3 2 2 2 2 4 5" xfId="6742"/>
    <cellStyle name="Normal 3 2 3 2 2 2 2 5" xfId="6743"/>
    <cellStyle name="Normal 3 2 3 2 2 2 2 5 2" xfId="6744"/>
    <cellStyle name="Normal 3 2 3 2 2 2 2 5 2 2" xfId="6745"/>
    <cellStyle name="Normal 3 2 3 2 2 2 2 5 2 2 2" xfId="6746"/>
    <cellStyle name="Normal 3 2 3 2 2 2 2 5 2 3" xfId="6747"/>
    <cellStyle name="Normal 3 2 3 2 2 2 2 5 3" xfId="6748"/>
    <cellStyle name="Normal 3 2 3 2 2 2 2 5 3 2" xfId="6749"/>
    <cellStyle name="Normal 3 2 3 2 2 2 2 5 4" xfId="6750"/>
    <cellStyle name="Normal 3 2 3 2 2 2 2 6" xfId="6751"/>
    <cellStyle name="Normal 3 2 3 2 2 2 2 6 2" xfId="6752"/>
    <cellStyle name="Normal 3 2 3 2 2 2 2 6 2 2" xfId="6753"/>
    <cellStyle name="Normal 3 2 3 2 2 2 2 6 3" xfId="6754"/>
    <cellStyle name="Normal 3 2 3 2 2 2 2 7" xfId="6755"/>
    <cellStyle name="Normal 3 2 3 2 2 2 2 7 2" xfId="6756"/>
    <cellStyle name="Normal 3 2 3 2 2 2 2 8" xfId="6757"/>
    <cellStyle name="Normal 3 2 3 2 2 2 3" xfId="6758"/>
    <cellStyle name="Normal 3 2 3 2 2 2 3 2" xfId="6759"/>
    <cellStyle name="Normal 3 2 3 2 2 2 3 2 2" xfId="6760"/>
    <cellStyle name="Normal 3 2 3 2 2 2 3 2 2 2" xfId="6761"/>
    <cellStyle name="Normal 3 2 3 2 2 2 3 2 2 2 2" xfId="6762"/>
    <cellStyle name="Normal 3 2 3 2 2 2 3 2 2 2 2 2" xfId="6763"/>
    <cellStyle name="Normal 3 2 3 2 2 2 3 2 2 2 2 2 2" xfId="6764"/>
    <cellStyle name="Normal 3 2 3 2 2 2 3 2 2 2 2 3" xfId="6765"/>
    <cellStyle name="Normal 3 2 3 2 2 2 3 2 2 2 3" xfId="6766"/>
    <cellStyle name="Normal 3 2 3 2 2 2 3 2 2 2 3 2" xfId="6767"/>
    <cellStyle name="Normal 3 2 3 2 2 2 3 2 2 2 4" xfId="6768"/>
    <cellStyle name="Normal 3 2 3 2 2 2 3 2 2 3" xfId="6769"/>
    <cellStyle name="Normal 3 2 3 2 2 2 3 2 2 3 2" xfId="6770"/>
    <cellStyle name="Normal 3 2 3 2 2 2 3 2 2 3 2 2" xfId="6771"/>
    <cellStyle name="Normal 3 2 3 2 2 2 3 2 2 3 3" xfId="6772"/>
    <cellStyle name="Normal 3 2 3 2 2 2 3 2 2 4" xfId="6773"/>
    <cellStyle name="Normal 3 2 3 2 2 2 3 2 2 4 2" xfId="6774"/>
    <cellStyle name="Normal 3 2 3 2 2 2 3 2 2 5" xfId="6775"/>
    <cellStyle name="Normal 3 2 3 2 2 2 3 2 3" xfId="6776"/>
    <cellStyle name="Normal 3 2 3 2 2 2 3 2 3 2" xfId="6777"/>
    <cellStyle name="Normal 3 2 3 2 2 2 3 2 3 2 2" xfId="6778"/>
    <cellStyle name="Normal 3 2 3 2 2 2 3 2 3 2 2 2" xfId="6779"/>
    <cellStyle name="Normal 3 2 3 2 2 2 3 2 3 2 3" xfId="6780"/>
    <cellStyle name="Normal 3 2 3 2 2 2 3 2 3 3" xfId="6781"/>
    <cellStyle name="Normal 3 2 3 2 2 2 3 2 3 3 2" xfId="6782"/>
    <cellStyle name="Normal 3 2 3 2 2 2 3 2 3 4" xfId="6783"/>
    <cellStyle name="Normal 3 2 3 2 2 2 3 2 4" xfId="6784"/>
    <cellStyle name="Normal 3 2 3 2 2 2 3 2 4 2" xfId="6785"/>
    <cellStyle name="Normal 3 2 3 2 2 2 3 2 4 2 2" xfId="6786"/>
    <cellStyle name="Normal 3 2 3 2 2 2 3 2 4 3" xfId="6787"/>
    <cellStyle name="Normal 3 2 3 2 2 2 3 2 5" xfId="6788"/>
    <cellStyle name="Normal 3 2 3 2 2 2 3 2 5 2" xfId="6789"/>
    <cellStyle name="Normal 3 2 3 2 2 2 3 2 6" xfId="6790"/>
    <cellStyle name="Normal 3 2 3 2 2 2 3 3" xfId="6791"/>
    <cellStyle name="Normal 3 2 3 2 2 2 3 3 2" xfId="6792"/>
    <cellStyle name="Normal 3 2 3 2 2 2 3 3 2 2" xfId="6793"/>
    <cellStyle name="Normal 3 2 3 2 2 2 3 3 2 2 2" xfId="6794"/>
    <cellStyle name="Normal 3 2 3 2 2 2 3 3 2 2 2 2" xfId="6795"/>
    <cellStyle name="Normal 3 2 3 2 2 2 3 3 2 2 3" xfId="6796"/>
    <cellStyle name="Normal 3 2 3 2 2 2 3 3 2 3" xfId="6797"/>
    <cellStyle name="Normal 3 2 3 2 2 2 3 3 2 3 2" xfId="6798"/>
    <cellStyle name="Normal 3 2 3 2 2 2 3 3 2 4" xfId="6799"/>
    <cellStyle name="Normal 3 2 3 2 2 2 3 3 3" xfId="6800"/>
    <cellStyle name="Normal 3 2 3 2 2 2 3 3 3 2" xfId="6801"/>
    <cellStyle name="Normal 3 2 3 2 2 2 3 3 3 2 2" xfId="6802"/>
    <cellStyle name="Normal 3 2 3 2 2 2 3 3 3 3" xfId="6803"/>
    <cellStyle name="Normal 3 2 3 2 2 2 3 3 4" xfId="6804"/>
    <cellStyle name="Normal 3 2 3 2 2 2 3 3 4 2" xfId="6805"/>
    <cellStyle name="Normal 3 2 3 2 2 2 3 3 5" xfId="6806"/>
    <cellStyle name="Normal 3 2 3 2 2 2 3 4" xfId="6807"/>
    <cellStyle name="Normal 3 2 3 2 2 2 3 4 2" xfId="6808"/>
    <cellStyle name="Normal 3 2 3 2 2 2 3 4 2 2" xfId="6809"/>
    <cellStyle name="Normal 3 2 3 2 2 2 3 4 2 2 2" xfId="6810"/>
    <cellStyle name="Normal 3 2 3 2 2 2 3 4 2 3" xfId="6811"/>
    <cellStyle name="Normal 3 2 3 2 2 2 3 4 3" xfId="6812"/>
    <cellStyle name="Normal 3 2 3 2 2 2 3 4 3 2" xfId="6813"/>
    <cellStyle name="Normal 3 2 3 2 2 2 3 4 4" xfId="6814"/>
    <cellStyle name="Normal 3 2 3 2 2 2 3 5" xfId="6815"/>
    <cellStyle name="Normal 3 2 3 2 2 2 3 5 2" xfId="6816"/>
    <cellStyle name="Normal 3 2 3 2 2 2 3 5 2 2" xfId="6817"/>
    <cellStyle name="Normal 3 2 3 2 2 2 3 5 3" xfId="6818"/>
    <cellStyle name="Normal 3 2 3 2 2 2 3 6" xfId="6819"/>
    <cellStyle name="Normal 3 2 3 2 2 2 3 6 2" xfId="6820"/>
    <cellStyle name="Normal 3 2 3 2 2 2 3 7" xfId="6821"/>
    <cellStyle name="Normal 3 2 3 2 2 2 4" xfId="6822"/>
    <cellStyle name="Normal 3 2 3 2 2 2 4 2" xfId="6823"/>
    <cellStyle name="Normal 3 2 3 2 2 2 4 2 2" xfId="6824"/>
    <cellStyle name="Normal 3 2 3 2 2 2 4 2 2 2" xfId="6825"/>
    <cellStyle name="Normal 3 2 3 2 2 2 4 2 2 2 2" xfId="6826"/>
    <cellStyle name="Normal 3 2 3 2 2 2 4 2 2 2 2 2" xfId="6827"/>
    <cellStyle name="Normal 3 2 3 2 2 2 4 2 2 2 3" xfId="6828"/>
    <cellStyle name="Normal 3 2 3 2 2 2 4 2 2 3" xfId="6829"/>
    <cellStyle name="Normal 3 2 3 2 2 2 4 2 2 3 2" xfId="6830"/>
    <cellStyle name="Normal 3 2 3 2 2 2 4 2 2 4" xfId="6831"/>
    <cellStyle name="Normal 3 2 3 2 2 2 4 2 3" xfId="6832"/>
    <cellStyle name="Normal 3 2 3 2 2 2 4 2 3 2" xfId="6833"/>
    <cellStyle name="Normal 3 2 3 2 2 2 4 2 3 2 2" xfId="6834"/>
    <cellStyle name="Normal 3 2 3 2 2 2 4 2 3 3" xfId="6835"/>
    <cellStyle name="Normal 3 2 3 2 2 2 4 2 4" xfId="6836"/>
    <cellStyle name="Normal 3 2 3 2 2 2 4 2 4 2" xfId="6837"/>
    <cellStyle name="Normal 3 2 3 2 2 2 4 2 5" xfId="6838"/>
    <cellStyle name="Normal 3 2 3 2 2 2 4 3" xfId="6839"/>
    <cellStyle name="Normal 3 2 3 2 2 2 4 3 2" xfId="6840"/>
    <cellStyle name="Normal 3 2 3 2 2 2 4 3 2 2" xfId="6841"/>
    <cellStyle name="Normal 3 2 3 2 2 2 4 3 2 2 2" xfId="6842"/>
    <cellStyle name="Normal 3 2 3 2 2 2 4 3 2 3" xfId="6843"/>
    <cellStyle name="Normal 3 2 3 2 2 2 4 3 3" xfId="6844"/>
    <cellStyle name="Normal 3 2 3 2 2 2 4 3 3 2" xfId="6845"/>
    <cellStyle name="Normal 3 2 3 2 2 2 4 3 4" xfId="6846"/>
    <cellStyle name="Normal 3 2 3 2 2 2 4 4" xfId="6847"/>
    <cellStyle name="Normal 3 2 3 2 2 2 4 4 2" xfId="6848"/>
    <cellStyle name="Normal 3 2 3 2 2 2 4 4 2 2" xfId="6849"/>
    <cellStyle name="Normal 3 2 3 2 2 2 4 4 3" xfId="6850"/>
    <cellStyle name="Normal 3 2 3 2 2 2 4 5" xfId="6851"/>
    <cellStyle name="Normal 3 2 3 2 2 2 4 5 2" xfId="6852"/>
    <cellStyle name="Normal 3 2 3 2 2 2 4 6" xfId="6853"/>
    <cellStyle name="Normal 3 2 3 2 2 2 5" xfId="6854"/>
    <cellStyle name="Normal 3 2 3 2 2 2 5 2" xfId="6855"/>
    <cellStyle name="Normal 3 2 3 2 2 2 5 2 2" xfId="6856"/>
    <cellStyle name="Normal 3 2 3 2 2 2 5 2 2 2" xfId="6857"/>
    <cellStyle name="Normal 3 2 3 2 2 2 5 2 2 2 2" xfId="6858"/>
    <cellStyle name="Normal 3 2 3 2 2 2 5 2 2 3" xfId="6859"/>
    <cellStyle name="Normal 3 2 3 2 2 2 5 2 3" xfId="6860"/>
    <cellStyle name="Normal 3 2 3 2 2 2 5 2 3 2" xfId="6861"/>
    <cellStyle name="Normal 3 2 3 2 2 2 5 2 4" xfId="6862"/>
    <cellStyle name="Normal 3 2 3 2 2 2 5 3" xfId="6863"/>
    <cellStyle name="Normal 3 2 3 2 2 2 5 3 2" xfId="6864"/>
    <cellStyle name="Normal 3 2 3 2 2 2 5 3 2 2" xfId="6865"/>
    <cellStyle name="Normal 3 2 3 2 2 2 5 3 3" xfId="6866"/>
    <cellStyle name="Normal 3 2 3 2 2 2 5 4" xfId="6867"/>
    <cellStyle name="Normal 3 2 3 2 2 2 5 4 2" xfId="6868"/>
    <cellStyle name="Normal 3 2 3 2 2 2 5 5" xfId="6869"/>
    <cellStyle name="Normal 3 2 3 2 2 2 6" xfId="6870"/>
    <cellStyle name="Normal 3 2 3 2 2 2 6 2" xfId="6871"/>
    <cellStyle name="Normal 3 2 3 2 2 2 6 2 2" xfId="6872"/>
    <cellStyle name="Normal 3 2 3 2 2 2 6 2 2 2" xfId="6873"/>
    <cellStyle name="Normal 3 2 3 2 2 2 6 2 3" xfId="6874"/>
    <cellStyle name="Normal 3 2 3 2 2 2 6 3" xfId="6875"/>
    <cellStyle name="Normal 3 2 3 2 2 2 6 3 2" xfId="6876"/>
    <cellStyle name="Normal 3 2 3 2 2 2 6 4" xfId="6877"/>
    <cellStyle name="Normal 3 2 3 2 2 2 7" xfId="6878"/>
    <cellStyle name="Normal 3 2 3 2 2 2 7 2" xfId="6879"/>
    <cellStyle name="Normal 3 2 3 2 2 2 7 2 2" xfId="6880"/>
    <cellStyle name="Normal 3 2 3 2 2 2 7 3" xfId="6881"/>
    <cellStyle name="Normal 3 2 3 2 2 2 8" xfId="6882"/>
    <cellStyle name="Normal 3 2 3 2 2 2 8 2" xfId="6883"/>
    <cellStyle name="Normal 3 2 3 2 2 2 9" xfId="6884"/>
    <cellStyle name="Normal 3 2 3 2 2 3" xfId="6885"/>
    <cellStyle name="Normal 3 2 3 2 2 3 2" xfId="6886"/>
    <cellStyle name="Normal 3 2 3 2 2 3 2 2" xfId="6887"/>
    <cellStyle name="Normal 3 2 3 2 2 3 2 2 2" xfId="6888"/>
    <cellStyle name="Normal 3 2 3 2 2 3 2 2 2 2" xfId="6889"/>
    <cellStyle name="Normal 3 2 3 2 2 3 2 2 2 2 2" xfId="6890"/>
    <cellStyle name="Normal 3 2 3 2 2 3 2 2 2 2 2 2" xfId="6891"/>
    <cellStyle name="Normal 3 2 3 2 2 3 2 2 2 2 2 2 2" xfId="6892"/>
    <cellStyle name="Normal 3 2 3 2 2 3 2 2 2 2 2 3" xfId="6893"/>
    <cellStyle name="Normal 3 2 3 2 2 3 2 2 2 2 3" xfId="6894"/>
    <cellStyle name="Normal 3 2 3 2 2 3 2 2 2 2 3 2" xfId="6895"/>
    <cellStyle name="Normal 3 2 3 2 2 3 2 2 2 2 4" xfId="6896"/>
    <cellStyle name="Normal 3 2 3 2 2 3 2 2 2 3" xfId="6897"/>
    <cellStyle name="Normal 3 2 3 2 2 3 2 2 2 3 2" xfId="6898"/>
    <cellStyle name="Normal 3 2 3 2 2 3 2 2 2 3 2 2" xfId="6899"/>
    <cellStyle name="Normal 3 2 3 2 2 3 2 2 2 3 3" xfId="6900"/>
    <cellStyle name="Normal 3 2 3 2 2 3 2 2 2 4" xfId="6901"/>
    <cellStyle name="Normal 3 2 3 2 2 3 2 2 2 4 2" xfId="6902"/>
    <cellStyle name="Normal 3 2 3 2 2 3 2 2 2 5" xfId="6903"/>
    <cellStyle name="Normal 3 2 3 2 2 3 2 2 3" xfId="6904"/>
    <cellStyle name="Normal 3 2 3 2 2 3 2 2 3 2" xfId="6905"/>
    <cellStyle name="Normal 3 2 3 2 2 3 2 2 3 2 2" xfId="6906"/>
    <cellStyle name="Normal 3 2 3 2 2 3 2 2 3 2 2 2" xfId="6907"/>
    <cellStyle name="Normal 3 2 3 2 2 3 2 2 3 2 3" xfId="6908"/>
    <cellStyle name="Normal 3 2 3 2 2 3 2 2 3 3" xfId="6909"/>
    <cellStyle name="Normal 3 2 3 2 2 3 2 2 3 3 2" xfId="6910"/>
    <cellStyle name="Normal 3 2 3 2 2 3 2 2 3 4" xfId="6911"/>
    <cellStyle name="Normal 3 2 3 2 2 3 2 2 4" xfId="6912"/>
    <cellStyle name="Normal 3 2 3 2 2 3 2 2 4 2" xfId="6913"/>
    <cellStyle name="Normal 3 2 3 2 2 3 2 2 4 2 2" xfId="6914"/>
    <cellStyle name="Normal 3 2 3 2 2 3 2 2 4 3" xfId="6915"/>
    <cellStyle name="Normal 3 2 3 2 2 3 2 2 5" xfId="6916"/>
    <cellStyle name="Normal 3 2 3 2 2 3 2 2 5 2" xfId="6917"/>
    <cellStyle name="Normal 3 2 3 2 2 3 2 2 6" xfId="6918"/>
    <cellStyle name="Normal 3 2 3 2 2 3 2 3" xfId="6919"/>
    <cellStyle name="Normal 3 2 3 2 2 3 2 3 2" xfId="6920"/>
    <cellStyle name="Normal 3 2 3 2 2 3 2 3 2 2" xfId="6921"/>
    <cellStyle name="Normal 3 2 3 2 2 3 2 3 2 2 2" xfId="6922"/>
    <cellStyle name="Normal 3 2 3 2 2 3 2 3 2 2 2 2" xfId="6923"/>
    <cellStyle name="Normal 3 2 3 2 2 3 2 3 2 2 3" xfId="6924"/>
    <cellStyle name="Normal 3 2 3 2 2 3 2 3 2 3" xfId="6925"/>
    <cellStyle name="Normal 3 2 3 2 2 3 2 3 2 3 2" xfId="6926"/>
    <cellStyle name="Normal 3 2 3 2 2 3 2 3 2 4" xfId="6927"/>
    <cellStyle name="Normal 3 2 3 2 2 3 2 3 3" xfId="6928"/>
    <cellStyle name="Normal 3 2 3 2 2 3 2 3 3 2" xfId="6929"/>
    <cellStyle name="Normal 3 2 3 2 2 3 2 3 3 2 2" xfId="6930"/>
    <cellStyle name="Normal 3 2 3 2 2 3 2 3 3 3" xfId="6931"/>
    <cellStyle name="Normal 3 2 3 2 2 3 2 3 4" xfId="6932"/>
    <cellStyle name="Normal 3 2 3 2 2 3 2 3 4 2" xfId="6933"/>
    <cellStyle name="Normal 3 2 3 2 2 3 2 3 5" xfId="6934"/>
    <cellStyle name="Normal 3 2 3 2 2 3 2 4" xfId="6935"/>
    <cellStyle name="Normal 3 2 3 2 2 3 2 4 2" xfId="6936"/>
    <cellStyle name="Normal 3 2 3 2 2 3 2 4 2 2" xfId="6937"/>
    <cellStyle name="Normal 3 2 3 2 2 3 2 4 2 2 2" xfId="6938"/>
    <cellStyle name="Normal 3 2 3 2 2 3 2 4 2 3" xfId="6939"/>
    <cellStyle name="Normal 3 2 3 2 2 3 2 4 3" xfId="6940"/>
    <cellStyle name="Normal 3 2 3 2 2 3 2 4 3 2" xfId="6941"/>
    <cellStyle name="Normal 3 2 3 2 2 3 2 4 4" xfId="6942"/>
    <cellStyle name="Normal 3 2 3 2 2 3 2 5" xfId="6943"/>
    <cellStyle name="Normal 3 2 3 2 2 3 2 5 2" xfId="6944"/>
    <cellStyle name="Normal 3 2 3 2 2 3 2 5 2 2" xfId="6945"/>
    <cellStyle name="Normal 3 2 3 2 2 3 2 5 3" xfId="6946"/>
    <cellStyle name="Normal 3 2 3 2 2 3 2 6" xfId="6947"/>
    <cellStyle name="Normal 3 2 3 2 2 3 2 6 2" xfId="6948"/>
    <cellStyle name="Normal 3 2 3 2 2 3 2 7" xfId="6949"/>
    <cellStyle name="Normal 3 2 3 2 2 3 3" xfId="6950"/>
    <cellStyle name="Normal 3 2 3 2 2 3 3 2" xfId="6951"/>
    <cellStyle name="Normal 3 2 3 2 2 3 3 2 2" xfId="6952"/>
    <cellStyle name="Normal 3 2 3 2 2 3 3 2 2 2" xfId="6953"/>
    <cellStyle name="Normal 3 2 3 2 2 3 3 2 2 2 2" xfId="6954"/>
    <cellStyle name="Normal 3 2 3 2 2 3 3 2 2 2 2 2" xfId="6955"/>
    <cellStyle name="Normal 3 2 3 2 2 3 3 2 2 2 3" xfId="6956"/>
    <cellStyle name="Normal 3 2 3 2 2 3 3 2 2 3" xfId="6957"/>
    <cellStyle name="Normal 3 2 3 2 2 3 3 2 2 3 2" xfId="6958"/>
    <cellStyle name="Normal 3 2 3 2 2 3 3 2 2 4" xfId="6959"/>
    <cellStyle name="Normal 3 2 3 2 2 3 3 2 3" xfId="6960"/>
    <cellStyle name="Normal 3 2 3 2 2 3 3 2 3 2" xfId="6961"/>
    <cellStyle name="Normal 3 2 3 2 2 3 3 2 3 2 2" xfId="6962"/>
    <cellStyle name="Normal 3 2 3 2 2 3 3 2 3 3" xfId="6963"/>
    <cellStyle name="Normal 3 2 3 2 2 3 3 2 4" xfId="6964"/>
    <cellStyle name="Normal 3 2 3 2 2 3 3 2 4 2" xfId="6965"/>
    <cellStyle name="Normal 3 2 3 2 2 3 3 2 5" xfId="6966"/>
    <cellStyle name="Normal 3 2 3 2 2 3 3 3" xfId="6967"/>
    <cellStyle name="Normal 3 2 3 2 2 3 3 3 2" xfId="6968"/>
    <cellStyle name="Normal 3 2 3 2 2 3 3 3 2 2" xfId="6969"/>
    <cellStyle name="Normal 3 2 3 2 2 3 3 3 2 2 2" xfId="6970"/>
    <cellStyle name="Normal 3 2 3 2 2 3 3 3 2 3" xfId="6971"/>
    <cellStyle name="Normal 3 2 3 2 2 3 3 3 3" xfId="6972"/>
    <cellStyle name="Normal 3 2 3 2 2 3 3 3 3 2" xfId="6973"/>
    <cellStyle name="Normal 3 2 3 2 2 3 3 3 4" xfId="6974"/>
    <cellStyle name="Normal 3 2 3 2 2 3 3 4" xfId="6975"/>
    <cellStyle name="Normal 3 2 3 2 2 3 3 4 2" xfId="6976"/>
    <cellStyle name="Normal 3 2 3 2 2 3 3 4 2 2" xfId="6977"/>
    <cellStyle name="Normal 3 2 3 2 2 3 3 4 3" xfId="6978"/>
    <cellStyle name="Normal 3 2 3 2 2 3 3 5" xfId="6979"/>
    <cellStyle name="Normal 3 2 3 2 2 3 3 5 2" xfId="6980"/>
    <cellStyle name="Normal 3 2 3 2 2 3 3 6" xfId="6981"/>
    <cellStyle name="Normal 3 2 3 2 2 3 4" xfId="6982"/>
    <cellStyle name="Normal 3 2 3 2 2 3 4 2" xfId="6983"/>
    <cellStyle name="Normal 3 2 3 2 2 3 4 2 2" xfId="6984"/>
    <cellStyle name="Normal 3 2 3 2 2 3 4 2 2 2" xfId="6985"/>
    <cellStyle name="Normal 3 2 3 2 2 3 4 2 2 2 2" xfId="6986"/>
    <cellStyle name="Normal 3 2 3 2 2 3 4 2 2 3" xfId="6987"/>
    <cellStyle name="Normal 3 2 3 2 2 3 4 2 3" xfId="6988"/>
    <cellStyle name="Normal 3 2 3 2 2 3 4 2 3 2" xfId="6989"/>
    <cellStyle name="Normal 3 2 3 2 2 3 4 2 4" xfId="6990"/>
    <cellStyle name="Normal 3 2 3 2 2 3 4 3" xfId="6991"/>
    <cellStyle name="Normal 3 2 3 2 2 3 4 3 2" xfId="6992"/>
    <cellStyle name="Normal 3 2 3 2 2 3 4 3 2 2" xfId="6993"/>
    <cellStyle name="Normal 3 2 3 2 2 3 4 3 3" xfId="6994"/>
    <cellStyle name="Normal 3 2 3 2 2 3 4 4" xfId="6995"/>
    <cellStyle name="Normal 3 2 3 2 2 3 4 4 2" xfId="6996"/>
    <cellStyle name="Normal 3 2 3 2 2 3 4 5" xfId="6997"/>
    <cellStyle name="Normal 3 2 3 2 2 3 5" xfId="6998"/>
    <cellStyle name="Normal 3 2 3 2 2 3 5 2" xfId="6999"/>
    <cellStyle name="Normal 3 2 3 2 2 3 5 2 2" xfId="7000"/>
    <cellStyle name="Normal 3 2 3 2 2 3 5 2 2 2" xfId="7001"/>
    <cellStyle name="Normal 3 2 3 2 2 3 5 2 3" xfId="7002"/>
    <cellStyle name="Normal 3 2 3 2 2 3 5 3" xfId="7003"/>
    <cellStyle name="Normal 3 2 3 2 2 3 5 3 2" xfId="7004"/>
    <cellStyle name="Normal 3 2 3 2 2 3 5 4" xfId="7005"/>
    <cellStyle name="Normal 3 2 3 2 2 3 6" xfId="7006"/>
    <cellStyle name="Normal 3 2 3 2 2 3 6 2" xfId="7007"/>
    <cellStyle name="Normal 3 2 3 2 2 3 6 2 2" xfId="7008"/>
    <cellStyle name="Normal 3 2 3 2 2 3 6 3" xfId="7009"/>
    <cellStyle name="Normal 3 2 3 2 2 3 7" xfId="7010"/>
    <cellStyle name="Normal 3 2 3 2 2 3 7 2" xfId="7011"/>
    <cellStyle name="Normal 3 2 3 2 2 3 8" xfId="7012"/>
    <cellStyle name="Normal 3 2 3 2 2 4" xfId="7013"/>
    <cellStyle name="Normal 3 2 3 2 2 4 2" xfId="7014"/>
    <cellStyle name="Normal 3 2 3 2 2 4 2 2" xfId="7015"/>
    <cellStyle name="Normal 3 2 3 2 2 4 2 2 2" xfId="7016"/>
    <cellStyle name="Normal 3 2 3 2 2 4 2 2 2 2" xfId="7017"/>
    <cellStyle name="Normal 3 2 3 2 2 4 2 2 2 2 2" xfId="7018"/>
    <cellStyle name="Normal 3 2 3 2 2 4 2 2 2 2 2 2" xfId="7019"/>
    <cellStyle name="Normal 3 2 3 2 2 4 2 2 2 2 3" xfId="7020"/>
    <cellStyle name="Normal 3 2 3 2 2 4 2 2 2 3" xfId="7021"/>
    <cellStyle name="Normal 3 2 3 2 2 4 2 2 2 3 2" xfId="7022"/>
    <cellStyle name="Normal 3 2 3 2 2 4 2 2 2 4" xfId="7023"/>
    <cellStyle name="Normal 3 2 3 2 2 4 2 2 3" xfId="7024"/>
    <cellStyle name="Normal 3 2 3 2 2 4 2 2 3 2" xfId="7025"/>
    <cellStyle name="Normal 3 2 3 2 2 4 2 2 3 2 2" xfId="7026"/>
    <cellStyle name="Normal 3 2 3 2 2 4 2 2 3 3" xfId="7027"/>
    <cellStyle name="Normal 3 2 3 2 2 4 2 2 4" xfId="7028"/>
    <cellStyle name="Normal 3 2 3 2 2 4 2 2 4 2" xfId="7029"/>
    <cellStyle name="Normal 3 2 3 2 2 4 2 2 5" xfId="7030"/>
    <cellStyle name="Normal 3 2 3 2 2 4 2 3" xfId="7031"/>
    <cellStyle name="Normal 3 2 3 2 2 4 2 3 2" xfId="7032"/>
    <cellStyle name="Normal 3 2 3 2 2 4 2 3 2 2" xfId="7033"/>
    <cellStyle name="Normal 3 2 3 2 2 4 2 3 2 2 2" xfId="7034"/>
    <cellStyle name="Normal 3 2 3 2 2 4 2 3 2 3" xfId="7035"/>
    <cellStyle name="Normal 3 2 3 2 2 4 2 3 3" xfId="7036"/>
    <cellStyle name="Normal 3 2 3 2 2 4 2 3 3 2" xfId="7037"/>
    <cellStyle name="Normal 3 2 3 2 2 4 2 3 4" xfId="7038"/>
    <cellStyle name="Normal 3 2 3 2 2 4 2 4" xfId="7039"/>
    <cellStyle name="Normal 3 2 3 2 2 4 2 4 2" xfId="7040"/>
    <cellStyle name="Normal 3 2 3 2 2 4 2 4 2 2" xfId="7041"/>
    <cellStyle name="Normal 3 2 3 2 2 4 2 4 3" xfId="7042"/>
    <cellStyle name="Normal 3 2 3 2 2 4 2 5" xfId="7043"/>
    <cellStyle name="Normal 3 2 3 2 2 4 2 5 2" xfId="7044"/>
    <cellStyle name="Normal 3 2 3 2 2 4 2 6" xfId="7045"/>
    <cellStyle name="Normal 3 2 3 2 2 4 3" xfId="7046"/>
    <cellStyle name="Normal 3 2 3 2 2 4 3 2" xfId="7047"/>
    <cellStyle name="Normal 3 2 3 2 2 4 3 2 2" xfId="7048"/>
    <cellStyle name="Normal 3 2 3 2 2 4 3 2 2 2" xfId="7049"/>
    <cellStyle name="Normal 3 2 3 2 2 4 3 2 2 2 2" xfId="7050"/>
    <cellStyle name="Normal 3 2 3 2 2 4 3 2 2 3" xfId="7051"/>
    <cellStyle name="Normal 3 2 3 2 2 4 3 2 3" xfId="7052"/>
    <cellStyle name="Normal 3 2 3 2 2 4 3 2 3 2" xfId="7053"/>
    <cellStyle name="Normal 3 2 3 2 2 4 3 2 4" xfId="7054"/>
    <cellStyle name="Normal 3 2 3 2 2 4 3 3" xfId="7055"/>
    <cellStyle name="Normal 3 2 3 2 2 4 3 3 2" xfId="7056"/>
    <cellStyle name="Normal 3 2 3 2 2 4 3 3 2 2" xfId="7057"/>
    <cellStyle name="Normal 3 2 3 2 2 4 3 3 3" xfId="7058"/>
    <cellStyle name="Normal 3 2 3 2 2 4 3 4" xfId="7059"/>
    <cellStyle name="Normal 3 2 3 2 2 4 3 4 2" xfId="7060"/>
    <cellStyle name="Normal 3 2 3 2 2 4 3 5" xfId="7061"/>
    <cellStyle name="Normal 3 2 3 2 2 4 4" xfId="7062"/>
    <cellStyle name="Normal 3 2 3 2 2 4 4 2" xfId="7063"/>
    <cellStyle name="Normal 3 2 3 2 2 4 4 2 2" xfId="7064"/>
    <cellStyle name="Normal 3 2 3 2 2 4 4 2 2 2" xfId="7065"/>
    <cellStyle name="Normal 3 2 3 2 2 4 4 2 3" xfId="7066"/>
    <cellStyle name="Normal 3 2 3 2 2 4 4 3" xfId="7067"/>
    <cellStyle name="Normal 3 2 3 2 2 4 4 3 2" xfId="7068"/>
    <cellStyle name="Normal 3 2 3 2 2 4 4 4" xfId="7069"/>
    <cellStyle name="Normal 3 2 3 2 2 4 5" xfId="7070"/>
    <cellStyle name="Normal 3 2 3 2 2 4 5 2" xfId="7071"/>
    <cellStyle name="Normal 3 2 3 2 2 4 5 2 2" xfId="7072"/>
    <cellStyle name="Normal 3 2 3 2 2 4 5 3" xfId="7073"/>
    <cellStyle name="Normal 3 2 3 2 2 4 6" xfId="7074"/>
    <cellStyle name="Normal 3 2 3 2 2 4 6 2" xfId="7075"/>
    <cellStyle name="Normal 3 2 3 2 2 4 7" xfId="7076"/>
    <cellStyle name="Normal 3 2 3 2 2 5" xfId="7077"/>
    <cellStyle name="Normal 3 2 3 2 2 5 2" xfId="7078"/>
    <cellStyle name="Normal 3 2 3 2 2 5 2 2" xfId="7079"/>
    <cellStyle name="Normal 3 2 3 2 2 5 2 2 2" xfId="7080"/>
    <cellStyle name="Normal 3 2 3 2 2 5 2 2 2 2" xfId="7081"/>
    <cellStyle name="Normal 3 2 3 2 2 5 2 2 2 2 2" xfId="7082"/>
    <cellStyle name="Normal 3 2 3 2 2 5 2 2 2 3" xfId="7083"/>
    <cellStyle name="Normal 3 2 3 2 2 5 2 2 3" xfId="7084"/>
    <cellStyle name="Normal 3 2 3 2 2 5 2 2 3 2" xfId="7085"/>
    <cellStyle name="Normal 3 2 3 2 2 5 2 2 4" xfId="7086"/>
    <cellStyle name="Normal 3 2 3 2 2 5 2 3" xfId="7087"/>
    <cellStyle name="Normal 3 2 3 2 2 5 2 3 2" xfId="7088"/>
    <cellStyle name="Normal 3 2 3 2 2 5 2 3 2 2" xfId="7089"/>
    <cellStyle name="Normal 3 2 3 2 2 5 2 3 3" xfId="7090"/>
    <cellStyle name="Normal 3 2 3 2 2 5 2 4" xfId="7091"/>
    <cellStyle name="Normal 3 2 3 2 2 5 2 4 2" xfId="7092"/>
    <cellStyle name="Normal 3 2 3 2 2 5 2 5" xfId="7093"/>
    <cellStyle name="Normal 3 2 3 2 2 5 3" xfId="7094"/>
    <cellStyle name="Normal 3 2 3 2 2 5 3 2" xfId="7095"/>
    <cellStyle name="Normal 3 2 3 2 2 5 3 2 2" xfId="7096"/>
    <cellStyle name="Normal 3 2 3 2 2 5 3 2 2 2" xfId="7097"/>
    <cellStyle name="Normal 3 2 3 2 2 5 3 2 3" xfId="7098"/>
    <cellStyle name="Normal 3 2 3 2 2 5 3 3" xfId="7099"/>
    <cellStyle name="Normal 3 2 3 2 2 5 3 3 2" xfId="7100"/>
    <cellStyle name="Normal 3 2 3 2 2 5 3 4" xfId="7101"/>
    <cellStyle name="Normal 3 2 3 2 2 5 4" xfId="7102"/>
    <cellStyle name="Normal 3 2 3 2 2 5 4 2" xfId="7103"/>
    <cellStyle name="Normal 3 2 3 2 2 5 4 2 2" xfId="7104"/>
    <cellStyle name="Normal 3 2 3 2 2 5 4 3" xfId="7105"/>
    <cellStyle name="Normal 3 2 3 2 2 5 5" xfId="7106"/>
    <cellStyle name="Normal 3 2 3 2 2 5 5 2" xfId="7107"/>
    <cellStyle name="Normal 3 2 3 2 2 5 6" xfId="7108"/>
    <cellStyle name="Normal 3 2 3 2 2 6" xfId="7109"/>
    <cellStyle name="Normal 3 2 3 2 2 6 2" xfId="7110"/>
    <cellStyle name="Normal 3 2 3 2 2 6 2 2" xfId="7111"/>
    <cellStyle name="Normal 3 2 3 2 2 6 2 2 2" xfId="7112"/>
    <cellStyle name="Normal 3 2 3 2 2 6 2 2 2 2" xfId="7113"/>
    <cellStyle name="Normal 3 2 3 2 2 6 2 2 3" xfId="7114"/>
    <cellStyle name="Normal 3 2 3 2 2 6 2 3" xfId="7115"/>
    <cellStyle name="Normal 3 2 3 2 2 6 2 3 2" xfId="7116"/>
    <cellStyle name="Normal 3 2 3 2 2 6 2 4" xfId="7117"/>
    <cellStyle name="Normal 3 2 3 2 2 6 3" xfId="7118"/>
    <cellStyle name="Normal 3 2 3 2 2 6 3 2" xfId="7119"/>
    <cellStyle name="Normal 3 2 3 2 2 6 3 2 2" xfId="7120"/>
    <cellStyle name="Normal 3 2 3 2 2 6 3 3" xfId="7121"/>
    <cellStyle name="Normal 3 2 3 2 2 6 4" xfId="7122"/>
    <cellStyle name="Normal 3 2 3 2 2 6 4 2" xfId="7123"/>
    <cellStyle name="Normal 3 2 3 2 2 6 5" xfId="7124"/>
    <cellStyle name="Normal 3 2 3 2 2 7" xfId="7125"/>
    <cellStyle name="Normal 3 2 3 2 2 7 2" xfId="7126"/>
    <cellStyle name="Normal 3 2 3 2 2 7 2 2" xfId="7127"/>
    <cellStyle name="Normal 3 2 3 2 2 7 2 2 2" xfId="7128"/>
    <cellStyle name="Normal 3 2 3 2 2 7 2 3" xfId="7129"/>
    <cellStyle name="Normal 3 2 3 2 2 7 3" xfId="7130"/>
    <cellStyle name="Normal 3 2 3 2 2 7 3 2" xfId="7131"/>
    <cellStyle name="Normal 3 2 3 2 2 7 4" xfId="7132"/>
    <cellStyle name="Normal 3 2 3 2 2 8" xfId="7133"/>
    <cellStyle name="Normal 3 2 3 2 2 8 2" xfId="7134"/>
    <cellStyle name="Normal 3 2 3 2 2 8 2 2" xfId="7135"/>
    <cellStyle name="Normal 3 2 3 2 2 8 3" xfId="7136"/>
    <cellStyle name="Normal 3 2 3 2 2 9" xfId="7137"/>
    <cellStyle name="Normal 3 2 3 2 2 9 2" xfId="7138"/>
    <cellStyle name="Normal 3 2 3 2 3" xfId="7139"/>
    <cellStyle name="Normal 3 2 3 2 3 2" xfId="7140"/>
    <cellStyle name="Normal 3 2 3 2 3 2 2" xfId="7141"/>
    <cellStyle name="Normal 3 2 3 2 3 2 2 2" xfId="7142"/>
    <cellStyle name="Normal 3 2 3 2 3 2 2 2 2" xfId="7143"/>
    <cellStyle name="Normal 3 2 3 2 3 2 2 2 2 2" xfId="7144"/>
    <cellStyle name="Normal 3 2 3 2 3 2 2 2 2 2 2" xfId="7145"/>
    <cellStyle name="Normal 3 2 3 2 3 2 2 2 2 2 2 2" xfId="7146"/>
    <cellStyle name="Normal 3 2 3 2 3 2 2 2 2 2 2 2 2" xfId="7147"/>
    <cellStyle name="Normal 3 2 3 2 3 2 2 2 2 2 2 3" xfId="7148"/>
    <cellStyle name="Normal 3 2 3 2 3 2 2 2 2 2 3" xfId="7149"/>
    <cellStyle name="Normal 3 2 3 2 3 2 2 2 2 2 3 2" xfId="7150"/>
    <cellStyle name="Normal 3 2 3 2 3 2 2 2 2 2 4" xfId="7151"/>
    <cellStyle name="Normal 3 2 3 2 3 2 2 2 2 3" xfId="7152"/>
    <cellStyle name="Normal 3 2 3 2 3 2 2 2 2 3 2" xfId="7153"/>
    <cellStyle name="Normal 3 2 3 2 3 2 2 2 2 3 2 2" xfId="7154"/>
    <cellStyle name="Normal 3 2 3 2 3 2 2 2 2 3 3" xfId="7155"/>
    <cellStyle name="Normal 3 2 3 2 3 2 2 2 2 4" xfId="7156"/>
    <cellStyle name="Normal 3 2 3 2 3 2 2 2 2 4 2" xfId="7157"/>
    <cellStyle name="Normal 3 2 3 2 3 2 2 2 2 5" xfId="7158"/>
    <cellStyle name="Normal 3 2 3 2 3 2 2 2 3" xfId="7159"/>
    <cellStyle name="Normal 3 2 3 2 3 2 2 2 3 2" xfId="7160"/>
    <cellStyle name="Normal 3 2 3 2 3 2 2 2 3 2 2" xfId="7161"/>
    <cellStyle name="Normal 3 2 3 2 3 2 2 2 3 2 2 2" xfId="7162"/>
    <cellStyle name="Normal 3 2 3 2 3 2 2 2 3 2 3" xfId="7163"/>
    <cellStyle name="Normal 3 2 3 2 3 2 2 2 3 3" xfId="7164"/>
    <cellStyle name="Normal 3 2 3 2 3 2 2 2 3 3 2" xfId="7165"/>
    <cellStyle name="Normal 3 2 3 2 3 2 2 2 3 4" xfId="7166"/>
    <cellStyle name="Normal 3 2 3 2 3 2 2 2 4" xfId="7167"/>
    <cellStyle name="Normal 3 2 3 2 3 2 2 2 4 2" xfId="7168"/>
    <cellStyle name="Normal 3 2 3 2 3 2 2 2 4 2 2" xfId="7169"/>
    <cellStyle name="Normal 3 2 3 2 3 2 2 2 4 3" xfId="7170"/>
    <cellStyle name="Normal 3 2 3 2 3 2 2 2 5" xfId="7171"/>
    <cellStyle name="Normal 3 2 3 2 3 2 2 2 5 2" xfId="7172"/>
    <cellStyle name="Normal 3 2 3 2 3 2 2 2 6" xfId="7173"/>
    <cellStyle name="Normal 3 2 3 2 3 2 2 3" xfId="7174"/>
    <cellStyle name="Normal 3 2 3 2 3 2 2 3 2" xfId="7175"/>
    <cellStyle name="Normal 3 2 3 2 3 2 2 3 2 2" xfId="7176"/>
    <cellStyle name="Normal 3 2 3 2 3 2 2 3 2 2 2" xfId="7177"/>
    <cellStyle name="Normal 3 2 3 2 3 2 2 3 2 2 2 2" xfId="7178"/>
    <cellStyle name="Normal 3 2 3 2 3 2 2 3 2 2 3" xfId="7179"/>
    <cellStyle name="Normal 3 2 3 2 3 2 2 3 2 3" xfId="7180"/>
    <cellStyle name="Normal 3 2 3 2 3 2 2 3 2 3 2" xfId="7181"/>
    <cellStyle name="Normal 3 2 3 2 3 2 2 3 2 4" xfId="7182"/>
    <cellStyle name="Normal 3 2 3 2 3 2 2 3 3" xfId="7183"/>
    <cellStyle name="Normal 3 2 3 2 3 2 2 3 3 2" xfId="7184"/>
    <cellStyle name="Normal 3 2 3 2 3 2 2 3 3 2 2" xfId="7185"/>
    <cellStyle name="Normal 3 2 3 2 3 2 2 3 3 3" xfId="7186"/>
    <cellStyle name="Normal 3 2 3 2 3 2 2 3 4" xfId="7187"/>
    <cellStyle name="Normal 3 2 3 2 3 2 2 3 4 2" xfId="7188"/>
    <cellStyle name="Normal 3 2 3 2 3 2 2 3 5" xfId="7189"/>
    <cellStyle name="Normal 3 2 3 2 3 2 2 4" xfId="7190"/>
    <cellStyle name="Normal 3 2 3 2 3 2 2 4 2" xfId="7191"/>
    <cellStyle name="Normal 3 2 3 2 3 2 2 4 2 2" xfId="7192"/>
    <cellStyle name="Normal 3 2 3 2 3 2 2 4 2 2 2" xfId="7193"/>
    <cellStyle name="Normal 3 2 3 2 3 2 2 4 2 3" xfId="7194"/>
    <cellStyle name="Normal 3 2 3 2 3 2 2 4 3" xfId="7195"/>
    <cellStyle name="Normal 3 2 3 2 3 2 2 4 3 2" xfId="7196"/>
    <cellStyle name="Normal 3 2 3 2 3 2 2 4 4" xfId="7197"/>
    <cellStyle name="Normal 3 2 3 2 3 2 2 5" xfId="7198"/>
    <cellStyle name="Normal 3 2 3 2 3 2 2 5 2" xfId="7199"/>
    <cellStyle name="Normal 3 2 3 2 3 2 2 5 2 2" xfId="7200"/>
    <cellStyle name="Normal 3 2 3 2 3 2 2 5 3" xfId="7201"/>
    <cellStyle name="Normal 3 2 3 2 3 2 2 6" xfId="7202"/>
    <cellStyle name="Normal 3 2 3 2 3 2 2 6 2" xfId="7203"/>
    <cellStyle name="Normal 3 2 3 2 3 2 2 7" xfId="7204"/>
    <cellStyle name="Normal 3 2 3 2 3 2 3" xfId="7205"/>
    <cellStyle name="Normal 3 2 3 2 3 2 3 2" xfId="7206"/>
    <cellStyle name="Normal 3 2 3 2 3 2 3 2 2" xfId="7207"/>
    <cellStyle name="Normal 3 2 3 2 3 2 3 2 2 2" xfId="7208"/>
    <cellStyle name="Normal 3 2 3 2 3 2 3 2 2 2 2" xfId="7209"/>
    <cellStyle name="Normal 3 2 3 2 3 2 3 2 2 2 2 2" xfId="7210"/>
    <cellStyle name="Normal 3 2 3 2 3 2 3 2 2 2 3" xfId="7211"/>
    <cellStyle name="Normal 3 2 3 2 3 2 3 2 2 3" xfId="7212"/>
    <cellStyle name="Normal 3 2 3 2 3 2 3 2 2 3 2" xfId="7213"/>
    <cellStyle name="Normal 3 2 3 2 3 2 3 2 2 4" xfId="7214"/>
    <cellStyle name="Normal 3 2 3 2 3 2 3 2 3" xfId="7215"/>
    <cellStyle name="Normal 3 2 3 2 3 2 3 2 3 2" xfId="7216"/>
    <cellStyle name="Normal 3 2 3 2 3 2 3 2 3 2 2" xfId="7217"/>
    <cellStyle name="Normal 3 2 3 2 3 2 3 2 3 3" xfId="7218"/>
    <cellStyle name="Normal 3 2 3 2 3 2 3 2 4" xfId="7219"/>
    <cellStyle name="Normal 3 2 3 2 3 2 3 2 4 2" xfId="7220"/>
    <cellStyle name="Normal 3 2 3 2 3 2 3 2 5" xfId="7221"/>
    <cellStyle name="Normal 3 2 3 2 3 2 3 3" xfId="7222"/>
    <cellStyle name="Normal 3 2 3 2 3 2 3 3 2" xfId="7223"/>
    <cellStyle name="Normal 3 2 3 2 3 2 3 3 2 2" xfId="7224"/>
    <cellStyle name="Normal 3 2 3 2 3 2 3 3 2 2 2" xfId="7225"/>
    <cellStyle name="Normal 3 2 3 2 3 2 3 3 2 3" xfId="7226"/>
    <cellStyle name="Normal 3 2 3 2 3 2 3 3 3" xfId="7227"/>
    <cellStyle name="Normal 3 2 3 2 3 2 3 3 3 2" xfId="7228"/>
    <cellStyle name="Normal 3 2 3 2 3 2 3 3 4" xfId="7229"/>
    <cellStyle name="Normal 3 2 3 2 3 2 3 4" xfId="7230"/>
    <cellStyle name="Normal 3 2 3 2 3 2 3 4 2" xfId="7231"/>
    <cellStyle name="Normal 3 2 3 2 3 2 3 4 2 2" xfId="7232"/>
    <cellStyle name="Normal 3 2 3 2 3 2 3 4 3" xfId="7233"/>
    <cellStyle name="Normal 3 2 3 2 3 2 3 5" xfId="7234"/>
    <cellStyle name="Normal 3 2 3 2 3 2 3 5 2" xfId="7235"/>
    <cellStyle name="Normal 3 2 3 2 3 2 3 6" xfId="7236"/>
    <cellStyle name="Normal 3 2 3 2 3 2 4" xfId="7237"/>
    <cellStyle name="Normal 3 2 3 2 3 2 4 2" xfId="7238"/>
    <cellStyle name="Normal 3 2 3 2 3 2 4 2 2" xfId="7239"/>
    <cellStyle name="Normal 3 2 3 2 3 2 4 2 2 2" xfId="7240"/>
    <cellStyle name="Normal 3 2 3 2 3 2 4 2 2 2 2" xfId="7241"/>
    <cellStyle name="Normal 3 2 3 2 3 2 4 2 2 3" xfId="7242"/>
    <cellStyle name="Normal 3 2 3 2 3 2 4 2 3" xfId="7243"/>
    <cellStyle name="Normal 3 2 3 2 3 2 4 2 3 2" xfId="7244"/>
    <cellStyle name="Normal 3 2 3 2 3 2 4 2 4" xfId="7245"/>
    <cellStyle name="Normal 3 2 3 2 3 2 4 3" xfId="7246"/>
    <cellStyle name="Normal 3 2 3 2 3 2 4 3 2" xfId="7247"/>
    <cellStyle name="Normal 3 2 3 2 3 2 4 3 2 2" xfId="7248"/>
    <cellStyle name="Normal 3 2 3 2 3 2 4 3 3" xfId="7249"/>
    <cellStyle name="Normal 3 2 3 2 3 2 4 4" xfId="7250"/>
    <cellStyle name="Normal 3 2 3 2 3 2 4 4 2" xfId="7251"/>
    <cellStyle name="Normal 3 2 3 2 3 2 4 5" xfId="7252"/>
    <cellStyle name="Normal 3 2 3 2 3 2 5" xfId="7253"/>
    <cellStyle name="Normal 3 2 3 2 3 2 5 2" xfId="7254"/>
    <cellStyle name="Normal 3 2 3 2 3 2 5 2 2" xfId="7255"/>
    <cellStyle name="Normal 3 2 3 2 3 2 5 2 2 2" xfId="7256"/>
    <cellStyle name="Normal 3 2 3 2 3 2 5 2 3" xfId="7257"/>
    <cellStyle name="Normal 3 2 3 2 3 2 5 3" xfId="7258"/>
    <cellStyle name="Normal 3 2 3 2 3 2 5 3 2" xfId="7259"/>
    <cellStyle name="Normal 3 2 3 2 3 2 5 4" xfId="7260"/>
    <cellStyle name="Normal 3 2 3 2 3 2 6" xfId="7261"/>
    <cellStyle name="Normal 3 2 3 2 3 2 6 2" xfId="7262"/>
    <cellStyle name="Normal 3 2 3 2 3 2 6 2 2" xfId="7263"/>
    <cellStyle name="Normal 3 2 3 2 3 2 6 3" xfId="7264"/>
    <cellStyle name="Normal 3 2 3 2 3 2 7" xfId="7265"/>
    <cellStyle name="Normal 3 2 3 2 3 2 7 2" xfId="7266"/>
    <cellStyle name="Normal 3 2 3 2 3 2 8" xfId="7267"/>
    <cellStyle name="Normal 3 2 3 2 3 3" xfId="7268"/>
    <cellStyle name="Normal 3 2 3 2 3 3 2" xfId="7269"/>
    <cellStyle name="Normal 3 2 3 2 3 3 2 2" xfId="7270"/>
    <cellStyle name="Normal 3 2 3 2 3 3 2 2 2" xfId="7271"/>
    <cellStyle name="Normal 3 2 3 2 3 3 2 2 2 2" xfId="7272"/>
    <cellStyle name="Normal 3 2 3 2 3 3 2 2 2 2 2" xfId="7273"/>
    <cellStyle name="Normal 3 2 3 2 3 3 2 2 2 2 2 2" xfId="7274"/>
    <cellStyle name="Normal 3 2 3 2 3 3 2 2 2 2 3" xfId="7275"/>
    <cellStyle name="Normal 3 2 3 2 3 3 2 2 2 3" xfId="7276"/>
    <cellStyle name="Normal 3 2 3 2 3 3 2 2 2 3 2" xfId="7277"/>
    <cellStyle name="Normal 3 2 3 2 3 3 2 2 2 4" xfId="7278"/>
    <cellStyle name="Normal 3 2 3 2 3 3 2 2 3" xfId="7279"/>
    <cellStyle name="Normal 3 2 3 2 3 3 2 2 3 2" xfId="7280"/>
    <cellStyle name="Normal 3 2 3 2 3 3 2 2 3 2 2" xfId="7281"/>
    <cellStyle name="Normal 3 2 3 2 3 3 2 2 3 3" xfId="7282"/>
    <cellStyle name="Normal 3 2 3 2 3 3 2 2 4" xfId="7283"/>
    <cellStyle name="Normal 3 2 3 2 3 3 2 2 4 2" xfId="7284"/>
    <cellStyle name="Normal 3 2 3 2 3 3 2 2 5" xfId="7285"/>
    <cellStyle name="Normal 3 2 3 2 3 3 2 3" xfId="7286"/>
    <cellStyle name="Normal 3 2 3 2 3 3 2 3 2" xfId="7287"/>
    <cellStyle name="Normal 3 2 3 2 3 3 2 3 2 2" xfId="7288"/>
    <cellStyle name="Normal 3 2 3 2 3 3 2 3 2 2 2" xfId="7289"/>
    <cellStyle name="Normal 3 2 3 2 3 3 2 3 2 3" xfId="7290"/>
    <cellStyle name="Normal 3 2 3 2 3 3 2 3 3" xfId="7291"/>
    <cellStyle name="Normal 3 2 3 2 3 3 2 3 3 2" xfId="7292"/>
    <cellStyle name="Normal 3 2 3 2 3 3 2 3 4" xfId="7293"/>
    <cellStyle name="Normal 3 2 3 2 3 3 2 4" xfId="7294"/>
    <cellStyle name="Normal 3 2 3 2 3 3 2 4 2" xfId="7295"/>
    <cellStyle name="Normal 3 2 3 2 3 3 2 4 2 2" xfId="7296"/>
    <cellStyle name="Normal 3 2 3 2 3 3 2 4 3" xfId="7297"/>
    <cellStyle name="Normal 3 2 3 2 3 3 2 5" xfId="7298"/>
    <cellStyle name="Normal 3 2 3 2 3 3 2 5 2" xfId="7299"/>
    <cellStyle name="Normal 3 2 3 2 3 3 2 6" xfId="7300"/>
    <cellStyle name="Normal 3 2 3 2 3 3 3" xfId="7301"/>
    <cellStyle name="Normal 3 2 3 2 3 3 3 2" xfId="7302"/>
    <cellStyle name="Normal 3 2 3 2 3 3 3 2 2" xfId="7303"/>
    <cellStyle name="Normal 3 2 3 2 3 3 3 2 2 2" xfId="7304"/>
    <cellStyle name="Normal 3 2 3 2 3 3 3 2 2 2 2" xfId="7305"/>
    <cellStyle name="Normal 3 2 3 2 3 3 3 2 2 3" xfId="7306"/>
    <cellStyle name="Normal 3 2 3 2 3 3 3 2 3" xfId="7307"/>
    <cellStyle name="Normal 3 2 3 2 3 3 3 2 3 2" xfId="7308"/>
    <cellStyle name="Normal 3 2 3 2 3 3 3 2 4" xfId="7309"/>
    <cellStyle name="Normal 3 2 3 2 3 3 3 3" xfId="7310"/>
    <cellStyle name="Normal 3 2 3 2 3 3 3 3 2" xfId="7311"/>
    <cellStyle name="Normal 3 2 3 2 3 3 3 3 2 2" xfId="7312"/>
    <cellStyle name="Normal 3 2 3 2 3 3 3 3 3" xfId="7313"/>
    <cellStyle name="Normal 3 2 3 2 3 3 3 4" xfId="7314"/>
    <cellStyle name="Normal 3 2 3 2 3 3 3 4 2" xfId="7315"/>
    <cellStyle name="Normal 3 2 3 2 3 3 3 5" xfId="7316"/>
    <cellStyle name="Normal 3 2 3 2 3 3 4" xfId="7317"/>
    <cellStyle name="Normal 3 2 3 2 3 3 4 2" xfId="7318"/>
    <cellStyle name="Normal 3 2 3 2 3 3 4 2 2" xfId="7319"/>
    <cellStyle name="Normal 3 2 3 2 3 3 4 2 2 2" xfId="7320"/>
    <cellStyle name="Normal 3 2 3 2 3 3 4 2 3" xfId="7321"/>
    <cellStyle name="Normal 3 2 3 2 3 3 4 3" xfId="7322"/>
    <cellStyle name="Normal 3 2 3 2 3 3 4 3 2" xfId="7323"/>
    <cellStyle name="Normal 3 2 3 2 3 3 4 4" xfId="7324"/>
    <cellStyle name="Normal 3 2 3 2 3 3 5" xfId="7325"/>
    <cellStyle name="Normal 3 2 3 2 3 3 5 2" xfId="7326"/>
    <cellStyle name="Normal 3 2 3 2 3 3 5 2 2" xfId="7327"/>
    <cellStyle name="Normal 3 2 3 2 3 3 5 3" xfId="7328"/>
    <cellStyle name="Normal 3 2 3 2 3 3 6" xfId="7329"/>
    <cellStyle name="Normal 3 2 3 2 3 3 6 2" xfId="7330"/>
    <cellStyle name="Normal 3 2 3 2 3 3 7" xfId="7331"/>
    <cellStyle name="Normal 3 2 3 2 3 4" xfId="7332"/>
    <cellStyle name="Normal 3 2 3 2 3 4 2" xfId="7333"/>
    <cellStyle name="Normal 3 2 3 2 3 4 2 2" xfId="7334"/>
    <cellStyle name="Normal 3 2 3 2 3 4 2 2 2" xfId="7335"/>
    <cellStyle name="Normal 3 2 3 2 3 4 2 2 2 2" xfId="7336"/>
    <cellStyle name="Normal 3 2 3 2 3 4 2 2 2 2 2" xfId="7337"/>
    <cellStyle name="Normal 3 2 3 2 3 4 2 2 2 3" xfId="7338"/>
    <cellStyle name="Normal 3 2 3 2 3 4 2 2 3" xfId="7339"/>
    <cellStyle name="Normal 3 2 3 2 3 4 2 2 3 2" xfId="7340"/>
    <cellStyle name="Normal 3 2 3 2 3 4 2 2 4" xfId="7341"/>
    <cellStyle name="Normal 3 2 3 2 3 4 2 3" xfId="7342"/>
    <cellStyle name="Normal 3 2 3 2 3 4 2 3 2" xfId="7343"/>
    <cellStyle name="Normal 3 2 3 2 3 4 2 3 2 2" xfId="7344"/>
    <cellStyle name="Normal 3 2 3 2 3 4 2 3 3" xfId="7345"/>
    <cellStyle name="Normal 3 2 3 2 3 4 2 4" xfId="7346"/>
    <cellStyle name="Normal 3 2 3 2 3 4 2 4 2" xfId="7347"/>
    <cellStyle name="Normal 3 2 3 2 3 4 2 5" xfId="7348"/>
    <cellStyle name="Normal 3 2 3 2 3 4 3" xfId="7349"/>
    <cellStyle name="Normal 3 2 3 2 3 4 3 2" xfId="7350"/>
    <cellStyle name="Normal 3 2 3 2 3 4 3 2 2" xfId="7351"/>
    <cellStyle name="Normal 3 2 3 2 3 4 3 2 2 2" xfId="7352"/>
    <cellStyle name="Normal 3 2 3 2 3 4 3 2 3" xfId="7353"/>
    <cellStyle name="Normal 3 2 3 2 3 4 3 3" xfId="7354"/>
    <cellStyle name="Normal 3 2 3 2 3 4 3 3 2" xfId="7355"/>
    <cellStyle name="Normal 3 2 3 2 3 4 3 4" xfId="7356"/>
    <cellStyle name="Normal 3 2 3 2 3 4 4" xfId="7357"/>
    <cellStyle name="Normal 3 2 3 2 3 4 4 2" xfId="7358"/>
    <cellStyle name="Normal 3 2 3 2 3 4 4 2 2" xfId="7359"/>
    <cellStyle name="Normal 3 2 3 2 3 4 4 3" xfId="7360"/>
    <cellStyle name="Normal 3 2 3 2 3 4 5" xfId="7361"/>
    <cellStyle name="Normal 3 2 3 2 3 4 5 2" xfId="7362"/>
    <cellStyle name="Normal 3 2 3 2 3 4 6" xfId="7363"/>
    <cellStyle name="Normal 3 2 3 2 3 5" xfId="7364"/>
    <cellStyle name="Normal 3 2 3 2 3 5 2" xfId="7365"/>
    <cellStyle name="Normal 3 2 3 2 3 5 2 2" xfId="7366"/>
    <cellStyle name="Normal 3 2 3 2 3 5 2 2 2" xfId="7367"/>
    <cellStyle name="Normal 3 2 3 2 3 5 2 2 2 2" xfId="7368"/>
    <cellStyle name="Normal 3 2 3 2 3 5 2 2 3" xfId="7369"/>
    <cellStyle name="Normal 3 2 3 2 3 5 2 3" xfId="7370"/>
    <cellStyle name="Normal 3 2 3 2 3 5 2 3 2" xfId="7371"/>
    <cellStyle name="Normal 3 2 3 2 3 5 2 4" xfId="7372"/>
    <cellStyle name="Normal 3 2 3 2 3 5 3" xfId="7373"/>
    <cellStyle name="Normal 3 2 3 2 3 5 3 2" xfId="7374"/>
    <cellStyle name="Normal 3 2 3 2 3 5 3 2 2" xfId="7375"/>
    <cellStyle name="Normal 3 2 3 2 3 5 3 3" xfId="7376"/>
    <cellStyle name="Normal 3 2 3 2 3 5 4" xfId="7377"/>
    <cellStyle name="Normal 3 2 3 2 3 5 4 2" xfId="7378"/>
    <cellStyle name="Normal 3 2 3 2 3 5 5" xfId="7379"/>
    <cellStyle name="Normal 3 2 3 2 3 6" xfId="7380"/>
    <cellStyle name="Normal 3 2 3 2 3 6 2" xfId="7381"/>
    <cellStyle name="Normal 3 2 3 2 3 6 2 2" xfId="7382"/>
    <cellStyle name="Normal 3 2 3 2 3 6 2 2 2" xfId="7383"/>
    <cellStyle name="Normal 3 2 3 2 3 6 2 3" xfId="7384"/>
    <cellStyle name="Normal 3 2 3 2 3 6 3" xfId="7385"/>
    <cellStyle name="Normal 3 2 3 2 3 6 3 2" xfId="7386"/>
    <cellStyle name="Normal 3 2 3 2 3 6 4" xfId="7387"/>
    <cellStyle name="Normal 3 2 3 2 3 7" xfId="7388"/>
    <cellStyle name="Normal 3 2 3 2 3 7 2" xfId="7389"/>
    <cellStyle name="Normal 3 2 3 2 3 7 2 2" xfId="7390"/>
    <cellStyle name="Normal 3 2 3 2 3 7 3" xfId="7391"/>
    <cellStyle name="Normal 3 2 3 2 3 8" xfId="7392"/>
    <cellStyle name="Normal 3 2 3 2 3 8 2" xfId="7393"/>
    <cellStyle name="Normal 3 2 3 2 3 9" xfId="7394"/>
    <cellStyle name="Normal 3 2 3 2 4" xfId="7395"/>
    <cellStyle name="Normal 3 2 3 2 4 2" xfId="7396"/>
    <cellStyle name="Normal 3 2 3 2 4 2 2" xfId="7397"/>
    <cellStyle name="Normal 3 2 3 2 4 2 2 2" xfId="7398"/>
    <cellStyle name="Normal 3 2 3 2 4 2 2 2 2" xfId="7399"/>
    <cellStyle name="Normal 3 2 3 2 4 2 2 2 2 2" xfId="7400"/>
    <cellStyle name="Normal 3 2 3 2 4 2 2 2 2 2 2" xfId="7401"/>
    <cellStyle name="Normal 3 2 3 2 4 2 2 2 2 2 2 2" xfId="7402"/>
    <cellStyle name="Normal 3 2 3 2 4 2 2 2 2 2 3" xfId="7403"/>
    <cellStyle name="Normal 3 2 3 2 4 2 2 2 2 3" xfId="7404"/>
    <cellStyle name="Normal 3 2 3 2 4 2 2 2 2 3 2" xfId="7405"/>
    <cellStyle name="Normal 3 2 3 2 4 2 2 2 2 4" xfId="7406"/>
    <cellStyle name="Normal 3 2 3 2 4 2 2 2 3" xfId="7407"/>
    <cellStyle name="Normal 3 2 3 2 4 2 2 2 3 2" xfId="7408"/>
    <cellStyle name="Normal 3 2 3 2 4 2 2 2 3 2 2" xfId="7409"/>
    <cellStyle name="Normal 3 2 3 2 4 2 2 2 3 3" xfId="7410"/>
    <cellStyle name="Normal 3 2 3 2 4 2 2 2 4" xfId="7411"/>
    <cellStyle name="Normal 3 2 3 2 4 2 2 2 4 2" xfId="7412"/>
    <cellStyle name="Normal 3 2 3 2 4 2 2 2 5" xfId="7413"/>
    <cellStyle name="Normal 3 2 3 2 4 2 2 3" xfId="7414"/>
    <cellStyle name="Normal 3 2 3 2 4 2 2 3 2" xfId="7415"/>
    <cellStyle name="Normal 3 2 3 2 4 2 2 3 2 2" xfId="7416"/>
    <cellStyle name="Normal 3 2 3 2 4 2 2 3 2 2 2" xfId="7417"/>
    <cellStyle name="Normal 3 2 3 2 4 2 2 3 2 3" xfId="7418"/>
    <cellStyle name="Normal 3 2 3 2 4 2 2 3 3" xfId="7419"/>
    <cellStyle name="Normal 3 2 3 2 4 2 2 3 3 2" xfId="7420"/>
    <cellStyle name="Normal 3 2 3 2 4 2 2 3 4" xfId="7421"/>
    <cellStyle name="Normal 3 2 3 2 4 2 2 4" xfId="7422"/>
    <cellStyle name="Normal 3 2 3 2 4 2 2 4 2" xfId="7423"/>
    <cellStyle name="Normal 3 2 3 2 4 2 2 4 2 2" xfId="7424"/>
    <cellStyle name="Normal 3 2 3 2 4 2 2 4 3" xfId="7425"/>
    <cellStyle name="Normal 3 2 3 2 4 2 2 5" xfId="7426"/>
    <cellStyle name="Normal 3 2 3 2 4 2 2 5 2" xfId="7427"/>
    <cellStyle name="Normal 3 2 3 2 4 2 2 6" xfId="7428"/>
    <cellStyle name="Normal 3 2 3 2 4 2 3" xfId="7429"/>
    <cellStyle name="Normal 3 2 3 2 4 2 3 2" xfId="7430"/>
    <cellStyle name="Normal 3 2 3 2 4 2 3 2 2" xfId="7431"/>
    <cellStyle name="Normal 3 2 3 2 4 2 3 2 2 2" xfId="7432"/>
    <cellStyle name="Normal 3 2 3 2 4 2 3 2 2 2 2" xfId="7433"/>
    <cellStyle name="Normal 3 2 3 2 4 2 3 2 2 3" xfId="7434"/>
    <cellStyle name="Normal 3 2 3 2 4 2 3 2 3" xfId="7435"/>
    <cellStyle name="Normal 3 2 3 2 4 2 3 2 3 2" xfId="7436"/>
    <cellStyle name="Normal 3 2 3 2 4 2 3 2 4" xfId="7437"/>
    <cellStyle name="Normal 3 2 3 2 4 2 3 3" xfId="7438"/>
    <cellStyle name="Normal 3 2 3 2 4 2 3 3 2" xfId="7439"/>
    <cellStyle name="Normal 3 2 3 2 4 2 3 3 2 2" xfId="7440"/>
    <cellStyle name="Normal 3 2 3 2 4 2 3 3 3" xfId="7441"/>
    <cellStyle name="Normal 3 2 3 2 4 2 3 4" xfId="7442"/>
    <cellStyle name="Normal 3 2 3 2 4 2 3 4 2" xfId="7443"/>
    <cellStyle name="Normal 3 2 3 2 4 2 3 5" xfId="7444"/>
    <cellStyle name="Normal 3 2 3 2 4 2 4" xfId="7445"/>
    <cellStyle name="Normal 3 2 3 2 4 2 4 2" xfId="7446"/>
    <cellStyle name="Normal 3 2 3 2 4 2 4 2 2" xfId="7447"/>
    <cellStyle name="Normal 3 2 3 2 4 2 4 2 2 2" xfId="7448"/>
    <cellStyle name="Normal 3 2 3 2 4 2 4 2 3" xfId="7449"/>
    <cellStyle name="Normal 3 2 3 2 4 2 4 3" xfId="7450"/>
    <cellStyle name="Normal 3 2 3 2 4 2 4 3 2" xfId="7451"/>
    <cellStyle name="Normal 3 2 3 2 4 2 4 4" xfId="7452"/>
    <cellStyle name="Normal 3 2 3 2 4 2 5" xfId="7453"/>
    <cellStyle name="Normal 3 2 3 2 4 2 5 2" xfId="7454"/>
    <cellStyle name="Normal 3 2 3 2 4 2 5 2 2" xfId="7455"/>
    <cellStyle name="Normal 3 2 3 2 4 2 5 3" xfId="7456"/>
    <cellStyle name="Normal 3 2 3 2 4 2 6" xfId="7457"/>
    <cellStyle name="Normal 3 2 3 2 4 2 6 2" xfId="7458"/>
    <cellStyle name="Normal 3 2 3 2 4 2 7" xfId="7459"/>
    <cellStyle name="Normal 3 2 3 2 4 3" xfId="7460"/>
    <cellStyle name="Normal 3 2 3 2 4 3 2" xfId="7461"/>
    <cellStyle name="Normal 3 2 3 2 4 3 2 2" xfId="7462"/>
    <cellStyle name="Normal 3 2 3 2 4 3 2 2 2" xfId="7463"/>
    <cellStyle name="Normal 3 2 3 2 4 3 2 2 2 2" xfId="7464"/>
    <cellStyle name="Normal 3 2 3 2 4 3 2 2 2 2 2" xfId="7465"/>
    <cellStyle name="Normal 3 2 3 2 4 3 2 2 2 3" xfId="7466"/>
    <cellStyle name="Normal 3 2 3 2 4 3 2 2 3" xfId="7467"/>
    <cellStyle name="Normal 3 2 3 2 4 3 2 2 3 2" xfId="7468"/>
    <cellStyle name="Normal 3 2 3 2 4 3 2 2 4" xfId="7469"/>
    <cellStyle name="Normal 3 2 3 2 4 3 2 3" xfId="7470"/>
    <cellStyle name="Normal 3 2 3 2 4 3 2 3 2" xfId="7471"/>
    <cellStyle name="Normal 3 2 3 2 4 3 2 3 2 2" xfId="7472"/>
    <cellStyle name="Normal 3 2 3 2 4 3 2 3 3" xfId="7473"/>
    <cellStyle name="Normal 3 2 3 2 4 3 2 4" xfId="7474"/>
    <cellStyle name="Normal 3 2 3 2 4 3 2 4 2" xfId="7475"/>
    <cellStyle name="Normal 3 2 3 2 4 3 2 5" xfId="7476"/>
    <cellStyle name="Normal 3 2 3 2 4 3 3" xfId="7477"/>
    <cellStyle name="Normal 3 2 3 2 4 3 3 2" xfId="7478"/>
    <cellStyle name="Normal 3 2 3 2 4 3 3 2 2" xfId="7479"/>
    <cellStyle name="Normal 3 2 3 2 4 3 3 2 2 2" xfId="7480"/>
    <cellStyle name="Normal 3 2 3 2 4 3 3 2 3" xfId="7481"/>
    <cellStyle name="Normal 3 2 3 2 4 3 3 3" xfId="7482"/>
    <cellStyle name="Normal 3 2 3 2 4 3 3 3 2" xfId="7483"/>
    <cellStyle name="Normal 3 2 3 2 4 3 3 4" xfId="7484"/>
    <cellStyle name="Normal 3 2 3 2 4 3 4" xfId="7485"/>
    <cellStyle name="Normal 3 2 3 2 4 3 4 2" xfId="7486"/>
    <cellStyle name="Normal 3 2 3 2 4 3 4 2 2" xfId="7487"/>
    <cellStyle name="Normal 3 2 3 2 4 3 4 3" xfId="7488"/>
    <cellStyle name="Normal 3 2 3 2 4 3 5" xfId="7489"/>
    <cellStyle name="Normal 3 2 3 2 4 3 5 2" xfId="7490"/>
    <cellStyle name="Normal 3 2 3 2 4 3 6" xfId="7491"/>
    <cellStyle name="Normal 3 2 3 2 4 4" xfId="7492"/>
    <cellStyle name="Normal 3 2 3 2 4 4 2" xfId="7493"/>
    <cellStyle name="Normal 3 2 3 2 4 4 2 2" xfId="7494"/>
    <cellStyle name="Normal 3 2 3 2 4 4 2 2 2" xfId="7495"/>
    <cellStyle name="Normal 3 2 3 2 4 4 2 2 2 2" xfId="7496"/>
    <cellStyle name="Normal 3 2 3 2 4 4 2 2 3" xfId="7497"/>
    <cellStyle name="Normal 3 2 3 2 4 4 2 3" xfId="7498"/>
    <cellStyle name="Normal 3 2 3 2 4 4 2 3 2" xfId="7499"/>
    <cellStyle name="Normal 3 2 3 2 4 4 2 4" xfId="7500"/>
    <cellStyle name="Normal 3 2 3 2 4 4 3" xfId="7501"/>
    <cellStyle name="Normal 3 2 3 2 4 4 3 2" xfId="7502"/>
    <cellStyle name="Normal 3 2 3 2 4 4 3 2 2" xfId="7503"/>
    <cellStyle name="Normal 3 2 3 2 4 4 3 3" xfId="7504"/>
    <cellStyle name="Normal 3 2 3 2 4 4 4" xfId="7505"/>
    <cellStyle name="Normal 3 2 3 2 4 4 4 2" xfId="7506"/>
    <cellStyle name="Normal 3 2 3 2 4 4 5" xfId="7507"/>
    <cellStyle name="Normal 3 2 3 2 4 5" xfId="7508"/>
    <cellStyle name="Normal 3 2 3 2 4 5 2" xfId="7509"/>
    <cellStyle name="Normal 3 2 3 2 4 5 2 2" xfId="7510"/>
    <cellStyle name="Normal 3 2 3 2 4 5 2 2 2" xfId="7511"/>
    <cellStyle name="Normal 3 2 3 2 4 5 2 3" xfId="7512"/>
    <cellStyle name="Normal 3 2 3 2 4 5 3" xfId="7513"/>
    <cellStyle name="Normal 3 2 3 2 4 5 3 2" xfId="7514"/>
    <cellStyle name="Normal 3 2 3 2 4 5 4" xfId="7515"/>
    <cellStyle name="Normal 3 2 3 2 4 6" xfId="7516"/>
    <cellStyle name="Normal 3 2 3 2 4 6 2" xfId="7517"/>
    <cellStyle name="Normal 3 2 3 2 4 6 2 2" xfId="7518"/>
    <cellStyle name="Normal 3 2 3 2 4 6 3" xfId="7519"/>
    <cellStyle name="Normal 3 2 3 2 4 7" xfId="7520"/>
    <cellStyle name="Normal 3 2 3 2 4 7 2" xfId="7521"/>
    <cellStyle name="Normal 3 2 3 2 4 8" xfId="7522"/>
    <cellStyle name="Normal 3 2 3 2 5" xfId="7523"/>
    <cellStyle name="Normal 3 2 3 2 5 2" xfId="7524"/>
    <cellStyle name="Normal 3 2 3 2 5 2 2" xfId="7525"/>
    <cellStyle name="Normal 3 2 3 2 5 2 2 2" xfId="7526"/>
    <cellStyle name="Normal 3 2 3 2 5 2 2 2 2" xfId="7527"/>
    <cellStyle name="Normal 3 2 3 2 5 2 2 2 2 2" xfId="7528"/>
    <cellStyle name="Normal 3 2 3 2 5 2 2 2 2 2 2" xfId="7529"/>
    <cellStyle name="Normal 3 2 3 2 5 2 2 2 2 3" xfId="7530"/>
    <cellStyle name="Normal 3 2 3 2 5 2 2 2 3" xfId="7531"/>
    <cellStyle name="Normal 3 2 3 2 5 2 2 2 3 2" xfId="7532"/>
    <cellStyle name="Normal 3 2 3 2 5 2 2 2 4" xfId="7533"/>
    <cellStyle name="Normal 3 2 3 2 5 2 2 3" xfId="7534"/>
    <cellStyle name="Normal 3 2 3 2 5 2 2 3 2" xfId="7535"/>
    <cellStyle name="Normal 3 2 3 2 5 2 2 3 2 2" xfId="7536"/>
    <cellStyle name="Normal 3 2 3 2 5 2 2 3 3" xfId="7537"/>
    <cellStyle name="Normal 3 2 3 2 5 2 2 4" xfId="7538"/>
    <cellStyle name="Normal 3 2 3 2 5 2 2 4 2" xfId="7539"/>
    <cellStyle name="Normal 3 2 3 2 5 2 2 5" xfId="7540"/>
    <cellStyle name="Normal 3 2 3 2 5 2 3" xfId="7541"/>
    <cellStyle name="Normal 3 2 3 2 5 2 3 2" xfId="7542"/>
    <cellStyle name="Normal 3 2 3 2 5 2 3 2 2" xfId="7543"/>
    <cellStyle name="Normal 3 2 3 2 5 2 3 2 2 2" xfId="7544"/>
    <cellStyle name="Normal 3 2 3 2 5 2 3 2 3" xfId="7545"/>
    <cellStyle name="Normal 3 2 3 2 5 2 3 3" xfId="7546"/>
    <cellStyle name="Normal 3 2 3 2 5 2 3 3 2" xfId="7547"/>
    <cellStyle name="Normal 3 2 3 2 5 2 3 4" xfId="7548"/>
    <cellStyle name="Normal 3 2 3 2 5 2 4" xfId="7549"/>
    <cellStyle name="Normal 3 2 3 2 5 2 4 2" xfId="7550"/>
    <cellStyle name="Normal 3 2 3 2 5 2 4 2 2" xfId="7551"/>
    <cellStyle name="Normal 3 2 3 2 5 2 4 3" xfId="7552"/>
    <cellStyle name="Normal 3 2 3 2 5 2 5" xfId="7553"/>
    <cellStyle name="Normal 3 2 3 2 5 2 5 2" xfId="7554"/>
    <cellStyle name="Normal 3 2 3 2 5 2 6" xfId="7555"/>
    <cellStyle name="Normal 3 2 3 2 5 3" xfId="7556"/>
    <cellStyle name="Normal 3 2 3 2 5 3 2" xfId="7557"/>
    <cellStyle name="Normal 3 2 3 2 5 3 2 2" xfId="7558"/>
    <cellStyle name="Normal 3 2 3 2 5 3 2 2 2" xfId="7559"/>
    <cellStyle name="Normal 3 2 3 2 5 3 2 2 2 2" xfId="7560"/>
    <cellStyle name="Normal 3 2 3 2 5 3 2 2 3" xfId="7561"/>
    <cellStyle name="Normal 3 2 3 2 5 3 2 3" xfId="7562"/>
    <cellStyle name="Normal 3 2 3 2 5 3 2 3 2" xfId="7563"/>
    <cellStyle name="Normal 3 2 3 2 5 3 2 4" xfId="7564"/>
    <cellStyle name="Normal 3 2 3 2 5 3 3" xfId="7565"/>
    <cellStyle name="Normal 3 2 3 2 5 3 3 2" xfId="7566"/>
    <cellStyle name="Normal 3 2 3 2 5 3 3 2 2" xfId="7567"/>
    <cellStyle name="Normal 3 2 3 2 5 3 3 3" xfId="7568"/>
    <cellStyle name="Normal 3 2 3 2 5 3 4" xfId="7569"/>
    <cellStyle name="Normal 3 2 3 2 5 3 4 2" xfId="7570"/>
    <cellStyle name="Normal 3 2 3 2 5 3 5" xfId="7571"/>
    <cellStyle name="Normal 3 2 3 2 5 4" xfId="7572"/>
    <cellStyle name="Normal 3 2 3 2 5 4 2" xfId="7573"/>
    <cellStyle name="Normal 3 2 3 2 5 4 2 2" xfId="7574"/>
    <cellStyle name="Normal 3 2 3 2 5 4 2 2 2" xfId="7575"/>
    <cellStyle name="Normal 3 2 3 2 5 4 2 3" xfId="7576"/>
    <cellStyle name="Normal 3 2 3 2 5 4 3" xfId="7577"/>
    <cellStyle name="Normal 3 2 3 2 5 4 3 2" xfId="7578"/>
    <cellStyle name="Normal 3 2 3 2 5 4 4" xfId="7579"/>
    <cellStyle name="Normal 3 2 3 2 5 5" xfId="7580"/>
    <cellStyle name="Normal 3 2 3 2 5 5 2" xfId="7581"/>
    <cellStyle name="Normal 3 2 3 2 5 5 2 2" xfId="7582"/>
    <cellStyle name="Normal 3 2 3 2 5 5 3" xfId="7583"/>
    <cellStyle name="Normal 3 2 3 2 5 6" xfId="7584"/>
    <cellStyle name="Normal 3 2 3 2 5 6 2" xfId="7585"/>
    <cellStyle name="Normal 3 2 3 2 5 7" xfId="7586"/>
    <cellStyle name="Normal 3 2 3 2 6" xfId="7587"/>
    <cellStyle name="Normal 3 2 3 2 6 2" xfId="7588"/>
    <cellStyle name="Normal 3 2 3 2 6 2 2" xfId="7589"/>
    <cellStyle name="Normal 3 2 3 2 6 2 2 2" xfId="7590"/>
    <cellStyle name="Normal 3 2 3 2 6 2 2 2 2" xfId="7591"/>
    <cellStyle name="Normal 3 2 3 2 6 2 2 2 2 2" xfId="7592"/>
    <cellStyle name="Normal 3 2 3 2 6 2 2 2 3" xfId="7593"/>
    <cellStyle name="Normal 3 2 3 2 6 2 2 3" xfId="7594"/>
    <cellStyle name="Normal 3 2 3 2 6 2 2 3 2" xfId="7595"/>
    <cellStyle name="Normal 3 2 3 2 6 2 2 4" xfId="7596"/>
    <cellStyle name="Normal 3 2 3 2 6 2 3" xfId="7597"/>
    <cellStyle name="Normal 3 2 3 2 6 2 3 2" xfId="7598"/>
    <cellStyle name="Normal 3 2 3 2 6 2 3 2 2" xfId="7599"/>
    <cellStyle name="Normal 3 2 3 2 6 2 3 3" xfId="7600"/>
    <cellStyle name="Normal 3 2 3 2 6 2 4" xfId="7601"/>
    <cellStyle name="Normal 3 2 3 2 6 2 4 2" xfId="7602"/>
    <cellStyle name="Normal 3 2 3 2 6 2 5" xfId="7603"/>
    <cellStyle name="Normal 3 2 3 2 6 3" xfId="7604"/>
    <cellStyle name="Normal 3 2 3 2 6 3 2" xfId="7605"/>
    <cellStyle name="Normal 3 2 3 2 6 3 2 2" xfId="7606"/>
    <cellStyle name="Normal 3 2 3 2 6 3 2 2 2" xfId="7607"/>
    <cellStyle name="Normal 3 2 3 2 6 3 2 3" xfId="7608"/>
    <cellStyle name="Normal 3 2 3 2 6 3 3" xfId="7609"/>
    <cellStyle name="Normal 3 2 3 2 6 3 3 2" xfId="7610"/>
    <cellStyle name="Normal 3 2 3 2 6 3 4" xfId="7611"/>
    <cellStyle name="Normal 3 2 3 2 6 4" xfId="7612"/>
    <cellStyle name="Normal 3 2 3 2 6 4 2" xfId="7613"/>
    <cellStyle name="Normal 3 2 3 2 6 4 2 2" xfId="7614"/>
    <cellStyle name="Normal 3 2 3 2 6 4 3" xfId="7615"/>
    <cellStyle name="Normal 3 2 3 2 6 5" xfId="7616"/>
    <cellStyle name="Normal 3 2 3 2 6 5 2" xfId="7617"/>
    <cellStyle name="Normal 3 2 3 2 6 6" xfId="7618"/>
    <cellStyle name="Normal 3 2 3 2 7" xfId="7619"/>
    <cellStyle name="Normal 3 2 3 2 7 2" xfId="7620"/>
    <cellStyle name="Normal 3 2 3 2 7 2 2" xfId="7621"/>
    <cellStyle name="Normal 3 2 3 2 7 2 2 2" xfId="7622"/>
    <cellStyle name="Normal 3 2 3 2 7 2 2 2 2" xfId="7623"/>
    <cellStyle name="Normal 3 2 3 2 7 2 2 3" xfId="7624"/>
    <cellStyle name="Normal 3 2 3 2 7 2 3" xfId="7625"/>
    <cellStyle name="Normal 3 2 3 2 7 2 3 2" xfId="7626"/>
    <cellStyle name="Normal 3 2 3 2 7 2 4" xfId="7627"/>
    <cellStyle name="Normal 3 2 3 2 7 3" xfId="7628"/>
    <cellStyle name="Normal 3 2 3 2 7 3 2" xfId="7629"/>
    <cellStyle name="Normal 3 2 3 2 7 3 2 2" xfId="7630"/>
    <cellStyle name="Normal 3 2 3 2 7 3 3" xfId="7631"/>
    <cellStyle name="Normal 3 2 3 2 7 4" xfId="7632"/>
    <cellStyle name="Normal 3 2 3 2 7 4 2" xfId="7633"/>
    <cellStyle name="Normal 3 2 3 2 7 5" xfId="7634"/>
    <cellStyle name="Normal 3 2 3 2 8" xfId="7635"/>
    <cellStyle name="Normal 3 2 3 2 8 2" xfId="7636"/>
    <cellStyle name="Normal 3 2 3 2 8 2 2" xfId="7637"/>
    <cellStyle name="Normal 3 2 3 2 8 2 2 2" xfId="7638"/>
    <cellStyle name="Normal 3 2 3 2 8 2 3" xfId="7639"/>
    <cellStyle name="Normal 3 2 3 2 8 3" xfId="7640"/>
    <cellStyle name="Normal 3 2 3 2 8 3 2" xfId="7641"/>
    <cellStyle name="Normal 3 2 3 2 8 4" xfId="7642"/>
    <cellStyle name="Normal 3 2 3 2 9" xfId="7643"/>
    <cellStyle name="Normal 3 2 3 2 9 2" xfId="7644"/>
    <cellStyle name="Normal 3 2 3 2 9 2 2" xfId="7645"/>
    <cellStyle name="Normal 3 2 3 2 9 3" xfId="7646"/>
    <cellStyle name="Normal 3 2 3 3" xfId="7647"/>
    <cellStyle name="Normal 3 2 3 3 10" xfId="7648"/>
    <cellStyle name="Normal 3 2 3 3 2" xfId="7649"/>
    <cellStyle name="Normal 3 2 3 3 2 2" xfId="7650"/>
    <cellStyle name="Normal 3 2 3 3 2 2 2" xfId="7651"/>
    <cellStyle name="Normal 3 2 3 3 2 2 2 2" xfId="7652"/>
    <cellStyle name="Normal 3 2 3 3 2 2 2 2 2" xfId="7653"/>
    <cellStyle name="Normal 3 2 3 3 2 2 2 2 2 2" xfId="7654"/>
    <cellStyle name="Normal 3 2 3 3 2 2 2 2 2 2 2" xfId="7655"/>
    <cellStyle name="Normal 3 2 3 3 2 2 2 2 2 2 2 2" xfId="7656"/>
    <cellStyle name="Normal 3 2 3 3 2 2 2 2 2 2 2 2 2" xfId="7657"/>
    <cellStyle name="Normal 3 2 3 3 2 2 2 2 2 2 2 3" xfId="7658"/>
    <cellStyle name="Normal 3 2 3 3 2 2 2 2 2 2 3" xfId="7659"/>
    <cellStyle name="Normal 3 2 3 3 2 2 2 2 2 2 3 2" xfId="7660"/>
    <cellStyle name="Normal 3 2 3 3 2 2 2 2 2 2 4" xfId="7661"/>
    <cellStyle name="Normal 3 2 3 3 2 2 2 2 2 3" xfId="7662"/>
    <cellStyle name="Normal 3 2 3 3 2 2 2 2 2 3 2" xfId="7663"/>
    <cellStyle name="Normal 3 2 3 3 2 2 2 2 2 3 2 2" xfId="7664"/>
    <cellStyle name="Normal 3 2 3 3 2 2 2 2 2 3 3" xfId="7665"/>
    <cellStyle name="Normal 3 2 3 3 2 2 2 2 2 4" xfId="7666"/>
    <cellStyle name="Normal 3 2 3 3 2 2 2 2 2 4 2" xfId="7667"/>
    <cellStyle name="Normal 3 2 3 3 2 2 2 2 2 5" xfId="7668"/>
    <cellStyle name="Normal 3 2 3 3 2 2 2 2 3" xfId="7669"/>
    <cellStyle name="Normal 3 2 3 3 2 2 2 2 3 2" xfId="7670"/>
    <cellStyle name="Normal 3 2 3 3 2 2 2 2 3 2 2" xfId="7671"/>
    <cellStyle name="Normal 3 2 3 3 2 2 2 2 3 2 2 2" xfId="7672"/>
    <cellStyle name="Normal 3 2 3 3 2 2 2 2 3 2 3" xfId="7673"/>
    <cellStyle name="Normal 3 2 3 3 2 2 2 2 3 3" xfId="7674"/>
    <cellStyle name="Normal 3 2 3 3 2 2 2 2 3 3 2" xfId="7675"/>
    <cellStyle name="Normal 3 2 3 3 2 2 2 2 3 4" xfId="7676"/>
    <cellStyle name="Normal 3 2 3 3 2 2 2 2 4" xfId="7677"/>
    <cellStyle name="Normal 3 2 3 3 2 2 2 2 4 2" xfId="7678"/>
    <cellStyle name="Normal 3 2 3 3 2 2 2 2 4 2 2" xfId="7679"/>
    <cellStyle name="Normal 3 2 3 3 2 2 2 2 4 3" xfId="7680"/>
    <cellStyle name="Normal 3 2 3 3 2 2 2 2 5" xfId="7681"/>
    <cellStyle name="Normal 3 2 3 3 2 2 2 2 5 2" xfId="7682"/>
    <cellStyle name="Normal 3 2 3 3 2 2 2 2 6" xfId="7683"/>
    <cellStyle name="Normal 3 2 3 3 2 2 2 3" xfId="7684"/>
    <cellStyle name="Normal 3 2 3 3 2 2 2 3 2" xfId="7685"/>
    <cellStyle name="Normal 3 2 3 3 2 2 2 3 2 2" xfId="7686"/>
    <cellStyle name="Normal 3 2 3 3 2 2 2 3 2 2 2" xfId="7687"/>
    <cellStyle name="Normal 3 2 3 3 2 2 2 3 2 2 2 2" xfId="7688"/>
    <cellStyle name="Normal 3 2 3 3 2 2 2 3 2 2 3" xfId="7689"/>
    <cellStyle name="Normal 3 2 3 3 2 2 2 3 2 3" xfId="7690"/>
    <cellStyle name="Normal 3 2 3 3 2 2 2 3 2 3 2" xfId="7691"/>
    <cellStyle name="Normal 3 2 3 3 2 2 2 3 2 4" xfId="7692"/>
    <cellStyle name="Normal 3 2 3 3 2 2 2 3 3" xfId="7693"/>
    <cellStyle name="Normal 3 2 3 3 2 2 2 3 3 2" xfId="7694"/>
    <cellStyle name="Normal 3 2 3 3 2 2 2 3 3 2 2" xfId="7695"/>
    <cellStyle name="Normal 3 2 3 3 2 2 2 3 3 3" xfId="7696"/>
    <cellStyle name="Normal 3 2 3 3 2 2 2 3 4" xfId="7697"/>
    <cellStyle name="Normal 3 2 3 3 2 2 2 3 4 2" xfId="7698"/>
    <cellStyle name="Normal 3 2 3 3 2 2 2 3 5" xfId="7699"/>
    <cellStyle name="Normal 3 2 3 3 2 2 2 4" xfId="7700"/>
    <cellStyle name="Normal 3 2 3 3 2 2 2 4 2" xfId="7701"/>
    <cellStyle name="Normal 3 2 3 3 2 2 2 4 2 2" xfId="7702"/>
    <cellStyle name="Normal 3 2 3 3 2 2 2 4 2 2 2" xfId="7703"/>
    <cellStyle name="Normal 3 2 3 3 2 2 2 4 2 3" xfId="7704"/>
    <cellStyle name="Normal 3 2 3 3 2 2 2 4 3" xfId="7705"/>
    <cellStyle name="Normal 3 2 3 3 2 2 2 4 3 2" xfId="7706"/>
    <cellStyle name="Normal 3 2 3 3 2 2 2 4 4" xfId="7707"/>
    <cellStyle name="Normal 3 2 3 3 2 2 2 5" xfId="7708"/>
    <cellStyle name="Normal 3 2 3 3 2 2 2 5 2" xfId="7709"/>
    <cellStyle name="Normal 3 2 3 3 2 2 2 5 2 2" xfId="7710"/>
    <cellStyle name="Normal 3 2 3 3 2 2 2 5 3" xfId="7711"/>
    <cellStyle name="Normal 3 2 3 3 2 2 2 6" xfId="7712"/>
    <cellStyle name="Normal 3 2 3 3 2 2 2 6 2" xfId="7713"/>
    <cellStyle name="Normal 3 2 3 3 2 2 2 7" xfId="7714"/>
    <cellStyle name="Normal 3 2 3 3 2 2 3" xfId="7715"/>
    <cellStyle name="Normal 3 2 3 3 2 2 3 2" xfId="7716"/>
    <cellStyle name="Normal 3 2 3 3 2 2 3 2 2" xfId="7717"/>
    <cellStyle name="Normal 3 2 3 3 2 2 3 2 2 2" xfId="7718"/>
    <cellStyle name="Normal 3 2 3 3 2 2 3 2 2 2 2" xfId="7719"/>
    <cellStyle name="Normal 3 2 3 3 2 2 3 2 2 2 2 2" xfId="7720"/>
    <cellStyle name="Normal 3 2 3 3 2 2 3 2 2 2 3" xfId="7721"/>
    <cellStyle name="Normal 3 2 3 3 2 2 3 2 2 3" xfId="7722"/>
    <cellStyle name="Normal 3 2 3 3 2 2 3 2 2 3 2" xfId="7723"/>
    <cellStyle name="Normal 3 2 3 3 2 2 3 2 2 4" xfId="7724"/>
    <cellStyle name="Normal 3 2 3 3 2 2 3 2 3" xfId="7725"/>
    <cellStyle name="Normal 3 2 3 3 2 2 3 2 3 2" xfId="7726"/>
    <cellStyle name="Normal 3 2 3 3 2 2 3 2 3 2 2" xfId="7727"/>
    <cellStyle name="Normal 3 2 3 3 2 2 3 2 3 3" xfId="7728"/>
    <cellStyle name="Normal 3 2 3 3 2 2 3 2 4" xfId="7729"/>
    <cellStyle name="Normal 3 2 3 3 2 2 3 2 4 2" xfId="7730"/>
    <cellStyle name="Normal 3 2 3 3 2 2 3 2 5" xfId="7731"/>
    <cellStyle name="Normal 3 2 3 3 2 2 3 3" xfId="7732"/>
    <cellStyle name="Normal 3 2 3 3 2 2 3 3 2" xfId="7733"/>
    <cellStyle name="Normal 3 2 3 3 2 2 3 3 2 2" xfId="7734"/>
    <cellStyle name="Normal 3 2 3 3 2 2 3 3 2 2 2" xfId="7735"/>
    <cellStyle name="Normal 3 2 3 3 2 2 3 3 2 3" xfId="7736"/>
    <cellStyle name="Normal 3 2 3 3 2 2 3 3 3" xfId="7737"/>
    <cellStyle name="Normal 3 2 3 3 2 2 3 3 3 2" xfId="7738"/>
    <cellStyle name="Normal 3 2 3 3 2 2 3 3 4" xfId="7739"/>
    <cellStyle name="Normal 3 2 3 3 2 2 3 4" xfId="7740"/>
    <cellStyle name="Normal 3 2 3 3 2 2 3 4 2" xfId="7741"/>
    <cellStyle name="Normal 3 2 3 3 2 2 3 4 2 2" xfId="7742"/>
    <cellStyle name="Normal 3 2 3 3 2 2 3 4 3" xfId="7743"/>
    <cellStyle name="Normal 3 2 3 3 2 2 3 5" xfId="7744"/>
    <cellStyle name="Normal 3 2 3 3 2 2 3 5 2" xfId="7745"/>
    <cellStyle name="Normal 3 2 3 3 2 2 3 6" xfId="7746"/>
    <cellStyle name="Normal 3 2 3 3 2 2 4" xfId="7747"/>
    <cellStyle name="Normal 3 2 3 3 2 2 4 2" xfId="7748"/>
    <cellStyle name="Normal 3 2 3 3 2 2 4 2 2" xfId="7749"/>
    <cellStyle name="Normal 3 2 3 3 2 2 4 2 2 2" xfId="7750"/>
    <cellStyle name="Normal 3 2 3 3 2 2 4 2 2 2 2" xfId="7751"/>
    <cellStyle name="Normal 3 2 3 3 2 2 4 2 2 3" xfId="7752"/>
    <cellStyle name="Normal 3 2 3 3 2 2 4 2 3" xfId="7753"/>
    <cellStyle name="Normal 3 2 3 3 2 2 4 2 3 2" xfId="7754"/>
    <cellStyle name="Normal 3 2 3 3 2 2 4 2 4" xfId="7755"/>
    <cellStyle name="Normal 3 2 3 3 2 2 4 3" xfId="7756"/>
    <cellStyle name="Normal 3 2 3 3 2 2 4 3 2" xfId="7757"/>
    <cellStyle name="Normal 3 2 3 3 2 2 4 3 2 2" xfId="7758"/>
    <cellStyle name="Normal 3 2 3 3 2 2 4 3 3" xfId="7759"/>
    <cellStyle name="Normal 3 2 3 3 2 2 4 4" xfId="7760"/>
    <cellStyle name="Normal 3 2 3 3 2 2 4 4 2" xfId="7761"/>
    <cellStyle name="Normal 3 2 3 3 2 2 4 5" xfId="7762"/>
    <cellStyle name="Normal 3 2 3 3 2 2 5" xfId="7763"/>
    <cellStyle name="Normal 3 2 3 3 2 2 5 2" xfId="7764"/>
    <cellStyle name="Normal 3 2 3 3 2 2 5 2 2" xfId="7765"/>
    <cellStyle name="Normal 3 2 3 3 2 2 5 2 2 2" xfId="7766"/>
    <cellStyle name="Normal 3 2 3 3 2 2 5 2 3" xfId="7767"/>
    <cellStyle name="Normal 3 2 3 3 2 2 5 3" xfId="7768"/>
    <cellStyle name="Normal 3 2 3 3 2 2 5 3 2" xfId="7769"/>
    <cellStyle name="Normal 3 2 3 3 2 2 5 4" xfId="7770"/>
    <cellStyle name="Normal 3 2 3 3 2 2 6" xfId="7771"/>
    <cellStyle name="Normal 3 2 3 3 2 2 6 2" xfId="7772"/>
    <cellStyle name="Normal 3 2 3 3 2 2 6 2 2" xfId="7773"/>
    <cellStyle name="Normal 3 2 3 3 2 2 6 3" xfId="7774"/>
    <cellStyle name="Normal 3 2 3 3 2 2 7" xfId="7775"/>
    <cellStyle name="Normal 3 2 3 3 2 2 7 2" xfId="7776"/>
    <cellStyle name="Normal 3 2 3 3 2 2 8" xfId="7777"/>
    <cellStyle name="Normal 3 2 3 3 2 3" xfId="7778"/>
    <cellStyle name="Normal 3 2 3 3 2 3 2" xfId="7779"/>
    <cellStyle name="Normal 3 2 3 3 2 3 2 2" xfId="7780"/>
    <cellStyle name="Normal 3 2 3 3 2 3 2 2 2" xfId="7781"/>
    <cellStyle name="Normal 3 2 3 3 2 3 2 2 2 2" xfId="7782"/>
    <cellStyle name="Normal 3 2 3 3 2 3 2 2 2 2 2" xfId="7783"/>
    <cellStyle name="Normal 3 2 3 3 2 3 2 2 2 2 2 2" xfId="7784"/>
    <cellStyle name="Normal 3 2 3 3 2 3 2 2 2 2 3" xfId="7785"/>
    <cellStyle name="Normal 3 2 3 3 2 3 2 2 2 3" xfId="7786"/>
    <cellStyle name="Normal 3 2 3 3 2 3 2 2 2 3 2" xfId="7787"/>
    <cellStyle name="Normal 3 2 3 3 2 3 2 2 2 4" xfId="7788"/>
    <cellStyle name="Normal 3 2 3 3 2 3 2 2 3" xfId="7789"/>
    <cellStyle name="Normal 3 2 3 3 2 3 2 2 3 2" xfId="7790"/>
    <cellStyle name="Normal 3 2 3 3 2 3 2 2 3 2 2" xfId="7791"/>
    <cellStyle name="Normal 3 2 3 3 2 3 2 2 3 3" xfId="7792"/>
    <cellStyle name="Normal 3 2 3 3 2 3 2 2 4" xfId="7793"/>
    <cellStyle name="Normal 3 2 3 3 2 3 2 2 4 2" xfId="7794"/>
    <cellStyle name="Normal 3 2 3 3 2 3 2 2 5" xfId="7795"/>
    <cellStyle name="Normal 3 2 3 3 2 3 2 3" xfId="7796"/>
    <cellStyle name="Normal 3 2 3 3 2 3 2 3 2" xfId="7797"/>
    <cellStyle name="Normal 3 2 3 3 2 3 2 3 2 2" xfId="7798"/>
    <cellStyle name="Normal 3 2 3 3 2 3 2 3 2 2 2" xfId="7799"/>
    <cellStyle name="Normal 3 2 3 3 2 3 2 3 2 3" xfId="7800"/>
    <cellStyle name="Normal 3 2 3 3 2 3 2 3 3" xfId="7801"/>
    <cellStyle name="Normal 3 2 3 3 2 3 2 3 3 2" xfId="7802"/>
    <cellStyle name="Normal 3 2 3 3 2 3 2 3 4" xfId="7803"/>
    <cellStyle name="Normal 3 2 3 3 2 3 2 4" xfId="7804"/>
    <cellStyle name="Normal 3 2 3 3 2 3 2 4 2" xfId="7805"/>
    <cellStyle name="Normal 3 2 3 3 2 3 2 4 2 2" xfId="7806"/>
    <cellStyle name="Normal 3 2 3 3 2 3 2 4 3" xfId="7807"/>
    <cellStyle name="Normal 3 2 3 3 2 3 2 5" xfId="7808"/>
    <cellStyle name="Normal 3 2 3 3 2 3 2 5 2" xfId="7809"/>
    <cellStyle name="Normal 3 2 3 3 2 3 2 6" xfId="7810"/>
    <cellStyle name="Normal 3 2 3 3 2 3 3" xfId="7811"/>
    <cellStyle name="Normal 3 2 3 3 2 3 3 2" xfId="7812"/>
    <cellStyle name="Normal 3 2 3 3 2 3 3 2 2" xfId="7813"/>
    <cellStyle name="Normal 3 2 3 3 2 3 3 2 2 2" xfId="7814"/>
    <cellStyle name="Normal 3 2 3 3 2 3 3 2 2 2 2" xfId="7815"/>
    <cellStyle name="Normal 3 2 3 3 2 3 3 2 2 3" xfId="7816"/>
    <cellStyle name="Normal 3 2 3 3 2 3 3 2 3" xfId="7817"/>
    <cellStyle name="Normal 3 2 3 3 2 3 3 2 3 2" xfId="7818"/>
    <cellStyle name="Normal 3 2 3 3 2 3 3 2 4" xfId="7819"/>
    <cellStyle name="Normal 3 2 3 3 2 3 3 3" xfId="7820"/>
    <cellStyle name="Normal 3 2 3 3 2 3 3 3 2" xfId="7821"/>
    <cellStyle name="Normal 3 2 3 3 2 3 3 3 2 2" xfId="7822"/>
    <cellStyle name="Normal 3 2 3 3 2 3 3 3 3" xfId="7823"/>
    <cellStyle name="Normal 3 2 3 3 2 3 3 4" xfId="7824"/>
    <cellStyle name="Normal 3 2 3 3 2 3 3 4 2" xfId="7825"/>
    <cellStyle name="Normal 3 2 3 3 2 3 3 5" xfId="7826"/>
    <cellStyle name="Normal 3 2 3 3 2 3 4" xfId="7827"/>
    <cellStyle name="Normal 3 2 3 3 2 3 4 2" xfId="7828"/>
    <cellStyle name="Normal 3 2 3 3 2 3 4 2 2" xfId="7829"/>
    <cellStyle name="Normal 3 2 3 3 2 3 4 2 2 2" xfId="7830"/>
    <cellStyle name="Normal 3 2 3 3 2 3 4 2 3" xfId="7831"/>
    <cellStyle name="Normal 3 2 3 3 2 3 4 3" xfId="7832"/>
    <cellStyle name="Normal 3 2 3 3 2 3 4 3 2" xfId="7833"/>
    <cellStyle name="Normal 3 2 3 3 2 3 4 4" xfId="7834"/>
    <cellStyle name="Normal 3 2 3 3 2 3 5" xfId="7835"/>
    <cellStyle name="Normal 3 2 3 3 2 3 5 2" xfId="7836"/>
    <cellStyle name="Normal 3 2 3 3 2 3 5 2 2" xfId="7837"/>
    <cellStyle name="Normal 3 2 3 3 2 3 5 3" xfId="7838"/>
    <cellStyle name="Normal 3 2 3 3 2 3 6" xfId="7839"/>
    <cellStyle name="Normal 3 2 3 3 2 3 6 2" xfId="7840"/>
    <cellStyle name="Normal 3 2 3 3 2 3 7" xfId="7841"/>
    <cellStyle name="Normal 3 2 3 3 2 4" xfId="7842"/>
    <cellStyle name="Normal 3 2 3 3 2 4 2" xfId="7843"/>
    <cellStyle name="Normal 3 2 3 3 2 4 2 2" xfId="7844"/>
    <cellStyle name="Normal 3 2 3 3 2 4 2 2 2" xfId="7845"/>
    <cellStyle name="Normal 3 2 3 3 2 4 2 2 2 2" xfId="7846"/>
    <cellStyle name="Normal 3 2 3 3 2 4 2 2 2 2 2" xfId="7847"/>
    <cellStyle name="Normal 3 2 3 3 2 4 2 2 2 3" xfId="7848"/>
    <cellStyle name="Normal 3 2 3 3 2 4 2 2 3" xfId="7849"/>
    <cellStyle name="Normal 3 2 3 3 2 4 2 2 3 2" xfId="7850"/>
    <cellStyle name="Normal 3 2 3 3 2 4 2 2 4" xfId="7851"/>
    <cellStyle name="Normal 3 2 3 3 2 4 2 3" xfId="7852"/>
    <cellStyle name="Normal 3 2 3 3 2 4 2 3 2" xfId="7853"/>
    <cellStyle name="Normal 3 2 3 3 2 4 2 3 2 2" xfId="7854"/>
    <cellStyle name="Normal 3 2 3 3 2 4 2 3 3" xfId="7855"/>
    <cellStyle name="Normal 3 2 3 3 2 4 2 4" xfId="7856"/>
    <cellStyle name="Normal 3 2 3 3 2 4 2 4 2" xfId="7857"/>
    <cellStyle name="Normal 3 2 3 3 2 4 2 5" xfId="7858"/>
    <cellStyle name="Normal 3 2 3 3 2 4 3" xfId="7859"/>
    <cellStyle name="Normal 3 2 3 3 2 4 3 2" xfId="7860"/>
    <cellStyle name="Normal 3 2 3 3 2 4 3 2 2" xfId="7861"/>
    <cellStyle name="Normal 3 2 3 3 2 4 3 2 2 2" xfId="7862"/>
    <cellStyle name="Normal 3 2 3 3 2 4 3 2 3" xfId="7863"/>
    <cellStyle name="Normal 3 2 3 3 2 4 3 3" xfId="7864"/>
    <cellStyle name="Normal 3 2 3 3 2 4 3 3 2" xfId="7865"/>
    <cellStyle name="Normal 3 2 3 3 2 4 3 4" xfId="7866"/>
    <cellStyle name="Normal 3 2 3 3 2 4 4" xfId="7867"/>
    <cellStyle name="Normal 3 2 3 3 2 4 4 2" xfId="7868"/>
    <cellStyle name="Normal 3 2 3 3 2 4 4 2 2" xfId="7869"/>
    <cellStyle name="Normal 3 2 3 3 2 4 4 3" xfId="7870"/>
    <cellStyle name="Normal 3 2 3 3 2 4 5" xfId="7871"/>
    <cellStyle name="Normal 3 2 3 3 2 4 5 2" xfId="7872"/>
    <cellStyle name="Normal 3 2 3 3 2 4 6" xfId="7873"/>
    <cellStyle name="Normal 3 2 3 3 2 5" xfId="7874"/>
    <cellStyle name="Normal 3 2 3 3 2 5 2" xfId="7875"/>
    <cellStyle name="Normal 3 2 3 3 2 5 2 2" xfId="7876"/>
    <cellStyle name="Normal 3 2 3 3 2 5 2 2 2" xfId="7877"/>
    <cellStyle name="Normal 3 2 3 3 2 5 2 2 2 2" xfId="7878"/>
    <cellStyle name="Normal 3 2 3 3 2 5 2 2 3" xfId="7879"/>
    <cellStyle name="Normal 3 2 3 3 2 5 2 3" xfId="7880"/>
    <cellStyle name="Normal 3 2 3 3 2 5 2 3 2" xfId="7881"/>
    <cellStyle name="Normal 3 2 3 3 2 5 2 4" xfId="7882"/>
    <cellStyle name="Normal 3 2 3 3 2 5 3" xfId="7883"/>
    <cellStyle name="Normal 3 2 3 3 2 5 3 2" xfId="7884"/>
    <cellStyle name="Normal 3 2 3 3 2 5 3 2 2" xfId="7885"/>
    <cellStyle name="Normal 3 2 3 3 2 5 3 3" xfId="7886"/>
    <cellStyle name="Normal 3 2 3 3 2 5 4" xfId="7887"/>
    <cellStyle name="Normal 3 2 3 3 2 5 4 2" xfId="7888"/>
    <cellStyle name="Normal 3 2 3 3 2 5 5" xfId="7889"/>
    <cellStyle name="Normal 3 2 3 3 2 6" xfId="7890"/>
    <cellStyle name="Normal 3 2 3 3 2 6 2" xfId="7891"/>
    <cellStyle name="Normal 3 2 3 3 2 6 2 2" xfId="7892"/>
    <cellStyle name="Normal 3 2 3 3 2 6 2 2 2" xfId="7893"/>
    <cellStyle name="Normal 3 2 3 3 2 6 2 3" xfId="7894"/>
    <cellStyle name="Normal 3 2 3 3 2 6 3" xfId="7895"/>
    <cellStyle name="Normal 3 2 3 3 2 6 3 2" xfId="7896"/>
    <cellStyle name="Normal 3 2 3 3 2 6 4" xfId="7897"/>
    <cellStyle name="Normal 3 2 3 3 2 7" xfId="7898"/>
    <cellStyle name="Normal 3 2 3 3 2 7 2" xfId="7899"/>
    <cellStyle name="Normal 3 2 3 3 2 7 2 2" xfId="7900"/>
    <cellStyle name="Normal 3 2 3 3 2 7 3" xfId="7901"/>
    <cellStyle name="Normal 3 2 3 3 2 8" xfId="7902"/>
    <cellStyle name="Normal 3 2 3 3 2 8 2" xfId="7903"/>
    <cellStyle name="Normal 3 2 3 3 2 9" xfId="7904"/>
    <cellStyle name="Normal 3 2 3 3 3" xfId="7905"/>
    <cellStyle name="Normal 3 2 3 3 3 2" xfId="7906"/>
    <cellStyle name="Normal 3 2 3 3 3 2 2" xfId="7907"/>
    <cellStyle name="Normal 3 2 3 3 3 2 2 2" xfId="7908"/>
    <cellStyle name="Normal 3 2 3 3 3 2 2 2 2" xfId="7909"/>
    <cellStyle name="Normal 3 2 3 3 3 2 2 2 2 2" xfId="7910"/>
    <cellStyle name="Normal 3 2 3 3 3 2 2 2 2 2 2" xfId="7911"/>
    <cellStyle name="Normal 3 2 3 3 3 2 2 2 2 2 2 2" xfId="7912"/>
    <cellStyle name="Normal 3 2 3 3 3 2 2 2 2 2 3" xfId="7913"/>
    <cellStyle name="Normal 3 2 3 3 3 2 2 2 2 3" xfId="7914"/>
    <cellStyle name="Normal 3 2 3 3 3 2 2 2 2 3 2" xfId="7915"/>
    <cellStyle name="Normal 3 2 3 3 3 2 2 2 2 4" xfId="7916"/>
    <cellStyle name="Normal 3 2 3 3 3 2 2 2 3" xfId="7917"/>
    <cellStyle name="Normal 3 2 3 3 3 2 2 2 3 2" xfId="7918"/>
    <cellStyle name="Normal 3 2 3 3 3 2 2 2 3 2 2" xfId="7919"/>
    <cellStyle name="Normal 3 2 3 3 3 2 2 2 3 3" xfId="7920"/>
    <cellStyle name="Normal 3 2 3 3 3 2 2 2 4" xfId="7921"/>
    <cellStyle name="Normal 3 2 3 3 3 2 2 2 4 2" xfId="7922"/>
    <cellStyle name="Normal 3 2 3 3 3 2 2 2 5" xfId="7923"/>
    <cellStyle name="Normal 3 2 3 3 3 2 2 3" xfId="7924"/>
    <cellStyle name="Normal 3 2 3 3 3 2 2 3 2" xfId="7925"/>
    <cellStyle name="Normal 3 2 3 3 3 2 2 3 2 2" xfId="7926"/>
    <cellStyle name="Normal 3 2 3 3 3 2 2 3 2 2 2" xfId="7927"/>
    <cellStyle name="Normal 3 2 3 3 3 2 2 3 2 3" xfId="7928"/>
    <cellStyle name="Normal 3 2 3 3 3 2 2 3 3" xfId="7929"/>
    <cellStyle name="Normal 3 2 3 3 3 2 2 3 3 2" xfId="7930"/>
    <cellStyle name="Normal 3 2 3 3 3 2 2 3 4" xfId="7931"/>
    <cellStyle name="Normal 3 2 3 3 3 2 2 4" xfId="7932"/>
    <cellStyle name="Normal 3 2 3 3 3 2 2 4 2" xfId="7933"/>
    <cellStyle name="Normal 3 2 3 3 3 2 2 4 2 2" xfId="7934"/>
    <cellStyle name="Normal 3 2 3 3 3 2 2 4 3" xfId="7935"/>
    <cellStyle name="Normal 3 2 3 3 3 2 2 5" xfId="7936"/>
    <cellStyle name="Normal 3 2 3 3 3 2 2 5 2" xfId="7937"/>
    <cellStyle name="Normal 3 2 3 3 3 2 2 6" xfId="7938"/>
    <cellStyle name="Normal 3 2 3 3 3 2 3" xfId="7939"/>
    <cellStyle name="Normal 3 2 3 3 3 2 3 2" xfId="7940"/>
    <cellStyle name="Normal 3 2 3 3 3 2 3 2 2" xfId="7941"/>
    <cellStyle name="Normal 3 2 3 3 3 2 3 2 2 2" xfId="7942"/>
    <cellStyle name="Normal 3 2 3 3 3 2 3 2 2 2 2" xfId="7943"/>
    <cellStyle name="Normal 3 2 3 3 3 2 3 2 2 3" xfId="7944"/>
    <cellStyle name="Normal 3 2 3 3 3 2 3 2 3" xfId="7945"/>
    <cellStyle name="Normal 3 2 3 3 3 2 3 2 3 2" xfId="7946"/>
    <cellStyle name="Normal 3 2 3 3 3 2 3 2 4" xfId="7947"/>
    <cellStyle name="Normal 3 2 3 3 3 2 3 3" xfId="7948"/>
    <cellStyle name="Normal 3 2 3 3 3 2 3 3 2" xfId="7949"/>
    <cellStyle name="Normal 3 2 3 3 3 2 3 3 2 2" xfId="7950"/>
    <cellStyle name="Normal 3 2 3 3 3 2 3 3 3" xfId="7951"/>
    <cellStyle name="Normal 3 2 3 3 3 2 3 4" xfId="7952"/>
    <cellStyle name="Normal 3 2 3 3 3 2 3 4 2" xfId="7953"/>
    <cellStyle name="Normal 3 2 3 3 3 2 3 5" xfId="7954"/>
    <cellStyle name="Normal 3 2 3 3 3 2 4" xfId="7955"/>
    <cellStyle name="Normal 3 2 3 3 3 2 4 2" xfId="7956"/>
    <cellStyle name="Normal 3 2 3 3 3 2 4 2 2" xfId="7957"/>
    <cellStyle name="Normal 3 2 3 3 3 2 4 2 2 2" xfId="7958"/>
    <cellStyle name="Normal 3 2 3 3 3 2 4 2 3" xfId="7959"/>
    <cellStyle name="Normal 3 2 3 3 3 2 4 3" xfId="7960"/>
    <cellStyle name="Normal 3 2 3 3 3 2 4 3 2" xfId="7961"/>
    <cellStyle name="Normal 3 2 3 3 3 2 4 4" xfId="7962"/>
    <cellStyle name="Normal 3 2 3 3 3 2 5" xfId="7963"/>
    <cellStyle name="Normal 3 2 3 3 3 2 5 2" xfId="7964"/>
    <cellStyle name="Normal 3 2 3 3 3 2 5 2 2" xfId="7965"/>
    <cellStyle name="Normal 3 2 3 3 3 2 5 3" xfId="7966"/>
    <cellStyle name="Normal 3 2 3 3 3 2 6" xfId="7967"/>
    <cellStyle name="Normal 3 2 3 3 3 2 6 2" xfId="7968"/>
    <cellStyle name="Normal 3 2 3 3 3 2 7" xfId="7969"/>
    <cellStyle name="Normal 3 2 3 3 3 3" xfId="7970"/>
    <cellStyle name="Normal 3 2 3 3 3 3 2" xfId="7971"/>
    <cellStyle name="Normal 3 2 3 3 3 3 2 2" xfId="7972"/>
    <cellStyle name="Normal 3 2 3 3 3 3 2 2 2" xfId="7973"/>
    <cellStyle name="Normal 3 2 3 3 3 3 2 2 2 2" xfId="7974"/>
    <cellStyle name="Normal 3 2 3 3 3 3 2 2 2 2 2" xfId="7975"/>
    <cellStyle name="Normal 3 2 3 3 3 3 2 2 2 3" xfId="7976"/>
    <cellStyle name="Normal 3 2 3 3 3 3 2 2 3" xfId="7977"/>
    <cellStyle name="Normal 3 2 3 3 3 3 2 2 3 2" xfId="7978"/>
    <cellStyle name="Normal 3 2 3 3 3 3 2 2 4" xfId="7979"/>
    <cellStyle name="Normal 3 2 3 3 3 3 2 3" xfId="7980"/>
    <cellStyle name="Normal 3 2 3 3 3 3 2 3 2" xfId="7981"/>
    <cellStyle name="Normal 3 2 3 3 3 3 2 3 2 2" xfId="7982"/>
    <cellStyle name="Normal 3 2 3 3 3 3 2 3 3" xfId="7983"/>
    <cellStyle name="Normal 3 2 3 3 3 3 2 4" xfId="7984"/>
    <cellStyle name="Normal 3 2 3 3 3 3 2 4 2" xfId="7985"/>
    <cellStyle name="Normal 3 2 3 3 3 3 2 5" xfId="7986"/>
    <cellStyle name="Normal 3 2 3 3 3 3 3" xfId="7987"/>
    <cellStyle name="Normal 3 2 3 3 3 3 3 2" xfId="7988"/>
    <cellStyle name="Normal 3 2 3 3 3 3 3 2 2" xfId="7989"/>
    <cellStyle name="Normal 3 2 3 3 3 3 3 2 2 2" xfId="7990"/>
    <cellStyle name="Normal 3 2 3 3 3 3 3 2 3" xfId="7991"/>
    <cellStyle name="Normal 3 2 3 3 3 3 3 3" xfId="7992"/>
    <cellStyle name="Normal 3 2 3 3 3 3 3 3 2" xfId="7993"/>
    <cellStyle name="Normal 3 2 3 3 3 3 3 4" xfId="7994"/>
    <cellStyle name="Normal 3 2 3 3 3 3 4" xfId="7995"/>
    <cellStyle name="Normal 3 2 3 3 3 3 4 2" xfId="7996"/>
    <cellStyle name="Normal 3 2 3 3 3 3 4 2 2" xfId="7997"/>
    <cellStyle name="Normal 3 2 3 3 3 3 4 3" xfId="7998"/>
    <cellStyle name="Normal 3 2 3 3 3 3 5" xfId="7999"/>
    <cellStyle name="Normal 3 2 3 3 3 3 5 2" xfId="8000"/>
    <cellStyle name="Normal 3 2 3 3 3 3 6" xfId="8001"/>
    <cellStyle name="Normal 3 2 3 3 3 4" xfId="8002"/>
    <cellStyle name="Normal 3 2 3 3 3 4 2" xfId="8003"/>
    <cellStyle name="Normal 3 2 3 3 3 4 2 2" xfId="8004"/>
    <cellStyle name="Normal 3 2 3 3 3 4 2 2 2" xfId="8005"/>
    <cellStyle name="Normal 3 2 3 3 3 4 2 2 2 2" xfId="8006"/>
    <cellStyle name="Normal 3 2 3 3 3 4 2 2 3" xfId="8007"/>
    <cellStyle name="Normal 3 2 3 3 3 4 2 3" xfId="8008"/>
    <cellStyle name="Normal 3 2 3 3 3 4 2 3 2" xfId="8009"/>
    <cellStyle name="Normal 3 2 3 3 3 4 2 4" xfId="8010"/>
    <cellStyle name="Normal 3 2 3 3 3 4 3" xfId="8011"/>
    <cellStyle name="Normal 3 2 3 3 3 4 3 2" xfId="8012"/>
    <cellStyle name="Normal 3 2 3 3 3 4 3 2 2" xfId="8013"/>
    <cellStyle name="Normal 3 2 3 3 3 4 3 3" xfId="8014"/>
    <cellStyle name="Normal 3 2 3 3 3 4 4" xfId="8015"/>
    <cellStyle name="Normal 3 2 3 3 3 4 4 2" xfId="8016"/>
    <cellStyle name="Normal 3 2 3 3 3 4 5" xfId="8017"/>
    <cellStyle name="Normal 3 2 3 3 3 5" xfId="8018"/>
    <cellStyle name="Normal 3 2 3 3 3 5 2" xfId="8019"/>
    <cellStyle name="Normal 3 2 3 3 3 5 2 2" xfId="8020"/>
    <cellStyle name="Normal 3 2 3 3 3 5 2 2 2" xfId="8021"/>
    <cellStyle name="Normal 3 2 3 3 3 5 2 3" xfId="8022"/>
    <cellStyle name="Normal 3 2 3 3 3 5 3" xfId="8023"/>
    <cellStyle name="Normal 3 2 3 3 3 5 3 2" xfId="8024"/>
    <cellStyle name="Normal 3 2 3 3 3 5 4" xfId="8025"/>
    <cellStyle name="Normal 3 2 3 3 3 6" xfId="8026"/>
    <cellStyle name="Normal 3 2 3 3 3 6 2" xfId="8027"/>
    <cellStyle name="Normal 3 2 3 3 3 6 2 2" xfId="8028"/>
    <cellStyle name="Normal 3 2 3 3 3 6 3" xfId="8029"/>
    <cellStyle name="Normal 3 2 3 3 3 7" xfId="8030"/>
    <cellStyle name="Normal 3 2 3 3 3 7 2" xfId="8031"/>
    <cellStyle name="Normal 3 2 3 3 3 8" xfId="8032"/>
    <cellStyle name="Normal 3 2 3 3 4" xfId="8033"/>
    <cellStyle name="Normal 3 2 3 3 4 2" xfId="8034"/>
    <cellStyle name="Normal 3 2 3 3 4 2 2" xfId="8035"/>
    <cellStyle name="Normal 3 2 3 3 4 2 2 2" xfId="8036"/>
    <cellStyle name="Normal 3 2 3 3 4 2 2 2 2" xfId="8037"/>
    <cellStyle name="Normal 3 2 3 3 4 2 2 2 2 2" xfId="8038"/>
    <cellStyle name="Normal 3 2 3 3 4 2 2 2 2 2 2" xfId="8039"/>
    <cellStyle name="Normal 3 2 3 3 4 2 2 2 2 3" xfId="8040"/>
    <cellStyle name="Normal 3 2 3 3 4 2 2 2 3" xfId="8041"/>
    <cellStyle name="Normal 3 2 3 3 4 2 2 2 3 2" xfId="8042"/>
    <cellStyle name="Normal 3 2 3 3 4 2 2 2 4" xfId="8043"/>
    <cellStyle name="Normal 3 2 3 3 4 2 2 3" xfId="8044"/>
    <cellStyle name="Normal 3 2 3 3 4 2 2 3 2" xfId="8045"/>
    <cellStyle name="Normal 3 2 3 3 4 2 2 3 2 2" xfId="8046"/>
    <cellStyle name="Normal 3 2 3 3 4 2 2 3 3" xfId="8047"/>
    <cellStyle name="Normal 3 2 3 3 4 2 2 4" xfId="8048"/>
    <cellStyle name="Normal 3 2 3 3 4 2 2 4 2" xfId="8049"/>
    <cellStyle name="Normal 3 2 3 3 4 2 2 5" xfId="8050"/>
    <cellStyle name="Normal 3 2 3 3 4 2 3" xfId="8051"/>
    <cellStyle name="Normal 3 2 3 3 4 2 3 2" xfId="8052"/>
    <cellStyle name="Normal 3 2 3 3 4 2 3 2 2" xfId="8053"/>
    <cellStyle name="Normal 3 2 3 3 4 2 3 2 2 2" xfId="8054"/>
    <cellStyle name="Normal 3 2 3 3 4 2 3 2 3" xfId="8055"/>
    <cellStyle name="Normal 3 2 3 3 4 2 3 3" xfId="8056"/>
    <cellStyle name="Normal 3 2 3 3 4 2 3 3 2" xfId="8057"/>
    <cellStyle name="Normal 3 2 3 3 4 2 3 4" xfId="8058"/>
    <cellStyle name="Normal 3 2 3 3 4 2 4" xfId="8059"/>
    <cellStyle name="Normal 3 2 3 3 4 2 4 2" xfId="8060"/>
    <cellStyle name="Normal 3 2 3 3 4 2 4 2 2" xfId="8061"/>
    <cellStyle name="Normal 3 2 3 3 4 2 4 3" xfId="8062"/>
    <cellStyle name="Normal 3 2 3 3 4 2 5" xfId="8063"/>
    <cellStyle name="Normal 3 2 3 3 4 2 5 2" xfId="8064"/>
    <cellStyle name="Normal 3 2 3 3 4 2 6" xfId="8065"/>
    <cellStyle name="Normal 3 2 3 3 4 3" xfId="8066"/>
    <cellStyle name="Normal 3 2 3 3 4 3 2" xfId="8067"/>
    <cellStyle name="Normal 3 2 3 3 4 3 2 2" xfId="8068"/>
    <cellStyle name="Normal 3 2 3 3 4 3 2 2 2" xfId="8069"/>
    <cellStyle name="Normal 3 2 3 3 4 3 2 2 2 2" xfId="8070"/>
    <cellStyle name="Normal 3 2 3 3 4 3 2 2 3" xfId="8071"/>
    <cellStyle name="Normal 3 2 3 3 4 3 2 3" xfId="8072"/>
    <cellStyle name="Normal 3 2 3 3 4 3 2 3 2" xfId="8073"/>
    <cellStyle name="Normal 3 2 3 3 4 3 2 4" xfId="8074"/>
    <cellStyle name="Normal 3 2 3 3 4 3 3" xfId="8075"/>
    <cellStyle name="Normal 3 2 3 3 4 3 3 2" xfId="8076"/>
    <cellStyle name="Normal 3 2 3 3 4 3 3 2 2" xfId="8077"/>
    <cellStyle name="Normal 3 2 3 3 4 3 3 3" xfId="8078"/>
    <cellStyle name="Normal 3 2 3 3 4 3 4" xfId="8079"/>
    <cellStyle name="Normal 3 2 3 3 4 3 4 2" xfId="8080"/>
    <cellStyle name="Normal 3 2 3 3 4 3 5" xfId="8081"/>
    <cellStyle name="Normal 3 2 3 3 4 4" xfId="8082"/>
    <cellStyle name="Normal 3 2 3 3 4 4 2" xfId="8083"/>
    <cellStyle name="Normal 3 2 3 3 4 4 2 2" xfId="8084"/>
    <cellStyle name="Normal 3 2 3 3 4 4 2 2 2" xfId="8085"/>
    <cellStyle name="Normal 3 2 3 3 4 4 2 3" xfId="8086"/>
    <cellStyle name="Normal 3 2 3 3 4 4 3" xfId="8087"/>
    <cellStyle name="Normal 3 2 3 3 4 4 3 2" xfId="8088"/>
    <cellStyle name="Normal 3 2 3 3 4 4 4" xfId="8089"/>
    <cellStyle name="Normal 3 2 3 3 4 5" xfId="8090"/>
    <cellStyle name="Normal 3 2 3 3 4 5 2" xfId="8091"/>
    <cellStyle name="Normal 3 2 3 3 4 5 2 2" xfId="8092"/>
    <cellStyle name="Normal 3 2 3 3 4 5 3" xfId="8093"/>
    <cellStyle name="Normal 3 2 3 3 4 6" xfId="8094"/>
    <cellStyle name="Normal 3 2 3 3 4 6 2" xfId="8095"/>
    <cellStyle name="Normal 3 2 3 3 4 7" xfId="8096"/>
    <cellStyle name="Normal 3 2 3 3 5" xfId="8097"/>
    <cellStyle name="Normal 3 2 3 3 5 2" xfId="8098"/>
    <cellStyle name="Normal 3 2 3 3 5 2 2" xfId="8099"/>
    <cellStyle name="Normal 3 2 3 3 5 2 2 2" xfId="8100"/>
    <cellStyle name="Normal 3 2 3 3 5 2 2 2 2" xfId="8101"/>
    <cellStyle name="Normal 3 2 3 3 5 2 2 2 2 2" xfId="8102"/>
    <cellStyle name="Normal 3 2 3 3 5 2 2 2 3" xfId="8103"/>
    <cellStyle name="Normal 3 2 3 3 5 2 2 3" xfId="8104"/>
    <cellStyle name="Normal 3 2 3 3 5 2 2 3 2" xfId="8105"/>
    <cellStyle name="Normal 3 2 3 3 5 2 2 4" xfId="8106"/>
    <cellStyle name="Normal 3 2 3 3 5 2 3" xfId="8107"/>
    <cellStyle name="Normal 3 2 3 3 5 2 3 2" xfId="8108"/>
    <cellStyle name="Normal 3 2 3 3 5 2 3 2 2" xfId="8109"/>
    <cellStyle name="Normal 3 2 3 3 5 2 3 3" xfId="8110"/>
    <cellStyle name="Normal 3 2 3 3 5 2 4" xfId="8111"/>
    <cellStyle name="Normal 3 2 3 3 5 2 4 2" xfId="8112"/>
    <cellStyle name="Normal 3 2 3 3 5 2 5" xfId="8113"/>
    <cellStyle name="Normal 3 2 3 3 5 3" xfId="8114"/>
    <cellStyle name="Normal 3 2 3 3 5 3 2" xfId="8115"/>
    <cellStyle name="Normal 3 2 3 3 5 3 2 2" xfId="8116"/>
    <cellStyle name="Normal 3 2 3 3 5 3 2 2 2" xfId="8117"/>
    <cellStyle name="Normal 3 2 3 3 5 3 2 3" xfId="8118"/>
    <cellStyle name="Normal 3 2 3 3 5 3 3" xfId="8119"/>
    <cellStyle name="Normal 3 2 3 3 5 3 3 2" xfId="8120"/>
    <cellStyle name="Normal 3 2 3 3 5 3 4" xfId="8121"/>
    <cellStyle name="Normal 3 2 3 3 5 4" xfId="8122"/>
    <cellStyle name="Normal 3 2 3 3 5 4 2" xfId="8123"/>
    <cellStyle name="Normal 3 2 3 3 5 4 2 2" xfId="8124"/>
    <cellStyle name="Normal 3 2 3 3 5 4 3" xfId="8125"/>
    <cellStyle name="Normal 3 2 3 3 5 5" xfId="8126"/>
    <cellStyle name="Normal 3 2 3 3 5 5 2" xfId="8127"/>
    <cellStyle name="Normal 3 2 3 3 5 6" xfId="8128"/>
    <cellStyle name="Normal 3 2 3 3 6" xfId="8129"/>
    <cellStyle name="Normal 3 2 3 3 6 2" xfId="8130"/>
    <cellStyle name="Normal 3 2 3 3 6 2 2" xfId="8131"/>
    <cellStyle name="Normal 3 2 3 3 6 2 2 2" xfId="8132"/>
    <cellStyle name="Normal 3 2 3 3 6 2 2 2 2" xfId="8133"/>
    <cellStyle name="Normal 3 2 3 3 6 2 2 3" xfId="8134"/>
    <cellStyle name="Normal 3 2 3 3 6 2 3" xfId="8135"/>
    <cellStyle name="Normal 3 2 3 3 6 2 3 2" xfId="8136"/>
    <cellStyle name="Normal 3 2 3 3 6 2 4" xfId="8137"/>
    <cellStyle name="Normal 3 2 3 3 6 3" xfId="8138"/>
    <cellStyle name="Normal 3 2 3 3 6 3 2" xfId="8139"/>
    <cellStyle name="Normal 3 2 3 3 6 3 2 2" xfId="8140"/>
    <cellStyle name="Normal 3 2 3 3 6 3 3" xfId="8141"/>
    <cellStyle name="Normal 3 2 3 3 6 4" xfId="8142"/>
    <cellStyle name="Normal 3 2 3 3 6 4 2" xfId="8143"/>
    <cellStyle name="Normal 3 2 3 3 6 5" xfId="8144"/>
    <cellStyle name="Normal 3 2 3 3 7" xfId="8145"/>
    <cellStyle name="Normal 3 2 3 3 7 2" xfId="8146"/>
    <cellStyle name="Normal 3 2 3 3 7 2 2" xfId="8147"/>
    <cellStyle name="Normal 3 2 3 3 7 2 2 2" xfId="8148"/>
    <cellStyle name="Normal 3 2 3 3 7 2 3" xfId="8149"/>
    <cellStyle name="Normal 3 2 3 3 7 3" xfId="8150"/>
    <cellStyle name="Normal 3 2 3 3 7 3 2" xfId="8151"/>
    <cellStyle name="Normal 3 2 3 3 7 4" xfId="8152"/>
    <cellStyle name="Normal 3 2 3 3 8" xfId="8153"/>
    <cellStyle name="Normal 3 2 3 3 8 2" xfId="8154"/>
    <cellStyle name="Normal 3 2 3 3 8 2 2" xfId="8155"/>
    <cellStyle name="Normal 3 2 3 3 8 3" xfId="8156"/>
    <cellStyle name="Normal 3 2 3 3 9" xfId="8157"/>
    <cellStyle name="Normal 3 2 3 3 9 2" xfId="8158"/>
    <cellStyle name="Normal 3 2 3 4" xfId="8159"/>
    <cellStyle name="Normal 3 2 3 4 2" xfId="8160"/>
    <cellStyle name="Normal 3 2 3 4 2 2" xfId="8161"/>
    <cellStyle name="Normal 3 2 3 4 2 2 2" xfId="8162"/>
    <cellStyle name="Normal 3 2 3 4 2 2 2 2" xfId="8163"/>
    <cellStyle name="Normal 3 2 3 4 2 2 2 2 2" xfId="8164"/>
    <cellStyle name="Normal 3 2 3 4 2 2 2 2 2 2" xfId="8165"/>
    <cellStyle name="Normal 3 2 3 4 2 2 2 2 2 2 2" xfId="8166"/>
    <cellStyle name="Normal 3 2 3 4 2 2 2 2 2 2 2 2" xfId="8167"/>
    <cellStyle name="Normal 3 2 3 4 2 2 2 2 2 2 3" xfId="8168"/>
    <cellStyle name="Normal 3 2 3 4 2 2 2 2 2 3" xfId="8169"/>
    <cellStyle name="Normal 3 2 3 4 2 2 2 2 2 3 2" xfId="8170"/>
    <cellStyle name="Normal 3 2 3 4 2 2 2 2 2 4" xfId="8171"/>
    <cellStyle name="Normal 3 2 3 4 2 2 2 2 3" xfId="8172"/>
    <cellStyle name="Normal 3 2 3 4 2 2 2 2 3 2" xfId="8173"/>
    <cellStyle name="Normal 3 2 3 4 2 2 2 2 3 2 2" xfId="8174"/>
    <cellStyle name="Normal 3 2 3 4 2 2 2 2 3 3" xfId="8175"/>
    <cellStyle name="Normal 3 2 3 4 2 2 2 2 4" xfId="8176"/>
    <cellStyle name="Normal 3 2 3 4 2 2 2 2 4 2" xfId="8177"/>
    <cellStyle name="Normal 3 2 3 4 2 2 2 2 5" xfId="8178"/>
    <cellStyle name="Normal 3 2 3 4 2 2 2 3" xfId="8179"/>
    <cellStyle name="Normal 3 2 3 4 2 2 2 3 2" xfId="8180"/>
    <cellStyle name="Normal 3 2 3 4 2 2 2 3 2 2" xfId="8181"/>
    <cellStyle name="Normal 3 2 3 4 2 2 2 3 2 2 2" xfId="8182"/>
    <cellStyle name="Normal 3 2 3 4 2 2 2 3 2 3" xfId="8183"/>
    <cellStyle name="Normal 3 2 3 4 2 2 2 3 3" xfId="8184"/>
    <cellStyle name="Normal 3 2 3 4 2 2 2 3 3 2" xfId="8185"/>
    <cellStyle name="Normal 3 2 3 4 2 2 2 3 4" xfId="8186"/>
    <cellStyle name="Normal 3 2 3 4 2 2 2 4" xfId="8187"/>
    <cellStyle name="Normal 3 2 3 4 2 2 2 4 2" xfId="8188"/>
    <cellStyle name="Normal 3 2 3 4 2 2 2 4 2 2" xfId="8189"/>
    <cellStyle name="Normal 3 2 3 4 2 2 2 4 3" xfId="8190"/>
    <cellStyle name="Normal 3 2 3 4 2 2 2 5" xfId="8191"/>
    <cellStyle name="Normal 3 2 3 4 2 2 2 5 2" xfId="8192"/>
    <cellStyle name="Normal 3 2 3 4 2 2 2 6" xfId="8193"/>
    <cellStyle name="Normal 3 2 3 4 2 2 3" xfId="8194"/>
    <cellStyle name="Normal 3 2 3 4 2 2 3 2" xfId="8195"/>
    <cellStyle name="Normal 3 2 3 4 2 2 3 2 2" xfId="8196"/>
    <cellStyle name="Normal 3 2 3 4 2 2 3 2 2 2" xfId="8197"/>
    <cellStyle name="Normal 3 2 3 4 2 2 3 2 2 2 2" xfId="8198"/>
    <cellStyle name="Normal 3 2 3 4 2 2 3 2 2 3" xfId="8199"/>
    <cellStyle name="Normal 3 2 3 4 2 2 3 2 3" xfId="8200"/>
    <cellStyle name="Normal 3 2 3 4 2 2 3 2 3 2" xfId="8201"/>
    <cellStyle name="Normal 3 2 3 4 2 2 3 2 4" xfId="8202"/>
    <cellStyle name="Normal 3 2 3 4 2 2 3 3" xfId="8203"/>
    <cellStyle name="Normal 3 2 3 4 2 2 3 3 2" xfId="8204"/>
    <cellStyle name="Normal 3 2 3 4 2 2 3 3 2 2" xfId="8205"/>
    <cellStyle name="Normal 3 2 3 4 2 2 3 3 3" xfId="8206"/>
    <cellStyle name="Normal 3 2 3 4 2 2 3 4" xfId="8207"/>
    <cellStyle name="Normal 3 2 3 4 2 2 3 4 2" xfId="8208"/>
    <cellStyle name="Normal 3 2 3 4 2 2 3 5" xfId="8209"/>
    <cellStyle name="Normal 3 2 3 4 2 2 4" xfId="8210"/>
    <cellStyle name="Normal 3 2 3 4 2 2 4 2" xfId="8211"/>
    <cellStyle name="Normal 3 2 3 4 2 2 4 2 2" xfId="8212"/>
    <cellStyle name="Normal 3 2 3 4 2 2 4 2 2 2" xfId="8213"/>
    <cellStyle name="Normal 3 2 3 4 2 2 4 2 3" xfId="8214"/>
    <cellStyle name="Normal 3 2 3 4 2 2 4 3" xfId="8215"/>
    <cellStyle name="Normal 3 2 3 4 2 2 4 3 2" xfId="8216"/>
    <cellStyle name="Normal 3 2 3 4 2 2 4 4" xfId="8217"/>
    <cellStyle name="Normal 3 2 3 4 2 2 5" xfId="8218"/>
    <cellStyle name="Normal 3 2 3 4 2 2 5 2" xfId="8219"/>
    <cellStyle name="Normal 3 2 3 4 2 2 5 2 2" xfId="8220"/>
    <cellStyle name="Normal 3 2 3 4 2 2 5 3" xfId="8221"/>
    <cellStyle name="Normal 3 2 3 4 2 2 6" xfId="8222"/>
    <cellStyle name="Normal 3 2 3 4 2 2 6 2" xfId="8223"/>
    <cellStyle name="Normal 3 2 3 4 2 2 7" xfId="8224"/>
    <cellStyle name="Normal 3 2 3 4 2 3" xfId="8225"/>
    <cellStyle name="Normal 3 2 3 4 2 3 2" xfId="8226"/>
    <cellStyle name="Normal 3 2 3 4 2 3 2 2" xfId="8227"/>
    <cellStyle name="Normal 3 2 3 4 2 3 2 2 2" xfId="8228"/>
    <cellStyle name="Normal 3 2 3 4 2 3 2 2 2 2" xfId="8229"/>
    <cellStyle name="Normal 3 2 3 4 2 3 2 2 2 2 2" xfId="8230"/>
    <cellStyle name="Normal 3 2 3 4 2 3 2 2 2 3" xfId="8231"/>
    <cellStyle name="Normal 3 2 3 4 2 3 2 2 3" xfId="8232"/>
    <cellStyle name="Normal 3 2 3 4 2 3 2 2 3 2" xfId="8233"/>
    <cellStyle name="Normal 3 2 3 4 2 3 2 2 4" xfId="8234"/>
    <cellStyle name="Normal 3 2 3 4 2 3 2 3" xfId="8235"/>
    <cellStyle name="Normal 3 2 3 4 2 3 2 3 2" xfId="8236"/>
    <cellStyle name="Normal 3 2 3 4 2 3 2 3 2 2" xfId="8237"/>
    <cellStyle name="Normal 3 2 3 4 2 3 2 3 3" xfId="8238"/>
    <cellStyle name="Normal 3 2 3 4 2 3 2 4" xfId="8239"/>
    <cellStyle name="Normal 3 2 3 4 2 3 2 4 2" xfId="8240"/>
    <cellStyle name="Normal 3 2 3 4 2 3 2 5" xfId="8241"/>
    <cellStyle name="Normal 3 2 3 4 2 3 3" xfId="8242"/>
    <cellStyle name="Normal 3 2 3 4 2 3 3 2" xfId="8243"/>
    <cellStyle name="Normal 3 2 3 4 2 3 3 2 2" xfId="8244"/>
    <cellStyle name="Normal 3 2 3 4 2 3 3 2 2 2" xfId="8245"/>
    <cellStyle name="Normal 3 2 3 4 2 3 3 2 3" xfId="8246"/>
    <cellStyle name="Normal 3 2 3 4 2 3 3 3" xfId="8247"/>
    <cellStyle name="Normal 3 2 3 4 2 3 3 3 2" xfId="8248"/>
    <cellStyle name="Normal 3 2 3 4 2 3 3 4" xfId="8249"/>
    <cellStyle name="Normal 3 2 3 4 2 3 4" xfId="8250"/>
    <cellStyle name="Normal 3 2 3 4 2 3 4 2" xfId="8251"/>
    <cellStyle name="Normal 3 2 3 4 2 3 4 2 2" xfId="8252"/>
    <cellStyle name="Normal 3 2 3 4 2 3 4 3" xfId="8253"/>
    <cellStyle name="Normal 3 2 3 4 2 3 5" xfId="8254"/>
    <cellStyle name="Normal 3 2 3 4 2 3 5 2" xfId="8255"/>
    <cellStyle name="Normal 3 2 3 4 2 3 6" xfId="8256"/>
    <cellStyle name="Normal 3 2 3 4 2 4" xfId="8257"/>
    <cellStyle name="Normal 3 2 3 4 2 4 2" xfId="8258"/>
    <cellStyle name="Normal 3 2 3 4 2 4 2 2" xfId="8259"/>
    <cellStyle name="Normal 3 2 3 4 2 4 2 2 2" xfId="8260"/>
    <cellStyle name="Normal 3 2 3 4 2 4 2 2 2 2" xfId="8261"/>
    <cellStyle name="Normal 3 2 3 4 2 4 2 2 3" xfId="8262"/>
    <cellStyle name="Normal 3 2 3 4 2 4 2 3" xfId="8263"/>
    <cellStyle name="Normal 3 2 3 4 2 4 2 3 2" xfId="8264"/>
    <cellStyle name="Normal 3 2 3 4 2 4 2 4" xfId="8265"/>
    <cellStyle name="Normal 3 2 3 4 2 4 3" xfId="8266"/>
    <cellStyle name="Normal 3 2 3 4 2 4 3 2" xfId="8267"/>
    <cellStyle name="Normal 3 2 3 4 2 4 3 2 2" xfId="8268"/>
    <cellStyle name="Normal 3 2 3 4 2 4 3 3" xfId="8269"/>
    <cellStyle name="Normal 3 2 3 4 2 4 4" xfId="8270"/>
    <cellStyle name="Normal 3 2 3 4 2 4 4 2" xfId="8271"/>
    <cellStyle name="Normal 3 2 3 4 2 4 5" xfId="8272"/>
    <cellStyle name="Normal 3 2 3 4 2 5" xfId="8273"/>
    <cellStyle name="Normal 3 2 3 4 2 5 2" xfId="8274"/>
    <cellStyle name="Normal 3 2 3 4 2 5 2 2" xfId="8275"/>
    <cellStyle name="Normal 3 2 3 4 2 5 2 2 2" xfId="8276"/>
    <cellStyle name="Normal 3 2 3 4 2 5 2 3" xfId="8277"/>
    <cellStyle name="Normal 3 2 3 4 2 5 3" xfId="8278"/>
    <cellStyle name="Normal 3 2 3 4 2 5 3 2" xfId="8279"/>
    <cellStyle name="Normal 3 2 3 4 2 5 4" xfId="8280"/>
    <cellStyle name="Normal 3 2 3 4 2 6" xfId="8281"/>
    <cellStyle name="Normal 3 2 3 4 2 6 2" xfId="8282"/>
    <cellStyle name="Normal 3 2 3 4 2 6 2 2" xfId="8283"/>
    <cellStyle name="Normal 3 2 3 4 2 6 3" xfId="8284"/>
    <cellStyle name="Normal 3 2 3 4 2 7" xfId="8285"/>
    <cellStyle name="Normal 3 2 3 4 2 7 2" xfId="8286"/>
    <cellStyle name="Normal 3 2 3 4 2 8" xfId="8287"/>
    <cellStyle name="Normal 3 2 3 4 3" xfId="8288"/>
    <cellStyle name="Normal 3 2 3 4 3 2" xfId="8289"/>
    <cellStyle name="Normal 3 2 3 4 3 2 2" xfId="8290"/>
    <cellStyle name="Normal 3 2 3 4 3 2 2 2" xfId="8291"/>
    <cellStyle name="Normal 3 2 3 4 3 2 2 2 2" xfId="8292"/>
    <cellStyle name="Normal 3 2 3 4 3 2 2 2 2 2" xfId="8293"/>
    <cellStyle name="Normal 3 2 3 4 3 2 2 2 2 2 2" xfId="8294"/>
    <cellStyle name="Normal 3 2 3 4 3 2 2 2 2 3" xfId="8295"/>
    <cellStyle name="Normal 3 2 3 4 3 2 2 2 3" xfId="8296"/>
    <cellStyle name="Normal 3 2 3 4 3 2 2 2 3 2" xfId="8297"/>
    <cellStyle name="Normal 3 2 3 4 3 2 2 2 4" xfId="8298"/>
    <cellStyle name="Normal 3 2 3 4 3 2 2 3" xfId="8299"/>
    <cellStyle name="Normal 3 2 3 4 3 2 2 3 2" xfId="8300"/>
    <cellStyle name="Normal 3 2 3 4 3 2 2 3 2 2" xfId="8301"/>
    <cellStyle name="Normal 3 2 3 4 3 2 2 3 3" xfId="8302"/>
    <cellStyle name="Normal 3 2 3 4 3 2 2 4" xfId="8303"/>
    <cellStyle name="Normal 3 2 3 4 3 2 2 4 2" xfId="8304"/>
    <cellStyle name="Normal 3 2 3 4 3 2 2 5" xfId="8305"/>
    <cellStyle name="Normal 3 2 3 4 3 2 3" xfId="8306"/>
    <cellStyle name="Normal 3 2 3 4 3 2 3 2" xfId="8307"/>
    <cellStyle name="Normal 3 2 3 4 3 2 3 2 2" xfId="8308"/>
    <cellStyle name="Normal 3 2 3 4 3 2 3 2 2 2" xfId="8309"/>
    <cellStyle name="Normal 3 2 3 4 3 2 3 2 3" xfId="8310"/>
    <cellStyle name="Normal 3 2 3 4 3 2 3 3" xfId="8311"/>
    <cellStyle name="Normal 3 2 3 4 3 2 3 3 2" xfId="8312"/>
    <cellStyle name="Normal 3 2 3 4 3 2 3 4" xfId="8313"/>
    <cellStyle name="Normal 3 2 3 4 3 2 4" xfId="8314"/>
    <cellStyle name="Normal 3 2 3 4 3 2 4 2" xfId="8315"/>
    <cellStyle name="Normal 3 2 3 4 3 2 4 2 2" xfId="8316"/>
    <cellStyle name="Normal 3 2 3 4 3 2 4 3" xfId="8317"/>
    <cellStyle name="Normal 3 2 3 4 3 2 5" xfId="8318"/>
    <cellStyle name="Normal 3 2 3 4 3 2 5 2" xfId="8319"/>
    <cellStyle name="Normal 3 2 3 4 3 2 6" xfId="8320"/>
    <cellStyle name="Normal 3 2 3 4 3 3" xfId="8321"/>
    <cellStyle name="Normal 3 2 3 4 3 3 2" xfId="8322"/>
    <cellStyle name="Normal 3 2 3 4 3 3 2 2" xfId="8323"/>
    <cellStyle name="Normal 3 2 3 4 3 3 2 2 2" xfId="8324"/>
    <cellStyle name="Normal 3 2 3 4 3 3 2 2 2 2" xfId="8325"/>
    <cellStyle name="Normal 3 2 3 4 3 3 2 2 3" xfId="8326"/>
    <cellStyle name="Normal 3 2 3 4 3 3 2 3" xfId="8327"/>
    <cellStyle name="Normal 3 2 3 4 3 3 2 3 2" xfId="8328"/>
    <cellStyle name="Normal 3 2 3 4 3 3 2 4" xfId="8329"/>
    <cellStyle name="Normal 3 2 3 4 3 3 3" xfId="8330"/>
    <cellStyle name="Normal 3 2 3 4 3 3 3 2" xfId="8331"/>
    <cellStyle name="Normal 3 2 3 4 3 3 3 2 2" xfId="8332"/>
    <cellStyle name="Normal 3 2 3 4 3 3 3 3" xfId="8333"/>
    <cellStyle name="Normal 3 2 3 4 3 3 4" xfId="8334"/>
    <cellStyle name="Normal 3 2 3 4 3 3 4 2" xfId="8335"/>
    <cellStyle name="Normal 3 2 3 4 3 3 5" xfId="8336"/>
    <cellStyle name="Normal 3 2 3 4 3 4" xfId="8337"/>
    <cellStyle name="Normal 3 2 3 4 3 4 2" xfId="8338"/>
    <cellStyle name="Normal 3 2 3 4 3 4 2 2" xfId="8339"/>
    <cellStyle name="Normal 3 2 3 4 3 4 2 2 2" xfId="8340"/>
    <cellStyle name="Normal 3 2 3 4 3 4 2 3" xfId="8341"/>
    <cellStyle name="Normal 3 2 3 4 3 4 3" xfId="8342"/>
    <cellStyle name="Normal 3 2 3 4 3 4 3 2" xfId="8343"/>
    <cellStyle name="Normal 3 2 3 4 3 4 4" xfId="8344"/>
    <cellStyle name="Normal 3 2 3 4 3 5" xfId="8345"/>
    <cellStyle name="Normal 3 2 3 4 3 5 2" xfId="8346"/>
    <cellStyle name="Normal 3 2 3 4 3 5 2 2" xfId="8347"/>
    <cellStyle name="Normal 3 2 3 4 3 5 3" xfId="8348"/>
    <cellStyle name="Normal 3 2 3 4 3 6" xfId="8349"/>
    <cellStyle name="Normal 3 2 3 4 3 6 2" xfId="8350"/>
    <cellStyle name="Normal 3 2 3 4 3 7" xfId="8351"/>
    <cellStyle name="Normal 3 2 3 4 4" xfId="8352"/>
    <cellStyle name="Normal 3 2 3 4 4 2" xfId="8353"/>
    <cellStyle name="Normal 3 2 3 4 4 2 2" xfId="8354"/>
    <cellStyle name="Normal 3 2 3 4 4 2 2 2" xfId="8355"/>
    <cellStyle name="Normal 3 2 3 4 4 2 2 2 2" xfId="8356"/>
    <cellStyle name="Normal 3 2 3 4 4 2 2 2 2 2" xfId="8357"/>
    <cellStyle name="Normal 3 2 3 4 4 2 2 2 3" xfId="8358"/>
    <cellStyle name="Normal 3 2 3 4 4 2 2 3" xfId="8359"/>
    <cellStyle name="Normal 3 2 3 4 4 2 2 3 2" xfId="8360"/>
    <cellStyle name="Normal 3 2 3 4 4 2 2 4" xfId="8361"/>
    <cellStyle name="Normal 3 2 3 4 4 2 3" xfId="8362"/>
    <cellStyle name="Normal 3 2 3 4 4 2 3 2" xfId="8363"/>
    <cellStyle name="Normal 3 2 3 4 4 2 3 2 2" xfId="8364"/>
    <cellStyle name="Normal 3 2 3 4 4 2 3 3" xfId="8365"/>
    <cellStyle name="Normal 3 2 3 4 4 2 4" xfId="8366"/>
    <cellStyle name="Normal 3 2 3 4 4 2 4 2" xfId="8367"/>
    <cellStyle name="Normal 3 2 3 4 4 2 5" xfId="8368"/>
    <cellStyle name="Normal 3 2 3 4 4 3" xfId="8369"/>
    <cellStyle name="Normal 3 2 3 4 4 3 2" xfId="8370"/>
    <cellStyle name="Normal 3 2 3 4 4 3 2 2" xfId="8371"/>
    <cellStyle name="Normal 3 2 3 4 4 3 2 2 2" xfId="8372"/>
    <cellStyle name="Normal 3 2 3 4 4 3 2 3" xfId="8373"/>
    <cellStyle name="Normal 3 2 3 4 4 3 3" xfId="8374"/>
    <cellStyle name="Normal 3 2 3 4 4 3 3 2" xfId="8375"/>
    <cellStyle name="Normal 3 2 3 4 4 3 4" xfId="8376"/>
    <cellStyle name="Normal 3 2 3 4 4 4" xfId="8377"/>
    <cellStyle name="Normal 3 2 3 4 4 4 2" xfId="8378"/>
    <cellStyle name="Normal 3 2 3 4 4 4 2 2" xfId="8379"/>
    <cellStyle name="Normal 3 2 3 4 4 4 3" xfId="8380"/>
    <cellStyle name="Normal 3 2 3 4 4 5" xfId="8381"/>
    <cellStyle name="Normal 3 2 3 4 4 5 2" xfId="8382"/>
    <cellStyle name="Normal 3 2 3 4 4 6" xfId="8383"/>
    <cellStyle name="Normal 3 2 3 4 5" xfId="8384"/>
    <cellStyle name="Normal 3 2 3 4 5 2" xfId="8385"/>
    <cellStyle name="Normal 3 2 3 4 5 2 2" xfId="8386"/>
    <cellStyle name="Normal 3 2 3 4 5 2 2 2" xfId="8387"/>
    <cellStyle name="Normal 3 2 3 4 5 2 2 2 2" xfId="8388"/>
    <cellStyle name="Normal 3 2 3 4 5 2 2 3" xfId="8389"/>
    <cellStyle name="Normal 3 2 3 4 5 2 3" xfId="8390"/>
    <cellStyle name="Normal 3 2 3 4 5 2 3 2" xfId="8391"/>
    <cellStyle name="Normal 3 2 3 4 5 2 4" xfId="8392"/>
    <cellStyle name="Normal 3 2 3 4 5 3" xfId="8393"/>
    <cellStyle name="Normal 3 2 3 4 5 3 2" xfId="8394"/>
    <cellStyle name="Normal 3 2 3 4 5 3 2 2" xfId="8395"/>
    <cellStyle name="Normal 3 2 3 4 5 3 3" xfId="8396"/>
    <cellStyle name="Normal 3 2 3 4 5 4" xfId="8397"/>
    <cellStyle name="Normal 3 2 3 4 5 4 2" xfId="8398"/>
    <cellStyle name="Normal 3 2 3 4 5 5" xfId="8399"/>
    <cellStyle name="Normal 3 2 3 4 6" xfId="8400"/>
    <cellStyle name="Normal 3 2 3 4 6 2" xfId="8401"/>
    <cellStyle name="Normal 3 2 3 4 6 2 2" xfId="8402"/>
    <cellStyle name="Normal 3 2 3 4 6 2 2 2" xfId="8403"/>
    <cellStyle name="Normal 3 2 3 4 6 2 3" xfId="8404"/>
    <cellStyle name="Normal 3 2 3 4 6 3" xfId="8405"/>
    <cellStyle name="Normal 3 2 3 4 6 3 2" xfId="8406"/>
    <cellStyle name="Normal 3 2 3 4 6 4" xfId="8407"/>
    <cellStyle name="Normal 3 2 3 4 7" xfId="8408"/>
    <cellStyle name="Normal 3 2 3 4 7 2" xfId="8409"/>
    <cellStyle name="Normal 3 2 3 4 7 2 2" xfId="8410"/>
    <cellStyle name="Normal 3 2 3 4 7 3" xfId="8411"/>
    <cellStyle name="Normal 3 2 3 4 8" xfId="8412"/>
    <cellStyle name="Normal 3 2 3 4 8 2" xfId="8413"/>
    <cellStyle name="Normal 3 2 3 4 9" xfId="8414"/>
    <cellStyle name="Normal 3 2 3 5" xfId="8415"/>
    <cellStyle name="Normal 3 2 3 5 2" xfId="8416"/>
    <cellStyle name="Normal 3 2 3 5 2 2" xfId="8417"/>
    <cellStyle name="Normal 3 2 3 5 2 2 2" xfId="8418"/>
    <cellStyle name="Normal 3 2 3 5 2 2 2 2" xfId="8419"/>
    <cellStyle name="Normal 3 2 3 5 2 2 2 2 2" xfId="8420"/>
    <cellStyle name="Normal 3 2 3 5 2 2 2 2 2 2" xfId="8421"/>
    <cellStyle name="Normal 3 2 3 5 2 2 2 2 2 2 2" xfId="8422"/>
    <cellStyle name="Normal 3 2 3 5 2 2 2 2 2 3" xfId="8423"/>
    <cellStyle name="Normal 3 2 3 5 2 2 2 2 3" xfId="8424"/>
    <cellStyle name="Normal 3 2 3 5 2 2 2 2 3 2" xfId="8425"/>
    <cellStyle name="Normal 3 2 3 5 2 2 2 2 4" xfId="8426"/>
    <cellStyle name="Normal 3 2 3 5 2 2 2 3" xfId="8427"/>
    <cellStyle name="Normal 3 2 3 5 2 2 2 3 2" xfId="8428"/>
    <cellStyle name="Normal 3 2 3 5 2 2 2 3 2 2" xfId="8429"/>
    <cellStyle name="Normal 3 2 3 5 2 2 2 3 3" xfId="8430"/>
    <cellStyle name="Normal 3 2 3 5 2 2 2 4" xfId="8431"/>
    <cellStyle name="Normal 3 2 3 5 2 2 2 4 2" xfId="8432"/>
    <cellStyle name="Normal 3 2 3 5 2 2 2 5" xfId="8433"/>
    <cellStyle name="Normal 3 2 3 5 2 2 3" xfId="8434"/>
    <cellStyle name="Normal 3 2 3 5 2 2 3 2" xfId="8435"/>
    <cellStyle name="Normal 3 2 3 5 2 2 3 2 2" xfId="8436"/>
    <cellStyle name="Normal 3 2 3 5 2 2 3 2 2 2" xfId="8437"/>
    <cellStyle name="Normal 3 2 3 5 2 2 3 2 3" xfId="8438"/>
    <cellStyle name="Normal 3 2 3 5 2 2 3 3" xfId="8439"/>
    <cellStyle name="Normal 3 2 3 5 2 2 3 3 2" xfId="8440"/>
    <cellStyle name="Normal 3 2 3 5 2 2 3 4" xfId="8441"/>
    <cellStyle name="Normal 3 2 3 5 2 2 4" xfId="8442"/>
    <cellStyle name="Normal 3 2 3 5 2 2 4 2" xfId="8443"/>
    <cellStyle name="Normal 3 2 3 5 2 2 4 2 2" xfId="8444"/>
    <cellStyle name="Normal 3 2 3 5 2 2 4 3" xfId="8445"/>
    <cellStyle name="Normal 3 2 3 5 2 2 5" xfId="8446"/>
    <cellStyle name="Normal 3 2 3 5 2 2 5 2" xfId="8447"/>
    <cellStyle name="Normal 3 2 3 5 2 2 6" xfId="8448"/>
    <cellStyle name="Normal 3 2 3 5 2 3" xfId="8449"/>
    <cellStyle name="Normal 3 2 3 5 2 3 2" xfId="8450"/>
    <cellStyle name="Normal 3 2 3 5 2 3 2 2" xfId="8451"/>
    <cellStyle name="Normal 3 2 3 5 2 3 2 2 2" xfId="8452"/>
    <cellStyle name="Normal 3 2 3 5 2 3 2 2 2 2" xfId="8453"/>
    <cellStyle name="Normal 3 2 3 5 2 3 2 2 3" xfId="8454"/>
    <cellStyle name="Normal 3 2 3 5 2 3 2 3" xfId="8455"/>
    <cellStyle name="Normal 3 2 3 5 2 3 2 3 2" xfId="8456"/>
    <cellStyle name="Normal 3 2 3 5 2 3 2 4" xfId="8457"/>
    <cellStyle name="Normal 3 2 3 5 2 3 3" xfId="8458"/>
    <cellStyle name="Normal 3 2 3 5 2 3 3 2" xfId="8459"/>
    <cellStyle name="Normal 3 2 3 5 2 3 3 2 2" xfId="8460"/>
    <cellStyle name="Normal 3 2 3 5 2 3 3 3" xfId="8461"/>
    <cellStyle name="Normal 3 2 3 5 2 3 4" xfId="8462"/>
    <cellStyle name="Normal 3 2 3 5 2 3 4 2" xfId="8463"/>
    <cellStyle name="Normal 3 2 3 5 2 3 5" xfId="8464"/>
    <cellStyle name="Normal 3 2 3 5 2 4" xfId="8465"/>
    <cellStyle name="Normal 3 2 3 5 2 4 2" xfId="8466"/>
    <cellStyle name="Normal 3 2 3 5 2 4 2 2" xfId="8467"/>
    <cellStyle name="Normal 3 2 3 5 2 4 2 2 2" xfId="8468"/>
    <cellStyle name="Normal 3 2 3 5 2 4 2 3" xfId="8469"/>
    <cellStyle name="Normal 3 2 3 5 2 4 3" xfId="8470"/>
    <cellStyle name="Normal 3 2 3 5 2 4 3 2" xfId="8471"/>
    <cellStyle name="Normal 3 2 3 5 2 4 4" xfId="8472"/>
    <cellStyle name="Normal 3 2 3 5 2 5" xfId="8473"/>
    <cellStyle name="Normal 3 2 3 5 2 5 2" xfId="8474"/>
    <cellStyle name="Normal 3 2 3 5 2 5 2 2" xfId="8475"/>
    <cellStyle name="Normal 3 2 3 5 2 5 3" xfId="8476"/>
    <cellStyle name="Normal 3 2 3 5 2 6" xfId="8477"/>
    <cellStyle name="Normal 3 2 3 5 2 6 2" xfId="8478"/>
    <cellStyle name="Normal 3 2 3 5 2 7" xfId="8479"/>
    <cellStyle name="Normal 3 2 3 5 3" xfId="8480"/>
    <cellStyle name="Normal 3 2 3 5 3 2" xfId="8481"/>
    <cellStyle name="Normal 3 2 3 5 3 2 2" xfId="8482"/>
    <cellStyle name="Normal 3 2 3 5 3 2 2 2" xfId="8483"/>
    <cellStyle name="Normal 3 2 3 5 3 2 2 2 2" xfId="8484"/>
    <cellStyle name="Normal 3 2 3 5 3 2 2 2 2 2" xfId="8485"/>
    <cellStyle name="Normal 3 2 3 5 3 2 2 2 3" xfId="8486"/>
    <cellStyle name="Normal 3 2 3 5 3 2 2 3" xfId="8487"/>
    <cellStyle name="Normal 3 2 3 5 3 2 2 3 2" xfId="8488"/>
    <cellStyle name="Normal 3 2 3 5 3 2 2 4" xfId="8489"/>
    <cellStyle name="Normal 3 2 3 5 3 2 3" xfId="8490"/>
    <cellStyle name="Normal 3 2 3 5 3 2 3 2" xfId="8491"/>
    <cellStyle name="Normal 3 2 3 5 3 2 3 2 2" xfId="8492"/>
    <cellStyle name="Normal 3 2 3 5 3 2 3 3" xfId="8493"/>
    <cellStyle name="Normal 3 2 3 5 3 2 4" xfId="8494"/>
    <cellStyle name="Normal 3 2 3 5 3 2 4 2" xfId="8495"/>
    <cellStyle name="Normal 3 2 3 5 3 2 5" xfId="8496"/>
    <cellStyle name="Normal 3 2 3 5 3 3" xfId="8497"/>
    <cellStyle name="Normal 3 2 3 5 3 3 2" xfId="8498"/>
    <cellStyle name="Normal 3 2 3 5 3 3 2 2" xfId="8499"/>
    <cellStyle name="Normal 3 2 3 5 3 3 2 2 2" xfId="8500"/>
    <cellStyle name="Normal 3 2 3 5 3 3 2 3" xfId="8501"/>
    <cellStyle name="Normal 3 2 3 5 3 3 3" xfId="8502"/>
    <cellStyle name="Normal 3 2 3 5 3 3 3 2" xfId="8503"/>
    <cellStyle name="Normal 3 2 3 5 3 3 4" xfId="8504"/>
    <cellStyle name="Normal 3 2 3 5 3 4" xfId="8505"/>
    <cellStyle name="Normal 3 2 3 5 3 4 2" xfId="8506"/>
    <cellStyle name="Normal 3 2 3 5 3 4 2 2" xfId="8507"/>
    <cellStyle name="Normal 3 2 3 5 3 4 3" xfId="8508"/>
    <cellStyle name="Normal 3 2 3 5 3 5" xfId="8509"/>
    <cellStyle name="Normal 3 2 3 5 3 5 2" xfId="8510"/>
    <cellStyle name="Normal 3 2 3 5 3 6" xfId="8511"/>
    <cellStyle name="Normal 3 2 3 5 4" xfId="8512"/>
    <cellStyle name="Normal 3 2 3 5 4 2" xfId="8513"/>
    <cellStyle name="Normal 3 2 3 5 4 2 2" xfId="8514"/>
    <cellStyle name="Normal 3 2 3 5 4 2 2 2" xfId="8515"/>
    <cellStyle name="Normal 3 2 3 5 4 2 2 2 2" xfId="8516"/>
    <cellStyle name="Normal 3 2 3 5 4 2 2 3" xfId="8517"/>
    <cellStyle name="Normal 3 2 3 5 4 2 3" xfId="8518"/>
    <cellStyle name="Normal 3 2 3 5 4 2 3 2" xfId="8519"/>
    <cellStyle name="Normal 3 2 3 5 4 2 4" xfId="8520"/>
    <cellStyle name="Normal 3 2 3 5 4 3" xfId="8521"/>
    <cellStyle name="Normal 3 2 3 5 4 3 2" xfId="8522"/>
    <cellStyle name="Normal 3 2 3 5 4 3 2 2" xfId="8523"/>
    <cellStyle name="Normal 3 2 3 5 4 3 3" xfId="8524"/>
    <cellStyle name="Normal 3 2 3 5 4 4" xfId="8525"/>
    <cellStyle name="Normal 3 2 3 5 4 4 2" xfId="8526"/>
    <cellStyle name="Normal 3 2 3 5 4 5" xfId="8527"/>
    <cellStyle name="Normal 3 2 3 5 5" xfId="8528"/>
    <cellStyle name="Normal 3 2 3 5 5 2" xfId="8529"/>
    <cellStyle name="Normal 3 2 3 5 5 2 2" xfId="8530"/>
    <cellStyle name="Normal 3 2 3 5 5 2 2 2" xfId="8531"/>
    <cellStyle name="Normal 3 2 3 5 5 2 3" xfId="8532"/>
    <cellStyle name="Normal 3 2 3 5 5 3" xfId="8533"/>
    <cellStyle name="Normal 3 2 3 5 5 3 2" xfId="8534"/>
    <cellStyle name="Normal 3 2 3 5 5 4" xfId="8535"/>
    <cellStyle name="Normal 3 2 3 5 6" xfId="8536"/>
    <cellStyle name="Normal 3 2 3 5 6 2" xfId="8537"/>
    <cellStyle name="Normal 3 2 3 5 6 2 2" xfId="8538"/>
    <cellStyle name="Normal 3 2 3 5 6 3" xfId="8539"/>
    <cellStyle name="Normal 3 2 3 5 7" xfId="8540"/>
    <cellStyle name="Normal 3 2 3 5 7 2" xfId="8541"/>
    <cellStyle name="Normal 3 2 3 5 8" xfId="8542"/>
    <cellStyle name="Normal 3 2 3 6" xfId="8543"/>
    <cellStyle name="Normal 3 2 3 6 2" xfId="8544"/>
    <cellStyle name="Normal 3 2 3 6 2 2" xfId="8545"/>
    <cellStyle name="Normal 3 2 3 6 2 2 2" xfId="8546"/>
    <cellStyle name="Normal 3 2 3 6 2 2 2 2" xfId="8547"/>
    <cellStyle name="Normal 3 2 3 6 2 2 2 2 2" xfId="8548"/>
    <cellStyle name="Normal 3 2 3 6 2 2 2 2 2 2" xfId="8549"/>
    <cellStyle name="Normal 3 2 3 6 2 2 2 2 3" xfId="8550"/>
    <cellStyle name="Normal 3 2 3 6 2 2 2 3" xfId="8551"/>
    <cellStyle name="Normal 3 2 3 6 2 2 2 3 2" xfId="8552"/>
    <cellStyle name="Normal 3 2 3 6 2 2 2 4" xfId="8553"/>
    <cellStyle name="Normal 3 2 3 6 2 2 3" xfId="8554"/>
    <cellStyle name="Normal 3 2 3 6 2 2 3 2" xfId="8555"/>
    <cellStyle name="Normal 3 2 3 6 2 2 3 2 2" xfId="8556"/>
    <cellStyle name="Normal 3 2 3 6 2 2 3 3" xfId="8557"/>
    <cellStyle name="Normal 3 2 3 6 2 2 4" xfId="8558"/>
    <cellStyle name="Normal 3 2 3 6 2 2 4 2" xfId="8559"/>
    <cellStyle name="Normal 3 2 3 6 2 2 5" xfId="8560"/>
    <cellStyle name="Normal 3 2 3 6 2 3" xfId="8561"/>
    <cellStyle name="Normal 3 2 3 6 2 3 2" xfId="8562"/>
    <cellStyle name="Normal 3 2 3 6 2 3 2 2" xfId="8563"/>
    <cellStyle name="Normal 3 2 3 6 2 3 2 2 2" xfId="8564"/>
    <cellStyle name="Normal 3 2 3 6 2 3 2 3" xfId="8565"/>
    <cellStyle name="Normal 3 2 3 6 2 3 3" xfId="8566"/>
    <cellStyle name="Normal 3 2 3 6 2 3 3 2" xfId="8567"/>
    <cellStyle name="Normal 3 2 3 6 2 3 4" xfId="8568"/>
    <cellStyle name="Normal 3 2 3 6 2 4" xfId="8569"/>
    <cellStyle name="Normal 3 2 3 6 2 4 2" xfId="8570"/>
    <cellStyle name="Normal 3 2 3 6 2 4 2 2" xfId="8571"/>
    <cellStyle name="Normal 3 2 3 6 2 4 3" xfId="8572"/>
    <cellStyle name="Normal 3 2 3 6 2 5" xfId="8573"/>
    <cellStyle name="Normal 3 2 3 6 2 5 2" xfId="8574"/>
    <cellStyle name="Normal 3 2 3 6 2 6" xfId="8575"/>
    <cellStyle name="Normal 3 2 3 6 3" xfId="8576"/>
    <cellStyle name="Normal 3 2 3 6 3 2" xfId="8577"/>
    <cellStyle name="Normal 3 2 3 6 3 2 2" xfId="8578"/>
    <cellStyle name="Normal 3 2 3 6 3 2 2 2" xfId="8579"/>
    <cellStyle name="Normal 3 2 3 6 3 2 2 2 2" xfId="8580"/>
    <cellStyle name="Normal 3 2 3 6 3 2 2 3" xfId="8581"/>
    <cellStyle name="Normal 3 2 3 6 3 2 3" xfId="8582"/>
    <cellStyle name="Normal 3 2 3 6 3 2 3 2" xfId="8583"/>
    <cellStyle name="Normal 3 2 3 6 3 2 4" xfId="8584"/>
    <cellStyle name="Normal 3 2 3 6 3 3" xfId="8585"/>
    <cellStyle name="Normal 3 2 3 6 3 3 2" xfId="8586"/>
    <cellStyle name="Normal 3 2 3 6 3 3 2 2" xfId="8587"/>
    <cellStyle name="Normal 3 2 3 6 3 3 3" xfId="8588"/>
    <cellStyle name="Normal 3 2 3 6 3 4" xfId="8589"/>
    <cellStyle name="Normal 3 2 3 6 3 4 2" xfId="8590"/>
    <cellStyle name="Normal 3 2 3 6 3 5" xfId="8591"/>
    <cellStyle name="Normal 3 2 3 6 4" xfId="8592"/>
    <cellStyle name="Normal 3 2 3 6 4 2" xfId="8593"/>
    <cellStyle name="Normal 3 2 3 6 4 2 2" xfId="8594"/>
    <cellStyle name="Normal 3 2 3 6 4 2 2 2" xfId="8595"/>
    <cellStyle name="Normal 3 2 3 6 4 2 3" xfId="8596"/>
    <cellStyle name="Normal 3 2 3 6 4 3" xfId="8597"/>
    <cellStyle name="Normal 3 2 3 6 4 3 2" xfId="8598"/>
    <cellStyle name="Normal 3 2 3 6 4 4" xfId="8599"/>
    <cellStyle name="Normal 3 2 3 6 5" xfId="8600"/>
    <cellStyle name="Normal 3 2 3 6 5 2" xfId="8601"/>
    <cellStyle name="Normal 3 2 3 6 5 2 2" xfId="8602"/>
    <cellStyle name="Normal 3 2 3 6 5 3" xfId="8603"/>
    <cellStyle name="Normal 3 2 3 6 6" xfId="8604"/>
    <cellStyle name="Normal 3 2 3 6 6 2" xfId="8605"/>
    <cellStyle name="Normal 3 2 3 6 7" xfId="8606"/>
    <cellStyle name="Normal 3 2 3 7" xfId="8607"/>
    <cellStyle name="Normal 3 2 3 7 2" xfId="8608"/>
    <cellStyle name="Normal 3 2 3 7 2 2" xfId="8609"/>
    <cellStyle name="Normal 3 2 3 7 2 2 2" xfId="8610"/>
    <cellStyle name="Normal 3 2 3 7 2 2 2 2" xfId="8611"/>
    <cellStyle name="Normal 3 2 3 7 2 2 2 2 2" xfId="8612"/>
    <cellStyle name="Normal 3 2 3 7 2 2 2 3" xfId="8613"/>
    <cellStyle name="Normal 3 2 3 7 2 2 3" xfId="8614"/>
    <cellStyle name="Normal 3 2 3 7 2 2 3 2" xfId="8615"/>
    <cellStyle name="Normal 3 2 3 7 2 2 4" xfId="8616"/>
    <cellStyle name="Normal 3 2 3 7 2 3" xfId="8617"/>
    <cellStyle name="Normal 3 2 3 7 2 3 2" xfId="8618"/>
    <cellStyle name="Normal 3 2 3 7 2 3 2 2" xfId="8619"/>
    <cellStyle name="Normal 3 2 3 7 2 3 3" xfId="8620"/>
    <cellStyle name="Normal 3 2 3 7 2 4" xfId="8621"/>
    <cellStyle name="Normal 3 2 3 7 2 4 2" xfId="8622"/>
    <cellStyle name="Normal 3 2 3 7 2 5" xfId="8623"/>
    <cellStyle name="Normal 3 2 3 7 3" xfId="8624"/>
    <cellStyle name="Normal 3 2 3 7 3 2" xfId="8625"/>
    <cellStyle name="Normal 3 2 3 7 3 2 2" xfId="8626"/>
    <cellStyle name="Normal 3 2 3 7 3 2 2 2" xfId="8627"/>
    <cellStyle name="Normal 3 2 3 7 3 2 3" xfId="8628"/>
    <cellStyle name="Normal 3 2 3 7 3 3" xfId="8629"/>
    <cellStyle name="Normal 3 2 3 7 3 3 2" xfId="8630"/>
    <cellStyle name="Normal 3 2 3 7 3 4" xfId="8631"/>
    <cellStyle name="Normal 3 2 3 7 4" xfId="8632"/>
    <cellStyle name="Normal 3 2 3 7 4 2" xfId="8633"/>
    <cellStyle name="Normal 3 2 3 7 4 2 2" xfId="8634"/>
    <cellStyle name="Normal 3 2 3 7 4 3" xfId="8635"/>
    <cellStyle name="Normal 3 2 3 7 5" xfId="8636"/>
    <cellStyle name="Normal 3 2 3 7 5 2" xfId="8637"/>
    <cellStyle name="Normal 3 2 3 7 6" xfId="8638"/>
    <cellStyle name="Normal 3 2 3 8" xfId="8639"/>
    <cellStyle name="Normal 3 2 3 8 2" xfId="8640"/>
    <cellStyle name="Normal 3 2 3 8 2 2" xfId="8641"/>
    <cellStyle name="Normal 3 2 3 8 2 2 2" xfId="8642"/>
    <cellStyle name="Normal 3 2 3 8 2 2 2 2" xfId="8643"/>
    <cellStyle name="Normal 3 2 3 8 2 2 3" xfId="8644"/>
    <cellStyle name="Normal 3 2 3 8 2 3" xfId="8645"/>
    <cellStyle name="Normal 3 2 3 8 2 3 2" xfId="8646"/>
    <cellStyle name="Normal 3 2 3 8 2 4" xfId="8647"/>
    <cellStyle name="Normal 3 2 3 8 3" xfId="8648"/>
    <cellStyle name="Normal 3 2 3 8 3 2" xfId="8649"/>
    <cellStyle name="Normal 3 2 3 8 3 2 2" xfId="8650"/>
    <cellStyle name="Normal 3 2 3 8 3 3" xfId="8651"/>
    <cellStyle name="Normal 3 2 3 8 4" xfId="8652"/>
    <cellStyle name="Normal 3 2 3 8 4 2" xfId="8653"/>
    <cellStyle name="Normal 3 2 3 8 5" xfId="8654"/>
    <cellStyle name="Normal 3 2 3 9" xfId="8655"/>
    <cellStyle name="Normal 3 2 3 9 2" xfId="8656"/>
    <cellStyle name="Normal 3 2 3 9 2 2" xfId="8657"/>
    <cellStyle name="Normal 3 2 3 9 2 2 2" xfId="8658"/>
    <cellStyle name="Normal 3 2 3 9 2 3" xfId="8659"/>
    <cellStyle name="Normal 3 2 3 9 3" xfId="8660"/>
    <cellStyle name="Normal 3 2 3 9 3 2" xfId="8661"/>
    <cellStyle name="Normal 3 2 3 9 4" xfId="8662"/>
    <cellStyle name="Normal 3 2 4" xfId="340"/>
    <cellStyle name="Normal 3 2 4 10" xfId="8663"/>
    <cellStyle name="Normal 3 2 4 10 2" xfId="8664"/>
    <cellStyle name="Normal 3 2 4 11" xfId="8665"/>
    <cellStyle name="Normal 3 2 4 12" xfId="8666"/>
    <cellStyle name="Normal 3 2 4 2" xfId="8667"/>
    <cellStyle name="Normal 3 2 4 2 10" xfId="8668"/>
    <cellStyle name="Normal 3 2 4 2 2" xfId="8669"/>
    <cellStyle name="Normal 3 2 4 2 2 2" xfId="8670"/>
    <cellStyle name="Normal 3 2 4 2 2 2 2" xfId="8671"/>
    <cellStyle name="Normal 3 2 4 2 2 2 2 2" xfId="8672"/>
    <cellStyle name="Normal 3 2 4 2 2 2 2 2 2" xfId="8673"/>
    <cellStyle name="Normal 3 2 4 2 2 2 2 2 2 2" xfId="8674"/>
    <cellStyle name="Normal 3 2 4 2 2 2 2 2 2 2 2" xfId="8675"/>
    <cellStyle name="Normal 3 2 4 2 2 2 2 2 2 2 2 2" xfId="8676"/>
    <cellStyle name="Normal 3 2 4 2 2 2 2 2 2 2 2 2 2" xfId="8677"/>
    <cellStyle name="Normal 3 2 4 2 2 2 2 2 2 2 2 3" xfId="8678"/>
    <cellStyle name="Normal 3 2 4 2 2 2 2 2 2 2 3" xfId="8679"/>
    <cellStyle name="Normal 3 2 4 2 2 2 2 2 2 2 3 2" xfId="8680"/>
    <cellStyle name="Normal 3 2 4 2 2 2 2 2 2 2 4" xfId="8681"/>
    <cellStyle name="Normal 3 2 4 2 2 2 2 2 2 3" xfId="8682"/>
    <cellStyle name="Normal 3 2 4 2 2 2 2 2 2 3 2" xfId="8683"/>
    <cellStyle name="Normal 3 2 4 2 2 2 2 2 2 3 2 2" xfId="8684"/>
    <cellStyle name="Normal 3 2 4 2 2 2 2 2 2 3 3" xfId="8685"/>
    <cellStyle name="Normal 3 2 4 2 2 2 2 2 2 4" xfId="8686"/>
    <cellStyle name="Normal 3 2 4 2 2 2 2 2 2 4 2" xfId="8687"/>
    <cellStyle name="Normal 3 2 4 2 2 2 2 2 2 5" xfId="8688"/>
    <cellStyle name="Normal 3 2 4 2 2 2 2 2 3" xfId="8689"/>
    <cellStyle name="Normal 3 2 4 2 2 2 2 2 3 2" xfId="8690"/>
    <cellStyle name="Normal 3 2 4 2 2 2 2 2 3 2 2" xfId="8691"/>
    <cellStyle name="Normal 3 2 4 2 2 2 2 2 3 2 2 2" xfId="8692"/>
    <cellStyle name="Normal 3 2 4 2 2 2 2 2 3 2 3" xfId="8693"/>
    <cellStyle name="Normal 3 2 4 2 2 2 2 2 3 3" xfId="8694"/>
    <cellStyle name="Normal 3 2 4 2 2 2 2 2 3 3 2" xfId="8695"/>
    <cellStyle name="Normal 3 2 4 2 2 2 2 2 3 4" xfId="8696"/>
    <cellStyle name="Normal 3 2 4 2 2 2 2 2 4" xfId="8697"/>
    <cellStyle name="Normal 3 2 4 2 2 2 2 2 4 2" xfId="8698"/>
    <cellStyle name="Normal 3 2 4 2 2 2 2 2 4 2 2" xfId="8699"/>
    <cellStyle name="Normal 3 2 4 2 2 2 2 2 4 3" xfId="8700"/>
    <cellStyle name="Normal 3 2 4 2 2 2 2 2 5" xfId="8701"/>
    <cellStyle name="Normal 3 2 4 2 2 2 2 2 5 2" xfId="8702"/>
    <cellStyle name="Normal 3 2 4 2 2 2 2 2 6" xfId="8703"/>
    <cellStyle name="Normal 3 2 4 2 2 2 2 3" xfId="8704"/>
    <cellStyle name="Normal 3 2 4 2 2 2 2 3 2" xfId="8705"/>
    <cellStyle name="Normal 3 2 4 2 2 2 2 3 2 2" xfId="8706"/>
    <cellStyle name="Normal 3 2 4 2 2 2 2 3 2 2 2" xfId="8707"/>
    <cellStyle name="Normal 3 2 4 2 2 2 2 3 2 2 2 2" xfId="8708"/>
    <cellStyle name="Normal 3 2 4 2 2 2 2 3 2 2 3" xfId="8709"/>
    <cellStyle name="Normal 3 2 4 2 2 2 2 3 2 3" xfId="8710"/>
    <cellStyle name="Normal 3 2 4 2 2 2 2 3 2 3 2" xfId="8711"/>
    <cellStyle name="Normal 3 2 4 2 2 2 2 3 2 4" xfId="8712"/>
    <cellStyle name="Normal 3 2 4 2 2 2 2 3 3" xfId="8713"/>
    <cellStyle name="Normal 3 2 4 2 2 2 2 3 3 2" xfId="8714"/>
    <cellStyle name="Normal 3 2 4 2 2 2 2 3 3 2 2" xfId="8715"/>
    <cellStyle name="Normal 3 2 4 2 2 2 2 3 3 3" xfId="8716"/>
    <cellStyle name="Normal 3 2 4 2 2 2 2 3 4" xfId="8717"/>
    <cellStyle name="Normal 3 2 4 2 2 2 2 3 4 2" xfId="8718"/>
    <cellStyle name="Normal 3 2 4 2 2 2 2 3 5" xfId="8719"/>
    <cellStyle name="Normal 3 2 4 2 2 2 2 4" xfId="8720"/>
    <cellStyle name="Normal 3 2 4 2 2 2 2 4 2" xfId="8721"/>
    <cellStyle name="Normal 3 2 4 2 2 2 2 4 2 2" xfId="8722"/>
    <cellStyle name="Normal 3 2 4 2 2 2 2 4 2 2 2" xfId="8723"/>
    <cellStyle name="Normal 3 2 4 2 2 2 2 4 2 3" xfId="8724"/>
    <cellStyle name="Normal 3 2 4 2 2 2 2 4 3" xfId="8725"/>
    <cellStyle name="Normal 3 2 4 2 2 2 2 4 3 2" xfId="8726"/>
    <cellStyle name="Normal 3 2 4 2 2 2 2 4 4" xfId="8727"/>
    <cellStyle name="Normal 3 2 4 2 2 2 2 5" xfId="8728"/>
    <cellStyle name="Normal 3 2 4 2 2 2 2 5 2" xfId="8729"/>
    <cellStyle name="Normal 3 2 4 2 2 2 2 5 2 2" xfId="8730"/>
    <cellStyle name="Normal 3 2 4 2 2 2 2 5 3" xfId="8731"/>
    <cellStyle name="Normal 3 2 4 2 2 2 2 6" xfId="8732"/>
    <cellStyle name="Normal 3 2 4 2 2 2 2 6 2" xfId="8733"/>
    <cellStyle name="Normal 3 2 4 2 2 2 2 7" xfId="8734"/>
    <cellStyle name="Normal 3 2 4 2 2 2 3" xfId="8735"/>
    <cellStyle name="Normal 3 2 4 2 2 2 3 2" xfId="8736"/>
    <cellStyle name="Normal 3 2 4 2 2 2 3 2 2" xfId="8737"/>
    <cellStyle name="Normal 3 2 4 2 2 2 3 2 2 2" xfId="8738"/>
    <cellStyle name="Normal 3 2 4 2 2 2 3 2 2 2 2" xfId="8739"/>
    <cellStyle name="Normal 3 2 4 2 2 2 3 2 2 2 2 2" xfId="8740"/>
    <cellStyle name="Normal 3 2 4 2 2 2 3 2 2 2 3" xfId="8741"/>
    <cellStyle name="Normal 3 2 4 2 2 2 3 2 2 3" xfId="8742"/>
    <cellStyle name="Normal 3 2 4 2 2 2 3 2 2 3 2" xfId="8743"/>
    <cellStyle name="Normal 3 2 4 2 2 2 3 2 2 4" xfId="8744"/>
    <cellStyle name="Normal 3 2 4 2 2 2 3 2 3" xfId="8745"/>
    <cellStyle name="Normal 3 2 4 2 2 2 3 2 3 2" xfId="8746"/>
    <cellStyle name="Normal 3 2 4 2 2 2 3 2 3 2 2" xfId="8747"/>
    <cellStyle name="Normal 3 2 4 2 2 2 3 2 3 3" xfId="8748"/>
    <cellStyle name="Normal 3 2 4 2 2 2 3 2 4" xfId="8749"/>
    <cellStyle name="Normal 3 2 4 2 2 2 3 2 4 2" xfId="8750"/>
    <cellStyle name="Normal 3 2 4 2 2 2 3 2 5" xfId="8751"/>
    <cellStyle name="Normal 3 2 4 2 2 2 3 3" xfId="8752"/>
    <cellStyle name="Normal 3 2 4 2 2 2 3 3 2" xfId="8753"/>
    <cellStyle name="Normal 3 2 4 2 2 2 3 3 2 2" xfId="8754"/>
    <cellStyle name="Normal 3 2 4 2 2 2 3 3 2 2 2" xfId="8755"/>
    <cellStyle name="Normal 3 2 4 2 2 2 3 3 2 3" xfId="8756"/>
    <cellStyle name="Normal 3 2 4 2 2 2 3 3 3" xfId="8757"/>
    <cellStyle name="Normal 3 2 4 2 2 2 3 3 3 2" xfId="8758"/>
    <cellStyle name="Normal 3 2 4 2 2 2 3 3 4" xfId="8759"/>
    <cellStyle name="Normal 3 2 4 2 2 2 3 4" xfId="8760"/>
    <cellStyle name="Normal 3 2 4 2 2 2 3 4 2" xfId="8761"/>
    <cellStyle name="Normal 3 2 4 2 2 2 3 4 2 2" xfId="8762"/>
    <cellStyle name="Normal 3 2 4 2 2 2 3 4 3" xfId="8763"/>
    <cellStyle name="Normal 3 2 4 2 2 2 3 5" xfId="8764"/>
    <cellStyle name="Normal 3 2 4 2 2 2 3 5 2" xfId="8765"/>
    <cellStyle name="Normal 3 2 4 2 2 2 3 6" xfId="8766"/>
    <cellStyle name="Normal 3 2 4 2 2 2 4" xfId="8767"/>
    <cellStyle name="Normal 3 2 4 2 2 2 4 2" xfId="8768"/>
    <cellStyle name="Normal 3 2 4 2 2 2 4 2 2" xfId="8769"/>
    <cellStyle name="Normal 3 2 4 2 2 2 4 2 2 2" xfId="8770"/>
    <cellStyle name="Normal 3 2 4 2 2 2 4 2 2 2 2" xfId="8771"/>
    <cellStyle name="Normal 3 2 4 2 2 2 4 2 2 3" xfId="8772"/>
    <cellStyle name="Normal 3 2 4 2 2 2 4 2 3" xfId="8773"/>
    <cellStyle name="Normal 3 2 4 2 2 2 4 2 3 2" xfId="8774"/>
    <cellStyle name="Normal 3 2 4 2 2 2 4 2 4" xfId="8775"/>
    <cellStyle name="Normal 3 2 4 2 2 2 4 3" xfId="8776"/>
    <cellStyle name="Normal 3 2 4 2 2 2 4 3 2" xfId="8777"/>
    <cellStyle name="Normal 3 2 4 2 2 2 4 3 2 2" xfId="8778"/>
    <cellStyle name="Normal 3 2 4 2 2 2 4 3 3" xfId="8779"/>
    <cellStyle name="Normal 3 2 4 2 2 2 4 4" xfId="8780"/>
    <cellStyle name="Normal 3 2 4 2 2 2 4 4 2" xfId="8781"/>
    <cellStyle name="Normal 3 2 4 2 2 2 4 5" xfId="8782"/>
    <cellStyle name="Normal 3 2 4 2 2 2 5" xfId="8783"/>
    <cellStyle name="Normal 3 2 4 2 2 2 5 2" xfId="8784"/>
    <cellStyle name="Normal 3 2 4 2 2 2 5 2 2" xfId="8785"/>
    <cellStyle name="Normal 3 2 4 2 2 2 5 2 2 2" xfId="8786"/>
    <cellStyle name="Normal 3 2 4 2 2 2 5 2 3" xfId="8787"/>
    <cellStyle name="Normal 3 2 4 2 2 2 5 3" xfId="8788"/>
    <cellStyle name="Normal 3 2 4 2 2 2 5 3 2" xfId="8789"/>
    <cellStyle name="Normal 3 2 4 2 2 2 5 4" xfId="8790"/>
    <cellStyle name="Normal 3 2 4 2 2 2 6" xfId="8791"/>
    <cellStyle name="Normal 3 2 4 2 2 2 6 2" xfId="8792"/>
    <cellStyle name="Normal 3 2 4 2 2 2 6 2 2" xfId="8793"/>
    <cellStyle name="Normal 3 2 4 2 2 2 6 3" xfId="8794"/>
    <cellStyle name="Normal 3 2 4 2 2 2 7" xfId="8795"/>
    <cellStyle name="Normal 3 2 4 2 2 2 7 2" xfId="8796"/>
    <cellStyle name="Normal 3 2 4 2 2 2 8" xfId="8797"/>
    <cellStyle name="Normal 3 2 4 2 2 3" xfId="8798"/>
    <cellStyle name="Normal 3 2 4 2 2 3 2" xfId="8799"/>
    <cellStyle name="Normal 3 2 4 2 2 3 2 2" xfId="8800"/>
    <cellStyle name="Normal 3 2 4 2 2 3 2 2 2" xfId="8801"/>
    <cellStyle name="Normal 3 2 4 2 2 3 2 2 2 2" xfId="8802"/>
    <cellStyle name="Normal 3 2 4 2 2 3 2 2 2 2 2" xfId="8803"/>
    <cellStyle name="Normal 3 2 4 2 2 3 2 2 2 2 2 2" xfId="8804"/>
    <cellStyle name="Normal 3 2 4 2 2 3 2 2 2 2 3" xfId="8805"/>
    <cellStyle name="Normal 3 2 4 2 2 3 2 2 2 3" xfId="8806"/>
    <cellStyle name="Normal 3 2 4 2 2 3 2 2 2 3 2" xfId="8807"/>
    <cellStyle name="Normal 3 2 4 2 2 3 2 2 2 4" xfId="8808"/>
    <cellStyle name="Normal 3 2 4 2 2 3 2 2 3" xfId="8809"/>
    <cellStyle name="Normal 3 2 4 2 2 3 2 2 3 2" xfId="8810"/>
    <cellStyle name="Normal 3 2 4 2 2 3 2 2 3 2 2" xfId="8811"/>
    <cellStyle name="Normal 3 2 4 2 2 3 2 2 3 3" xfId="8812"/>
    <cellStyle name="Normal 3 2 4 2 2 3 2 2 4" xfId="8813"/>
    <cellStyle name="Normal 3 2 4 2 2 3 2 2 4 2" xfId="8814"/>
    <cellStyle name="Normal 3 2 4 2 2 3 2 2 5" xfId="8815"/>
    <cellStyle name="Normal 3 2 4 2 2 3 2 3" xfId="8816"/>
    <cellStyle name="Normal 3 2 4 2 2 3 2 3 2" xfId="8817"/>
    <cellStyle name="Normal 3 2 4 2 2 3 2 3 2 2" xfId="8818"/>
    <cellStyle name="Normal 3 2 4 2 2 3 2 3 2 2 2" xfId="8819"/>
    <cellStyle name="Normal 3 2 4 2 2 3 2 3 2 3" xfId="8820"/>
    <cellStyle name="Normal 3 2 4 2 2 3 2 3 3" xfId="8821"/>
    <cellStyle name="Normal 3 2 4 2 2 3 2 3 3 2" xfId="8822"/>
    <cellStyle name="Normal 3 2 4 2 2 3 2 3 4" xfId="8823"/>
    <cellStyle name="Normal 3 2 4 2 2 3 2 4" xfId="8824"/>
    <cellStyle name="Normal 3 2 4 2 2 3 2 4 2" xfId="8825"/>
    <cellStyle name="Normal 3 2 4 2 2 3 2 4 2 2" xfId="8826"/>
    <cellStyle name="Normal 3 2 4 2 2 3 2 4 3" xfId="8827"/>
    <cellStyle name="Normal 3 2 4 2 2 3 2 5" xfId="8828"/>
    <cellStyle name="Normal 3 2 4 2 2 3 2 5 2" xfId="8829"/>
    <cellStyle name="Normal 3 2 4 2 2 3 2 6" xfId="8830"/>
    <cellStyle name="Normal 3 2 4 2 2 3 3" xfId="8831"/>
    <cellStyle name="Normal 3 2 4 2 2 3 3 2" xfId="8832"/>
    <cellStyle name="Normal 3 2 4 2 2 3 3 2 2" xfId="8833"/>
    <cellStyle name="Normal 3 2 4 2 2 3 3 2 2 2" xfId="8834"/>
    <cellStyle name="Normal 3 2 4 2 2 3 3 2 2 2 2" xfId="8835"/>
    <cellStyle name="Normal 3 2 4 2 2 3 3 2 2 3" xfId="8836"/>
    <cellStyle name="Normal 3 2 4 2 2 3 3 2 3" xfId="8837"/>
    <cellStyle name="Normal 3 2 4 2 2 3 3 2 3 2" xfId="8838"/>
    <cellStyle name="Normal 3 2 4 2 2 3 3 2 4" xfId="8839"/>
    <cellStyle name="Normal 3 2 4 2 2 3 3 3" xfId="8840"/>
    <cellStyle name="Normal 3 2 4 2 2 3 3 3 2" xfId="8841"/>
    <cellStyle name="Normal 3 2 4 2 2 3 3 3 2 2" xfId="8842"/>
    <cellStyle name="Normal 3 2 4 2 2 3 3 3 3" xfId="8843"/>
    <cellStyle name="Normal 3 2 4 2 2 3 3 4" xfId="8844"/>
    <cellStyle name="Normal 3 2 4 2 2 3 3 4 2" xfId="8845"/>
    <cellStyle name="Normal 3 2 4 2 2 3 3 5" xfId="8846"/>
    <cellStyle name="Normal 3 2 4 2 2 3 4" xfId="8847"/>
    <cellStyle name="Normal 3 2 4 2 2 3 4 2" xfId="8848"/>
    <cellStyle name="Normal 3 2 4 2 2 3 4 2 2" xfId="8849"/>
    <cellStyle name="Normal 3 2 4 2 2 3 4 2 2 2" xfId="8850"/>
    <cellStyle name="Normal 3 2 4 2 2 3 4 2 3" xfId="8851"/>
    <cellStyle name="Normal 3 2 4 2 2 3 4 3" xfId="8852"/>
    <cellStyle name="Normal 3 2 4 2 2 3 4 3 2" xfId="8853"/>
    <cellStyle name="Normal 3 2 4 2 2 3 4 4" xfId="8854"/>
    <cellStyle name="Normal 3 2 4 2 2 3 5" xfId="8855"/>
    <cellStyle name="Normal 3 2 4 2 2 3 5 2" xfId="8856"/>
    <cellStyle name="Normal 3 2 4 2 2 3 5 2 2" xfId="8857"/>
    <cellStyle name="Normal 3 2 4 2 2 3 5 3" xfId="8858"/>
    <cellStyle name="Normal 3 2 4 2 2 3 6" xfId="8859"/>
    <cellStyle name="Normal 3 2 4 2 2 3 6 2" xfId="8860"/>
    <cellStyle name="Normal 3 2 4 2 2 3 7" xfId="8861"/>
    <cellStyle name="Normal 3 2 4 2 2 4" xfId="8862"/>
    <cellStyle name="Normal 3 2 4 2 2 4 2" xfId="8863"/>
    <cellStyle name="Normal 3 2 4 2 2 4 2 2" xfId="8864"/>
    <cellStyle name="Normal 3 2 4 2 2 4 2 2 2" xfId="8865"/>
    <cellStyle name="Normal 3 2 4 2 2 4 2 2 2 2" xfId="8866"/>
    <cellStyle name="Normal 3 2 4 2 2 4 2 2 2 2 2" xfId="8867"/>
    <cellStyle name="Normal 3 2 4 2 2 4 2 2 2 3" xfId="8868"/>
    <cellStyle name="Normal 3 2 4 2 2 4 2 2 3" xfId="8869"/>
    <cellStyle name="Normal 3 2 4 2 2 4 2 2 3 2" xfId="8870"/>
    <cellStyle name="Normal 3 2 4 2 2 4 2 2 4" xfId="8871"/>
    <cellStyle name="Normal 3 2 4 2 2 4 2 3" xfId="8872"/>
    <cellStyle name="Normal 3 2 4 2 2 4 2 3 2" xfId="8873"/>
    <cellStyle name="Normal 3 2 4 2 2 4 2 3 2 2" xfId="8874"/>
    <cellStyle name="Normal 3 2 4 2 2 4 2 3 3" xfId="8875"/>
    <cellStyle name="Normal 3 2 4 2 2 4 2 4" xfId="8876"/>
    <cellStyle name="Normal 3 2 4 2 2 4 2 4 2" xfId="8877"/>
    <cellStyle name="Normal 3 2 4 2 2 4 2 5" xfId="8878"/>
    <cellStyle name="Normal 3 2 4 2 2 4 3" xfId="8879"/>
    <cellStyle name="Normal 3 2 4 2 2 4 3 2" xfId="8880"/>
    <cellStyle name="Normal 3 2 4 2 2 4 3 2 2" xfId="8881"/>
    <cellStyle name="Normal 3 2 4 2 2 4 3 2 2 2" xfId="8882"/>
    <cellStyle name="Normal 3 2 4 2 2 4 3 2 3" xfId="8883"/>
    <cellStyle name="Normal 3 2 4 2 2 4 3 3" xfId="8884"/>
    <cellStyle name="Normal 3 2 4 2 2 4 3 3 2" xfId="8885"/>
    <cellStyle name="Normal 3 2 4 2 2 4 3 4" xfId="8886"/>
    <cellStyle name="Normal 3 2 4 2 2 4 4" xfId="8887"/>
    <cellStyle name="Normal 3 2 4 2 2 4 4 2" xfId="8888"/>
    <cellStyle name="Normal 3 2 4 2 2 4 4 2 2" xfId="8889"/>
    <cellStyle name="Normal 3 2 4 2 2 4 4 3" xfId="8890"/>
    <cellStyle name="Normal 3 2 4 2 2 4 5" xfId="8891"/>
    <cellStyle name="Normal 3 2 4 2 2 4 5 2" xfId="8892"/>
    <cellStyle name="Normal 3 2 4 2 2 4 6" xfId="8893"/>
    <cellStyle name="Normal 3 2 4 2 2 5" xfId="8894"/>
    <cellStyle name="Normal 3 2 4 2 2 5 2" xfId="8895"/>
    <cellStyle name="Normal 3 2 4 2 2 5 2 2" xfId="8896"/>
    <cellStyle name="Normal 3 2 4 2 2 5 2 2 2" xfId="8897"/>
    <cellStyle name="Normal 3 2 4 2 2 5 2 2 2 2" xfId="8898"/>
    <cellStyle name="Normal 3 2 4 2 2 5 2 2 3" xfId="8899"/>
    <cellStyle name="Normal 3 2 4 2 2 5 2 3" xfId="8900"/>
    <cellStyle name="Normal 3 2 4 2 2 5 2 3 2" xfId="8901"/>
    <cellStyle name="Normal 3 2 4 2 2 5 2 4" xfId="8902"/>
    <cellStyle name="Normal 3 2 4 2 2 5 3" xfId="8903"/>
    <cellStyle name="Normal 3 2 4 2 2 5 3 2" xfId="8904"/>
    <cellStyle name="Normal 3 2 4 2 2 5 3 2 2" xfId="8905"/>
    <cellStyle name="Normal 3 2 4 2 2 5 3 3" xfId="8906"/>
    <cellStyle name="Normal 3 2 4 2 2 5 4" xfId="8907"/>
    <cellStyle name="Normal 3 2 4 2 2 5 4 2" xfId="8908"/>
    <cellStyle name="Normal 3 2 4 2 2 5 5" xfId="8909"/>
    <cellStyle name="Normal 3 2 4 2 2 6" xfId="8910"/>
    <cellStyle name="Normal 3 2 4 2 2 6 2" xfId="8911"/>
    <cellStyle name="Normal 3 2 4 2 2 6 2 2" xfId="8912"/>
    <cellStyle name="Normal 3 2 4 2 2 6 2 2 2" xfId="8913"/>
    <cellStyle name="Normal 3 2 4 2 2 6 2 3" xfId="8914"/>
    <cellStyle name="Normal 3 2 4 2 2 6 3" xfId="8915"/>
    <cellStyle name="Normal 3 2 4 2 2 6 3 2" xfId="8916"/>
    <cellStyle name="Normal 3 2 4 2 2 6 4" xfId="8917"/>
    <cellStyle name="Normal 3 2 4 2 2 7" xfId="8918"/>
    <cellStyle name="Normal 3 2 4 2 2 7 2" xfId="8919"/>
    <cellStyle name="Normal 3 2 4 2 2 7 2 2" xfId="8920"/>
    <cellStyle name="Normal 3 2 4 2 2 7 3" xfId="8921"/>
    <cellStyle name="Normal 3 2 4 2 2 8" xfId="8922"/>
    <cellStyle name="Normal 3 2 4 2 2 8 2" xfId="8923"/>
    <cellStyle name="Normal 3 2 4 2 2 9" xfId="8924"/>
    <cellStyle name="Normal 3 2 4 2 3" xfId="8925"/>
    <cellStyle name="Normal 3 2 4 2 3 2" xfId="8926"/>
    <cellStyle name="Normal 3 2 4 2 3 2 2" xfId="8927"/>
    <cellStyle name="Normal 3 2 4 2 3 2 2 2" xfId="8928"/>
    <cellStyle name="Normal 3 2 4 2 3 2 2 2 2" xfId="8929"/>
    <cellStyle name="Normal 3 2 4 2 3 2 2 2 2 2" xfId="8930"/>
    <cellStyle name="Normal 3 2 4 2 3 2 2 2 2 2 2" xfId="8931"/>
    <cellStyle name="Normal 3 2 4 2 3 2 2 2 2 2 2 2" xfId="8932"/>
    <cellStyle name="Normal 3 2 4 2 3 2 2 2 2 2 3" xfId="8933"/>
    <cellStyle name="Normal 3 2 4 2 3 2 2 2 2 3" xfId="8934"/>
    <cellStyle name="Normal 3 2 4 2 3 2 2 2 2 3 2" xfId="8935"/>
    <cellStyle name="Normal 3 2 4 2 3 2 2 2 2 4" xfId="8936"/>
    <cellStyle name="Normal 3 2 4 2 3 2 2 2 3" xfId="8937"/>
    <cellStyle name="Normal 3 2 4 2 3 2 2 2 3 2" xfId="8938"/>
    <cellStyle name="Normal 3 2 4 2 3 2 2 2 3 2 2" xfId="8939"/>
    <cellStyle name="Normal 3 2 4 2 3 2 2 2 3 3" xfId="8940"/>
    <cellStyle name="Normal 3 2 4 2 3 2 2 2 4" xfId="8941"/>
    <cellStyle name="Normal 3 2 4 2 3 2 2 2 4 2" xfId="8942"/>
    <cellStyle name="Normal 3 2 4 2 3 2 2 2 5" xfId="8943"/>
    <cellStyle name="Normal 3 2 4 2 3 2 2 3" xfId="8944"/>
    <cellStyle name="Normal 3 2 4 2 3 2 2 3 2" xfId="8945"/>
    <cellStyle name="Normal 3 2 4 2 3 2 2 3 2 2" xfId="8946"/>
    <cellStyle name="Normal 3 2 4 2 3 2 2 3 2 2 2" xfId="8947"/>
    <cellStyle name="Normal 3 2 4 2 3 2 2 3 2 3" xfId="8948"/>
    <cellStyle name="Normal 3 2 4 2 3 2 2 3 3" xfId="8949"/>
    <cellStyle name="Normal 3 2 4 2 3 2 2 3 3 2" xfId="8950"/>
    <cellStyle name="Normal 3 2 4 2 3 2 2 3 4" xfId="8951"/>
    <cellStyle name="Normal 3 2 4 2 3 2 2 4" xfId="8952"/>
    <cellStyle name="Normal 3 2 4 2 3 2 2 4 2" xfId="8953"/>
    <cellStyle name="Normal 3 2 4 2 3 2 2 4 2 2" xfId="8954"/>
    <cellStyle name="Normal 3 2 4 2 3 2 2 4 3" xfId="8955"/>
    <cellStyle name="Normal 3 2 4 2 3 2 2 5" xfId="8956"/>
    <cellStyle name="Normal 3 2 4 2 3 2 2 5 2" xfId="8957"/>
    <cellStyle name="Normal 3 2 4 2 3 2 2 6" xfId="8958"/>
    <cellStyle name="Normal 3 2 4 2 3 2 3" xfId="8959"/>
    <cellStyle name="Normal 3 2 4 2 3 2 3 2" xfId="8960"/>
    <cellStyle name="Normal 3 2 4 2 3 2 3 2 2" xfId="8961"/>
    <cellStyle name="Normal 3 2 4 2 3 2 3 2 2 2" xfId="8962"/>
    <cellStyle name="Normal 3 2 4 2 3 2 3 2 2 2 2" xfId="8963"/>
    <cellStyle name="Normal 3 2 4 2 3 2 3 2 2 3" xfId="8964"/>
    <cellStyle name="Normal 3 2 4 2 3 2 3 2 3" xfId="8965"/>
    <cellStyle name="Normal 3 2 4 2 3 2 3 2 3 2" xfId="8966"/>
    <cellStyle name="Normal 3 2 4 2 3 2 3 2 4" xfId="8967"/>
    <cellStyle name="Normal 3 2 4 2 3 2 3 3" xfId="8968"/>
    <cellStyle name="Normal 3 2 4 2 3 2 3 3 2" xfId="8969"/>
    <cellStyle name="Normal 3 2 4 2 3 2 3 3 2 2" xfId="8970"/>
    <cellStyle name="Normal 3 2 4 2 3 2 3 3 3" xfId="8971"/>
    <cellStyle name="Normal 3 2 4 2 3 2 3 4" xfId="8972"/>
    <cellStyle name="Normal 3 2 4 2 3 2 3 4 2" xfId="8973"/>
    <cellStyle name="Normal 3 2 4 2 3 2 3 5" xfId="8974"/>
    <cellStyle name="Normal 3 2 4 2 3 2 4" xfId="8975"/>
    <cellStyle name="Normal 3 2 4 2 3 2 4 2" xfId="8976"/>
    <cellStyle name="Normal 3 2 4 2 3 2 4 2 2" xfId="8977"/>
    <cellStyle name="Normal 3 2 4 2 3 2 4 2 2 2" xfId="8978"/>
    <cellStyle name="Normal 3 2 4 2 3 2 4 2 3" xfId="8979"/>
    <cellStyle name="Normal 3 2 4 2 3 2 4 3" xfId="8980"/>
    <cellStyle name="Normal 3 2 4 2 3 2 4 3 2" xfId="8981"/>
    <cellStyle name="Normal 3 2 4 2 3 2 4 4" xfId="8982"/>
    <cellStyle name="Normal 3 2 4 2 3 2 5" xfId="8983"/>
    <cellStyle name="Normal 3 2 4 2 3 2 5 2" xfId="8984"/>
    <cellStyle name="Normal 3 2 4 2 3 2 5 2 2" xfId="8985"/>
    <cellStyle name="Normal 3 2 4 2 3 2 5 3" xfId="8986"/>
    <cellStyle name="Normal 3 2 4 2 3 2 6" xfId="8987"/>
    <cellStyle name="Normal 3 2 4 2 3 2 6 2" xfId="8988"/>
    <cellStyle name="Normal 3 2 4 2 3 2 7" xfId="8989"/>
    <cellStyle name="Normal 3 2 4 2 3 3" xfId="8990"/>
    <cellStyle name="Normal 3 2 4 2 3 3 2" xfId="8991"/>
    <cellStyle name="Normal 3 2 4 2 3 3 2 2" xfId="8992"/>
    <cellStyle name="Normal 3 2 4 2 3 3 2 2 2" xfId="8993"/>
    <cellStyle name="Normal 3 2 4 2 3 3 2 2 2 2" xfId="8994"/>
    <cellStyle name="Normal 3 2 4 2 3 3 2 2 2 2 2" xfId="8995"/>
    <cellStyle name="Normal 3 2 4 2 3 3 2 2 2 3" xfId="8996"/>
    <cellStyle name="Normal 3 2 4 2 3 3 2 2 3" xfId="8997"/>
    <cellStyle name="Normal 3 2 4 2 3 3 2 2 3 2" xfId="8998"/>
    <cellStyle name="Normal 3 2 4 2 3 3 2 2 4" xfId="8999"/>
    <cellStyle name="Normal 3 2 4 2 3 3 2 3" xfId="9000"/>
    <cellStyle name="Normal 3 2 4 2 3 3 2 3 2" xfId="9001"/>
    <cellStyle name="Normal 3 2 4 2 3 3 2 3 2 2" xfId="9002"/>
    <cellStyle name="Normal 3 2 4 2 3 3 2 3 3" xfId="9003"/>
    <cellStyle name="Normal 3 2 4 2 3 3 2 4" xfId="9004"/>
    <cellStyle name="Normal 3 2 4 2 3 3 2 4 2" xfId="9005"/>
    <cellStyle name="Normal 3 2 4 2 3 3 2 5" xfId="9006"/>
    <cellStyle name="Normal 3 2 4 2 3 3 3" xfId="9007"/>
    <cellStyle name="Normal 3 2 4 2 3 3 3 2" xfId="9008"/>
    <cellStyle name="Normal 3 2 4 2 3 3 3 2 2" xfId="9009"/>
    <cellStyle name="Normal 3 2 4 2 3 3 3 2 2 2" xfId="9010"/>
    <cellStyle name="Normal 3 2 4 2 3 3 3 2 3" xfId="9011"/>
    <cellStyle name="Normal 3 2 4 2 3 3 3 3" xfId="9012"/>
    <cellStyle name="Normal 3 2 4 2 3 3 3 3 2" xfId="9013"/>
    <cellStyle name="Normal 3 2 4 2 3 3 3 4" xfId="9014"/>
    <cellStyle name="Normal 3 2 4 2 3 3 4" xfId="9015"/>
    <cellStyle name="Normal 3 2 4 2 3 3 4 2" xfId="9016"/>
    <cellStyle name="Normal 3 2 4 2 3 3 4 2 2" xfId="9017"/>
    <cellStyle name="Normal 3 2 4 2 3 3 4 3" xfId="9018"/>
    <cellStyle name="Normal 3 2 4 2 3 3 5" xfId="9019"/>
    <cellStyle name="Normal 3 2 4 2 3 3 5 2" xfId="9020"/>
    <cellStyle name="Normal 3 2 4 2 3 3 6" xfId="9021"/>
    <cellStyle name="Normal 3 2 4 2 3 4" xfId="9022"/>
    <cellStyle name="Normal 3 2 4 2 3 4 2" xfId="9023"/>
    <cellStyle name="Normal 3 2 4 2 3 4 2 2" xfId="9024"/>
    <cellStyle name="Normal 3 2 4 2 3 4 2 2 2" xfId="9025"/>
    <cellStyle name="Normal 3 2 4 2 3 4 2 2 2 2" xfId="9026"/>
    <cellStyle name="Normal 3 2 4 2 3 4 2 2 3" xfId="9027"/>
    <cellStyle name="Normal 3 2 4 2 3 4 2 3" xfId="9028"/>
    <cellStyle name="Normal 3 2 4 2 3 4 2 3 2" xfId="9029"/>
    <cellStyle name="Normal 3 2 4 2 3 4 2 4" xfId="9030"/>
    <cellStyle name="Normal 3 2 4 2 3 4 3" xfId="9031"/>
    <cellStyle name="Normal 3 2 4 2 3 4 3 2" xfId="9032"/>
    <cellStyle name="Normal 3 2 4 2 3 4 3 2 2" xfId="9033"/>
    <cellStyle name="Normal 3 2 4 2 3 4 3 3" xfId="9034"/>
    <cellStyle name="Normal 3 2 4 2 3 4 4" xfId="9035"/>
    <cellStyle name="Normal 3 2 4 2 3 4 4 2" xfId="9036"/>
    <cellStyle name="Normal 3 2 4 2 3 4 5" xfId="9037"/>
    <cellStyle name="Normal 3 2 4 2 3 5" xfId="9038"/>
    <cellStyle name="Normal 3 2 4 2 3 5 2" xfId="9039"/>
    <cellStyle name="Normal 3 2 4 2 3 5 2 2" xfId="9040"/>
    <cellStyle name="Normal 3 2 4 2 3 5 2 2 2" xfId="9041"/>
    <cellStyle name="Normal 3 2 4 2 3 5 2 3" xfId="9042"/>
    <cellStyle name="Normal 3 2 4 2 3 5 3" xfId="9043"/>
    <cellStyle name="Normal 3 2 4 2 3 5 3 2" xfId="9044"/>
    <cellStyle name="Normal 3 2 4 2 3 5 4" xfId="9045"/>
    <cellStyle name="Normal 3 2 4 2 3 6" xfId="9046"/>
    <cellStyle name="Normal 3 2 4 2 3 6 2" xfId="9047"/>
    <cellStyle name="Normal 3 2 4 2 3 6 2 2" xfId="9048"/>
    <cellStyle name="Normal 3 2 4 2 3 6 3" xfId="9049"/>
    <cellStyle name="Normal 3 2 4 2 3 7" xfId="9050"/>
    <cellStyle name="Normal 3 2 4 2 3 7 2" xfId="9051"/>
    <cellStyle name="Normal 3 2 4 2 3 8" xfId="9052"/>
    <cellStyle name="Normal 3 2 4 2 4" xfId="9053"/>
    <cellStyle name="Normal 3 2 4 2 4 2" xfId="9054"/>
    <cellStyle name="Normal 3 2 4 2 4 2 2" xfId="9055"/>
    <cellStyle name="Normal 3 2 4 2 4 2 2 2" xfId="9056"/>
    <cellStyle name="Normal 3 2 4 2 4 2 2 2 2" xfId="9057"/>
    <cellStyle name="Normal 3 2 4 2 4 2 2 2 2 2" xfId="9058"/>
    <cellStyle name="Normal 3 2 4 2 4 2 2 2 2 2 2" xfId="9059"/>
    <cellStyle name="Normal 3 2 4 2 4 2 2 2 2 3" xfId="9060"/>
    <cellStyle name="Normal 3 2 4 2 4 2 2 2 3" xfId="9061"/>
    <cellStyle name="Normal 3 2 4 2 4 2 2 2 3 2" xfId="9062"/>
    <cellStyle name="Normal 3 2 4 2 4 2 2 2 4" xfId="9063"/>
    <cellStyle name="Normal 3 2 4 2 4 2 2 3" xfId="9064"/>
    <cellStyle name="Normal 3 2 4 2 4 2 2 3 2" xfId="9065"/>
    <cellStyle name="Normal 3 2 4 2 4 2 2 3 2 2" xfId="9066"/>
    <cellStyle name="Normal 3 2 4 2 4 2 2 3 3" xfId="9067"/>
    <cellStyle name="Normal 3 2 4 2 4 2 2 4" xfId="9068"/>
    <cellStyle name="Normal 3 2 4 2 4 2 2 4 2" xfId="9069"/>
    <cellStyle name="Normal 3 2 4 2 4 2 2 5" xfId="9070"/>
    <cellStyle name="Normal 3 2 4 2 4 2 3" xfId="9071"/>
    <cellStyle name="Normal 3 2 4 2 4 2 3 2" xfId="9072"/>
    <cellStyle name="Normal 3 2 4 2 4 2 3 2 2" xfId="9073"/>
    <cellStyle name="Normal 3 2 4 2 4 2 3 2 2 2" xfId="9074"/>
    <cellStyle name="Normal 3 2 4 2 4 2 3 2 3" xfId="9075"/>
    <cellStyle name="Normal 3 2 4 2 4 2 3 3" xfId="9076"/>
    <cellStyle name="Normal 3 2 4 2 4 2 3 3 2" xfId="9077"/>
    <cellStyle name="Normal 3 2 4 2 4 2 3 4" xfId="9078"/>
    <cellStyle name="Normal 3 2 4 2 4 2 4" xfId="9079"/>
    <cellStyle name="Normal 3 2 4 2 4 2 4 2" xfId="9080"/>
    <cellStyle name="Normal 3 2 4 2 4 2 4 2 2" xfId="9081"/>
    <cellStyle name="Normal 3 2 4 2 4 2 4 3" xfId="9082"/>
    <cellStyle name="Normal 3 2 4 2 4 2 5" xfId="9083"/>
    <cellStyle name="Normal 3 2 4 2 4 2 5 2" xfId="9084"/>
    <cellStyle name="Normal 3 2 4 2 4 2 6" xfId="9085"/>
    <cellStyle name="Normal 3 2 4 2 4 3" xfId="9086"/>
    <cellStyle name="Normal 3 2 4 2 4 3 2" xfId="9087"/>
    <cellStyle name="Normal 3 2 4 2 4 3 2 2" xfId="9088"/>
    <cellStyle name="Normal 3 2 4 2 4 3 2 2 2" xfId="9089"/>
    <cellStyle name="Normal 3 2 4 2 4 3 2 2 2 2" xfId="9090"/>
    <cellStyle name="Normal 3 2 4 2 4 3 2 2 3" xfId="9091"/>
    <cellStyle name="Normal 3 2 4 2 4 3 2 3" xfId="9092"/>
    <cellStyle name="Normal 3 2 4 2 4 3 2 3 2" xfId="9093"/>
    <cellStyle name="Normal 3 2 4 2 4 3 2 4" xfId="9094"/>
    <cellStyle name="Normal 3 2 4 2 4 3 3" xfId="9095"/>
    <cellStyle name="Normal 3 2 4 2 4 3 3 2" xfId="9096"/>
    <cellStyle name="Normal 3 2 4 2 4 3 3 2 2" xfId="9097"/>
    <cellStyle name="Normal 3 2 4 2 4 3 3 3" xfId="9098"/>
    <cellStyle name="Normal 3 2 4 2 4 3 4" xfId="9099"/>
    <cellStyle name="Normal 3 2 4 2 4 3 4 2" xfId="9100"/>
    <cellStyle name="Normal 3 2 4 2 4 3 5" xfId="9101"/>
    <cellStyle name="Normal 3 2 4 2 4 4" xfId="9102"/>
    <cellStyle name="Normal 3 2 4 2 4 4 2" xfId="9103"/>
    <cellStyle name="Normal 3 2 4 2 4 4 2 2" xfId="9104"/>
    <cellStyle name="Normal 3 2 4 2 4 4 2 2 2" xfId="9105"/>
    <cellStyle name="Normal 3 2 4 2 4 4 2 3" xfId="9106"/>
    <cellStyle name="Normal 3 2 4 2 4 4 3" xfId="9107"/>
    <cellStyle name="Normal 3 2 4 2 4 4 3 2" xfId="9108"/>
    <cellStyle name="Normal 3 2 4 2 4 4 4" xfId="9109"/>
    <cellStyle name="Normal 3 2 4 2 4 5" xfId="9110"/>
    <cellStyle name="Normal 3 2 4 2 4 5 2" xfId="9111"/>
    <cellStyle name="Normal 3 2 4 2 4 5 2 2" xfId="9112"/>
    <cellStyle name="Normal 3 2 4 2 4 5 3" xfId="9113"/>
    <cellStyle name="Normal 3 2 4 2 4 6" xfId="9114"/>
    <cellStyle name="Normal 3 2 4 2 4 6 2" xfId="9115"/>
    <cellStyle name="Normal 3 2 4 2 4 7" xfId="9116"/>
    <cellStyle name="Normal 3 2 4 2 5" xfId="9117"/>
    <cellStyle name="Normal 3 2 4 2 5 2" xfId="9118"/>
    <cellStyle name="Normal 3 2 4 2 5 2 2" xfId="9119"/>
    <cellStyle name="Normal 3 2 4 2 5 2 2 2" xfId="9120"/>
    <cellStyle name="Normal 3 2 4 2 5 2 2 2 2" xfId="9121"/>
    <cellStyle name="Normal 3 2 4 2 5 2 2 2 2 2" xfId="9122"/>
    <cellStyle name="Normal 3 2 4 2 5 2 2 2 3" xfId="9123"/>
    <cellStyle name="Normal 3 2 4 2 5 2 2 3" xfId="9124"/>
    <cellStyle name="Normal 3 2 4 2 5 2 2 3 2" xfId="9125"/>
    <cellStyle name="Normal 3 2 4 2 5 2 2 4" xfId="9126"/>
    <cellStyle name="Normal 3 2 4 2 5 2 3" xfId="9127"/>
    <cellStyle name="Normal 3 2 4 2 5 2 3 2" xfId="9128"/>
    <cellStyle name="Normal 3 2 4 2 5 2 3 2 2" xfId="9129"/>
    <cellStyle name="Normal 3 2 4 2 5 2 3 3" xfId="9130"/>
    <cellStyle name="Normal 3 2 4 2 5 2 4" xfId="9131"/>
    <cellStyle name="Normal 3 2 4 2 5 2 4 2" xfId="9132"/>
    <cellStyle name="Normal 3 2 4 2 5 2 5" xfId="9133"/>
    <cellStyle name="Normal 3 2 4 2 5 3" xfId="9134"/>
    <cellStyle name="Normal 3 2 4 2 5 3 2" xfId="9135"/>
    <cellStyle name="Normal 3 2 4 2 5 3 2 2" xfId="9136"/>
    <cellStyle name="Normal 3 2 4 2 5 3 2 2 2" xfId="9137"/>
    <cellStyle name="Normal 3 2 4 2 5 3 2 3" xfId="9138"/>
    <cellStyle name="Normal 3 2 4 2 5 3 3" xfId="9139"/>
    <cellStyle name="Normal 3 2 4 2 5 3 3 2" xfId="9140"/>
    <cellStyle name="Normal 3 2 4 2 5 3 4" xfId="9141"/>
    <cellStyle name="Normal 3 2 4 2 5 4" xfId="9142"/>
    <cellStyle name="Normal 3 2 4 2 5 4 2" xfId="9143"/>
    <cellStyle name="Normal 3 2 4 2 5 4 2 2" xfId="9144"/>
    <cellStyle name="Normal 3 2 4 2 5 4 3" xfId="9145"/>
    <cellStyle name="Normal 3 2 4 2 5 5" xfId="9146"/>
    <cellStyle name="Normal 3 2 4 2 5 5 2" xfId="9147"/>
    <cellStyle name="Normal 3 2 4 2 5 6" xfId="9148"/>
    <cellStyle name="Normal 3 2 4 2 6" xfId="9149"/>
    <cellStyle name="Normal 3 2 4 2 6 2" xfId="9150"/>
    <cellStyle name="Normal 3 2 4 2 6 2 2" xfId="9151"/>
    <cellStyle name="Normal 3 2 4 2 6 2 2 2" xfId="9152"/>
    <cellStyle name="Normal 3 2 4 2 6 2 2 2 2" xfId="9153"/>
    <cellStyle name="Normal 3 2 4 2 6 2 2 3" xfId="9154"/>
    <cellStyle name="Normal 3 2 4 2 6 2 3" xfId="9155"/>
    <cellStyle name="Normal 3 2 4 2 6 2 3 2" xfId="9156"/>
    <cellStyle name="Normal 3 2 4 2 6 2 4" xfId="9157"/>
    <cellStyle name="Normal 3 2 4 2 6 3" xfId="9158"/>
    <cellStyle name="Normal 3 2 4 2 6 3 2" xfId="9159"/>
    <cellStyle name="Normal 3 2 4 2 6 3 2 2" xfId="9160"/>
    <cellStyle name="Normal 3 2 4 2 6 3 3" xfId="9161"/>
    <cellStyle name="Normal 3 2 4 2 6 4" xfId="9162"/>
    <cellStyle name="Normal 3 2 4 2 6 4 2" xfId="9163"/>
    <cellStyle name="Normal 3 2 4 2 6 5" xfId="9164"/>
    <cellStyle name="Normal 3 2 4 2 7" xfId="9165"/>
    <cellStyle name="Normal 3 2 4 2 7 2" xfId="9166"/>
    <cellStyle name="Normal 3 2 4 2 7 2 2" xfId="9167"/>
    <cellStyle name="Normal 3 2 4 2 7 2 2 2" xfId="9168"/>
    <cellStyle name="Normal 3 2 4 2 7 2 3" xfId="9169"/>
    <cellStyle name="Normal 3 2 4 2 7 3" xfId="9170"/>
    <cellStyle name="Normal 3 2 4 2 7 3 2" xfId="9171"/>
    <cellStyle name="Normal 3 2 4 2 7 4" xfId="9172"/>
    <cellStyle name="Normal 3 2 4 2 8" xfId="9173"/>
    <cellStyle name="Normal 3 2 4 2 8 2" xfId="9174"/>
    <cellStyle name="Normal 3 2 4 2 8 2 2" xfId="9175"/>
    <cellStyle name="Normal 3 2 4 2 8 3" xfId="9176"/>
    <cellStyle name="Normal 3 2 4 2 9" xfId="9177"/>
    <cellStyle name="Normal 3 2 4 2 9 2" xfId="9178"/>
    <cellStyle name="Normal 3 2 4 3" xfId="9179"/>
    <cellStyle name="Normal 3 2 4 3 2" xfId="9180"/>
    <cellStyle name="Normal 3 2 4 3 2 2" xfId="9181"/>
    <cellStyle name="Normal 3 2 4 3 2 2 2" xfId="9182"/>
    <cellStyle name="Normal 3 2 4 3 2 2 2 2" xfId="9183"/>
    <cellStyle name="Normal 3 2 4 3 2 2 2 2 2" xfId="9184"/>
    <cellStyle name="Normal 3 2 4 3 2 2 2 2 2 2" xfId="9185"/>
    <cellStyle name="Normal 3 2 4 3 2 2 2 2 2 2 2" xfId="9186"/>
    <cellStyle name="Normal 3 2 4 3 2 2 2 2 2 2 2 2" xfId="9187"/>
    <cellStyle name="Normal 3 2 4 3 2 2 2 2 2 2 3" xfId="9188"/>
    <cellStyle name="Normal 3 2 4 3 2 2 2 2 2 3" xfId="9189"/>
    <cellStyle name="Normal 3 2 4 3 2 2 2 2 2 3 2" xfId="9190"/>
    <cellStyle name="Normal 3 2 4 3 2 2 2 2 2 4" xfId="9191"/>
    <cellStyle name="Normal 3 2 4 3 2 2 2 2 3" xfId="9192"/>
    <cellStyle name="Normal 3 2 4 3 2 2 2 2 3 2" xfId="9193"/>
    <cellStyle name="Normal 3 2 4 3 2 2 2 2 3 2 2" xfId="9194"/>
    <cellStyle name="Normal 3 2 4 3 2 2 2 2 3 3" xfId="9195"/>
    <cellStyle name="Normal 3 2 4 3 2 2 2 2 4" xfId="9196"/>
    <cellStyle name="Normal 3 2 4 3 2 2 2 2 4 2" xfId="9197"/>
    <cellStyle name="Normal 3 2 4 3 2 2 2 2 5" xfId="9198"/>
    <cellStyle name="Normal 3 2 4 3 2 2 2 3" xfId="9199"/>
    <cellStyle name="Normal 3 2 4 3 2 2 2 3 2" xfId="9200"/>
    <cellStyle name="Normal 3 2 4 3 2 2 2 3 2 2" xfId="9201"/>
    <cellStyle name="Normal 3 2 4 3 2 2 2 3 2 2 2" xfId="9202"/>
    <cellStyle name="Normal 3 2 4 3 2 2 2 3 2 3" xfId="9203"/>
    <cellStyle name="Normal 3 2 4 3 2 2 2 3 3" xfId="9204"/>
    <cellStyle name="Normal 3 2 4 3 2 2 2 3 3 2" xfId="9205"/>
    <cellStyle name="Normal 3 2 4 3 2 2 2 3 4" xfId="9206"/>
    <cellStyle name="Normal 3 2 4 3 2 2 2 4" xfId="9207"/>
    <cellStyle name="Normal 3 2 4 3 2 2 2 4 2" xfId="9208"/>
    <cellStyle name="Normal 3 2 4 3 2 2 2 4 2 2" xfId="9209"/>
    <cellStyle name="Normal 3 2 4 3 2 2 2 4 3" xfId="9210"/>
    <cellStyle name="Normal 3 2 4 3 2 2 2 5" xfId="9211"/>
    <cellStyle name="Normal 3 2 4 3 2 2 2 5 2" xfId="9212"/>
    <cellStyle name="Normal 3 2 4 3 2 2 2 6" xfId="9213"/>
    <cellStyle name="Normal 3 2 4 3 2 2 3" xfId="9214"/>
    <cellStyle name="Normal 3 2 4 3 2 2 3 2" xfId="9215"/>
    <cellStyle name="Normal 3 2 4 3 2 2 3 2 2" xfId="9216"/>
    <cellStyle name="Normal 3 2 4 3 2 2 3 2 2 2" xfId="9217"/>
    <cellStyle name="Normal 3 2 4 3 2 2 3 2 2 2 2" xfId="9218"/>
    <cellStyle name="Normal 3 2 4 3 2 2 3 2 2 3" xfId="9219"/>
    <cellStyle name="Normal 3 2 4 3 2 2 3 2 3" xfId="9220"/>
    <cellStyle name="Normal 3 2 4 3 2 2 3 2 3 2" xfId="9221"/>
    <cellStyle name="Normal 3 2 4 3 2 2 3 2 4" xfId="9222"/>
    <cellStyle name="Normal 3 2 4 3 2 2 3 3" xfId="9223"/>
    <cellStyle name="Normal 3 2 4 3 2 2 3 3 2" xfId="9224"/>
    <cellStyle name="Normal 3 2 4 3 2 2 3 3 2 2" xfId="9225"/>
    <cellStyle name="Normal 3 2 4 3 2 2 3 3 3" xfId="9226"/>
    <cellStyle name="Normal 3 2 4 3 2 2 3 4" xfId="9227"/>
    <cellStyle name="Normal 3 2 4 3 2 2 3 4 2" xfId="9228"/>
    <cellStyle name="Normal 3 2 4 3 2 2 3 5" xfId="9229"/>
    <cellStyle name="Normal 3 2 4 3 2 2 4" xfId="9230"/>
    <cellStyle name="Normal 3 2 4 3 2 2 4 2" xfId="9231"/>
    <cellStyle name="Normal 3 2 4 3 2 2 4 2 2" xfId="9232"/>
    <cellStyle name="Normal 3 2 4 3 2 2 4 2 2 2" xfId="9233"/>
    <cellStyle name="Normal 3 2 4 3 2 2 4 2 3" xfId="9234"/>
    <cellStyle name="Normal 3 2 4 3 2 2 4 3" xfId="9235"/>
    <cellStyle name="Normal 3 2 4 3 2 2 4 3 2" xfId="9236"/>
    <cellStyle name="Normal 3 2 4 3 2 2 4 4" xfId="9237"/>
    <cellStyle name="Normal 3 2 4 3 2 2 5" xfId="9238"/>
    <cellStyle name="Normal 3 2 4 3 2 2 5 2" xfId="9239"/>
    <cellStyle name="Normal 3 2 4 3 2 2 5 2 2" xfId="9240"/>
    <cellStyle name="Normal 3 2 4 3 2 2 5 3" xfId="9241"/>
    <cellStyle name="Normal 3 2 4 3 2 2 6" xfId="9242"/>
    <cellStyle name="Normal 3 2 4 3 2 2 6 2" xfId="9243"/>
    <cellStyle name="Normal 3 2 4 3 2 2 7" xfId="9244"/>
    <cellStyle name="Normal 3 2 4 3 2 3" xfId="9245"/>
    <cellStyle name="Normal 3 2 4 3 2 3 2" xfId="9246"/>
    <cellStyle name="Normal 3 2 4 3 2 3 2 2" xfId="9247"/>
    <cellStyle name="Normal 3 2 4 3 2 3 2 2 2" xfId="9248"/>
    <cellStyle name="Normal 3 2 4 3 2 3 2 2 2 2" xfId="9249"/>
    <cellStyle name="Normal 3 2 4 3 2 3 2 2 2 2 2" xfId="9250"/>
    <cellStyle name="Normal 3 2 4 3 2 3 2 2 2 3" xfId="9251"/>
    <cellStyle name="Normal 3 2 4 3 2 3 2 2 3" xfId="9252"/>
    <cellStyle name="Normal 3 2 4 3 2 3 2 2 3 2" xfId="9253"/>
    <cellStyle name="Normal 3 2 4 3 2 3 2 2 4" xfId="9254"/>
    <cellStyle name="Normal 3 2 4 3 2 3 2 3" xfId="9255"/>
    <cellStyle name="Normal 3 2 4 3 2 3 2 3 2" xfId="9256"/>
    <cellStyle name="Normal 3 2 4 3 2 3 2 3 2 2" xfId="9257"/>
    <cellStyle name="Normal 3 2 4 3 2 3 2 3 3" xfId="9258"/>
    <cellStyle name="Normal 3 2 4 3 2 3 2 4" xfId="9259"/>
    <cellStyle name="Normal 3 2 4 3 2 3 2 4 2" xfId="9260"/>
    <cellStyle name="Normal 3 2 4 3 2 3 2 5" xfId="9261"/>
    <cellStyle name="Normal 3 2 4 3 2 3 3" xfId="9262"/>
    <cellStyle name="Normal 3 2 4 3 2 3 3 2" xfId="9263"/>
    <cellStyle name="Normal 3 2 4 3 2 3 3 2 2" xfId="9264"/>
    <cellStyle name="Normal 3 2 4 3 2 3 3 2 2 2" xfId="9265"/>
    <cellStyle name="Normal 3 2 4 3 2 3 3 2 3" xfId="9266"/>
    <cellStyle name="Normal 3 2 4 3 2 3 3 3" xfId="9267"/>
    <cellStyle name="Normal 3 2 4 3 2 3 3 3 2" xfId="9268"/>
    <cellStyle name="Normal 3 2 4 3 2 3 3 4" xfId="9269"/>
    <cellStyle name="Normal 3 2 4 3 2 3 4" xfId="9270"/>
    <cellStyle name="Normal 3 2 4 3 2 3 4 2" xfId="9271"/>
    <cellStyle name="Normal 3 2 4 3 2 3 4 2 2" xfId="9272"/>
    <cellStyle name="Normal 3 2 4 3 2 3 4 3" xfId="9273"/>
    <cellStyle name="Normal 3 2 4 3 2 3 5" xfId="9274"/>
    <cellStyle name="Normal 3 2 4 3 2 3 5 2" xfId="9275"/>
    <cellStyle name="Normal 3 2 4 3 2 3 6" xfId="9276"/>
    <cellStyle name="Normal 3 2 4 3 2 4" xfId="9277"/>
    <cellStyle name="Normal 3 2 4 3 2 4 2" xfId="9278"/>
    <cellStyle name="Normal 3 2 4 3 2 4 2 2" xfId="9279"/>
    <cellStyle name="Normal 3 2 4 3 2 4 2 2 2" xfId="9280"/>
    <cellStyle name="Normal 3 2 4 3 2 4 2 2 2 2" xfId="9281"/>
    <cellStyle name="Normal 3 2 4 3 2 4 2 2 3" xfId="9282"/>
    <cellStyle name="Normal 3 2 4 3 2 4 2 3" xfId="9283"/>
    <cellStyle name="Normal 3 2 4 3 2 4 2 3 2" xfId="9284"/>
    <cellStyle name="Normal 3 2 4 3 2 4 2 4" xfId="9285"/>
    <cellStyle name="Normal 3 2 4 3 2 4 3" xfId="9286"/>
    <cellStyle name="Normal 3 2 4 3 2 4 3 2" xfId="9287"/>
    <cellStyle name="Normal 3 2 4 3 2 4 3 2 2" xfId="9288"/>
    <cellStyle name="Normal 3 2 4 3 2 4 3 3" xfId="9289"/>
    <cellStyle name="Normal 3 2 4 3 2 4 4" xfId="9290"/>
    <cellStyle name="Normal 3 2 4 3 2 4 4 2" xfId="9291"/>
    <cellStyle name="Normal 3 2 4 3 2 4 5" xfId="9292"/>
    <cellStyle name="Normal 3 2 4 3 2 5" xfId="9293"/>
    <cellStyle name="Normal 3 2 4 3 2 5 2" xfId="9294"/>
    <cellStyle name="Normal 3 2 4 3 2 5 2 2" xfId="9295"/>
    <cellStyle name="Normal 3 2 4 3 2 5 2 2 2" xfId="9296"/>
    <cellStyle name="Normal 3 2 4 3 2 5 2 3" xfId="9297"/>
    <cellStyle name="Normal 3 2 4 3 2 5 3" xfId="9298"/>
    <cellStyle name="Normal 3 2 4 3 2 5 3 2" xfId="9299"/>
    <cellStyle name="Normal 3 2 4 3 2 5 4" xfId="9300"/>
    <cellStyle name="Normal 3 2 4 3 2 6" xfId="9301"/>
    <cellStyle name="Normal 3 2 4 3 2 6 2" xfId="9302"/>
    <cellStyle name="Normal 3 2 4 3 2 6 2 2" xfId="9303"/>
    <cellStyle name="Normal 3 2 4 3 2 6 3" xfId="9304"/>
    <cellStyle name="Normal 3 2 4 3 2 7" xfId="9305"/>
    <cellStyle name="Normal 3 2 4 3 2 7 2" xfId="9306"/>
    <cellStyle name="Normal 3 2 4 3 2 8" xfId="9307"/>
    <cellStyle name="Normal 3 2 4 3 3" xfId="9308"/>
    <cellStyle name="Normal 3 2 4 3 3 2" xfId="9309"/>
    <cellStyle name="Normal 3 2 4 3 3 2 2" xfId="9310"/>
    <cellStyle name="Normal 3 2 4 3 3 2 2 2" xfId="9311"/>
    <cellStyle name="Normal 3 2 4 3 3 2 2 2 2" xfId="9312"/>
    <cellStyle name="Normal 3 2 4 3 3 2 2 2 2 2" xfId="9313"/>
    <cellStyle name="Normal 3 2 4 3 3 2 2 2 2 2 2" xfId="9314"/>
    <cellStyle name="Normal 3 2 4 3 3 2 2 2 2 3" xfId="9315"/>
    <cellStyle name="Normal 3 2 4 3 3 2 2 2 3" xfId="9316"/>
    <cellStyle name="Normal 3 2 4 3 3 2 2 2 3 2" xfId="9317"/>
    <cellStyle name="Normal 3 2 4 3 3 2 2 2 4" xfId="9318"/>
    <cellStyle name="Normal 3 2 4 3 3 2 2 3" xfId="9319"/>
    <cellStyle name="Normal 3 2 4 3 3 2 2 3 2" xfId="9320"/>
    <cellStyle name="Normal 3 2 4 3 3 2 2 3 2 2" xfId="9321"/>
    <cellStyle name="Normal 3 2 4 3 3 2 2 3 3" xfId="9322"/>
    <cellStyle name="Normal 3 2 4 3 3 2 2 4" xfId="9323"/>
    <cellStyle name="Normal 3 2 4 3 3 2 2 4 2" xfId="9324"/>
    <cellStyle name="Normal 3 2 4 3 3 2 2 5" xfId="9325"/>
    <cellStyle name="Normal 3 2 4 3 3 2 3" xfId="9326"/>
    <cellStyle name="Normal 3 2 4 3 3 2 3 2" xfId="9327"/>
    <cellStyle name="Normal 3 2 4 3 3 2 3 2 2" xfId="9328"/>
    <cellStyle name="Normal 3 2 4 3 3 2 3 2 2 2" xfId="9329"/>
    <cellStyle name="Normal 3 2 4 3 3 2 3 2 3" xfId="9330"/>
    <cellStyle name="Normal 3 2 4 3 3 2 3 3" xfId="9331"/>
    <cellStyle name="Normal 3 2 4 3 3 2 3 3 2" xfId="9332"/>
    <cellStyle name="Normal 3 2 4 3 3 2 3 4" xfId="9333"/>
    <cellStyle name="Normal 3 2 4 3 3 2 4" xfId="9334"/>
    <cellStyle name="Normal 3 2 4 3 3 2 4 2" xfId="9335"/>
    <cellStyle name="Normal 3 2 4 3 3 2 4 2 2" xfId="9336"/>
    <cellStyle name="Normal 3 2 4 3 3 2 4 3" xfId="9337"/>
    <cellStyle name="Normal 3 2 4 3 3 2 5" xfId="9338"/>
    <cellStyle name="Normal 3 2 4 3 3 2 5 2" xfId="9339"/>
    <cellStyle name="Normal 3 2 4 3 3 2 6" xfId="9340"/>
    <cellStyle name="Normal 3 2 4 3 3 3" xfId="9341"/>
    <cellStyle name="Normal 3 2 4 3 3 3 2" xfId="9342"/>
    <cellStyle name="Normal 3 2 4 3 3 3 2 2" xfId="9343"/>
    <cellStyle name="Normal 3 2 4 3 3 3 2 2 2" xfId="9344"/>
    <cellStyle name="Normal 3 2 4 3 3 3 2 2 2 2" xfId="9345"/>
    <cellStyle name="Normal 3 2 4 3 3 3 2 2 3" xfId="9346"/>
    <cellStyle name="Normal 3 2 4 3 3 3 2 3" xfId="9347"/>
    <cellStyle name="Normal 3 2 4 3 3 3 2 3 2" xfId="9348"/>
    <cellStyle name="Normal 3 2 4 3 3 3 2 4" xfId="9349"/>
    <cellStyle name="Normal 3 2 4 3 3 3 3" xfId="9350"/>
    <cellStyle name="Normal 3 2 4 3 3 3 3 2" xfId="9351"/>
    <cellStyle name="Normal 3 2 4 3 3 3 3 2 2" xfId="9352"/>
    <cellStyle name="Normal 3 2 4 3 3 3 3 3" xfId="9353"/>
    <cellStyle name="Normal 3 2 4 3 3 3 4" xfId="9354"/>
    <cellStyle name="Normal 3 2 4 3 3 3 4 2" xfId="9355"/>
    <cellStyle name="Normal 3 2 4 3 3 3 5" xfId="9356"/>
    <cellStyle name="Normal 3 2 4 3 3 4" xfId="9357"/>
    <cellStyle name="Normal 3 2 4 3 3 4 2" xfId="9358"/>
    <cellStyle name="Normal 3 2 4 3 3 4 2 2" xfId="9359"/>
    <cellStyle name="Normal 3 2 4 3 3 4 2 2 2" xfId="9360"/>
    <cellStyle name="Normal 3 2 4 3 3 4 2 3" xfId="9361"/>
    <cellStyle name="Normal 3 2 4 3 3 4 3" xfId="9362"/>
    <cellStyle name="Normal 3 2 4 3 3 4 3 2" xfId="9363"/>
    <cellStyle name="Normal 3 2 4 3 3 4 4" xfId="9364"/>
    <cellStyle name="Normal 3 2 4 3 3 5" xfId="9365"/>
    <cellStyle name="Normal 3 2 4 3 3 5 2" xfId="9366"/>
    <cellStyle name="Normal 3 2 4 3 3 5 2 2" xfId="9367"/>
    <cellStyle name="Normal 3 2 4 3 3 5 3" xfId="9368"/>
    <cellStyle name="Normal 3 2 4 3 3 6" xfId="9369"/>
    <cellStyle name="Normal 3 2 4 3 3 6 2" xfId="9370"/>
    <cellStyle name="Normal 3 2 4 3 3 7" xfId="9371"/>
    <cellStyle name="Normal 3 2 4 3 4" xfId="9372"/>
    <cellStyle name="Normal 3 2 4 3 4 2" xfId="9373"/>
    <cellStyle name="Normal 3 2 4 3 4 2 2" xfId="9374"/>
    <cellStyle name="Normal 3 2 4 3 4 2 2 2" xfId="9375"/>
    <cellStyle name="Normal 3 2 4 3 4 2 2 2 2" xfId="9376"/>
    <cellStyle name="Normal 3 2 4 3 4 2 2 2 2 2" xfId="9377"/>
    <cellStyle name="Normal 3 2 4 3 4 2 2 2 3" xfId="9378"/>
    <cellStyle name="Normal 3 2 4 3 4 2 2 3" xfId="9379"/>
    <cellStyle name="Normal 3 2 4 3 4 2 2 3 2" xfId="9380"/>
    <cellStyle name="Normal 3 2 4 3 4 2 2 4" xfId="9381"/>
    <cellStyle name="Normal 3 2 4 3 4 2 3" xfId="9382"/>
    <cellStyle name="Normal 3 2 4 3 4 2 3 2" xfId="9383"/>
    <cellStyle name="Normal 3 2 4 3 4 2 3 2 2" xfId="9384"/>
    <cellStyle name="Normal 3 2 4 3 4 2 3 3" xfId="9385"/>
    <cellStyle name="Normal 3 2 4 3 4 2 4" xfId="9386"/>
    <cellStyle name="Normal 3 2 4 3 4 2 4 2" xfId="9387"/>
    <cellStyle name="Normal 3 2 4 3 4 2 5" xfId="9388"/>
    <cellStyle name="Normal 3 2 4 3 4 3" xfId="9389"/>
    <cellStyle name="Normal 3 2 4 3 4 3 2" xfId="9390"/>
    <cellStyle name="Normal 3 2 4 3 4 3 2 2" xfId="9391"/>
    <cellStyle name="Normal 3 2 4 3 4 3 2 2 2" xfId="9392"/>
    <cellStyle name="Normal 3 2 4 3 4 3 2 3" xfId="9393"/>
    <cellStyle name="Normal 3 2 4 3 4 3 3" xfId="9394"/>
    <cellStyle name="Normal 3 2 4 3 4 3 3 2" xfId="9395"/>
    <cellStyle name="Normal 3 2 4 3 4 3 4" xfId="9396"/>
    <cellStyle name="Normal 3 2 4 3 4 4" xfId="9397"/>
    <cellStyle name="Normal 3 2 4 3 4 4 2" xfId="9398"/>
    <cellStyle name="Normal 3 2 4 3 4 4 2 2" xfId="9399"/>
    <cellStyle name="Normal 3 2 4 3 4 4 3" xfId="9400"/>
    <cellStyle name="Normal 3 2 4 3 4 5" xfId="9401"/>
    <cellStyle name="Normal 3 2 4 3 4 5 2" xfId="9402"/>
    <cellStyle name="Normal 3 2 4 3 4 6" xfId="9403"/>
    <cellStyle name="Normal 3 2 4 3 5" xfId="9404"/>
    <cellStyle name="Normal 3 2 4 3 5 2" xfId="9405"/>
    <cellStyle name="Normal 3 2 4 3 5 2 2" xfId="9406"/>
    <cellStyle name="Normal 3 2 4 3 5 2 2 2" xfId="9407"/>
    <cellStyle name="Normal 3 2 4 3 5 2 2 2 2" xfId="9408"/>
    <cellStyle name="Normal 3 2 4 3 5 2 2 3" xfId="9409"/>
    <cellStyle name="Normal 3 2 4 3 5 2 3" xfId="9410"/>
    <cellStyle name="Normal 3 2 4 3 5 2 3 2" xfId="9411"/>
    <cellStyle name="Normal 3 2 4 3 5 2 4" xfId="9412"/>
    <cellStyle name="Normal 3 2 4 3 5 3" xfId="9413"/>
    <cellStyle name="Normal 3 2 4 3 5 3 2" xfId="9414"/>
    <cellStyle name="Normal 3 2 4 3 5 3 2 2" xfId="9415"/>
    <cellStyle name="Normal 3 2 4 3 5 3 3" xfId="9416"/>
    <cellStyle name="Normal 3 2 4 3 5 4" xfId="9417"/>
    <cellStyle name="Normal 3 2 4 3 5 4 2" xfId="9418"/>
    <cellStyle name="Normal 3 2 4 3 5 5" xfId="9419"/>
    <cellStyle name="Normal 3 2 4 3 6" xfId="9420"/>
    <cellStyle name="Normal 3 2 4 3 6 2" xfId="9421"/>
    <cellStyle name="Normal 3 2 4 3 6 2 2" xfId="9422"/>
    <cellStyle name="Normal 3 2 4 3 6 2 2 2" xfId="9423"/>
    <cellStyle name="Normal 3 2 4 3 6 2 3" xfId="9424"/>
    <cellStyle name="Normal 3 2 4 3 6 3" xfId="9425"/>
    <cellStyle name="Normal 3 2 4 3 6 3 2" xfId="9426"/>
    <cellStyle name="Normal 3 2 4 3 6 4" xfId="9427"/>
    <cellStyle name="Normal 3 2 4 3 7" xfId="9428"/>
    <cellStyle name="Normal 3 2 4 3 7 2" xfId="9429"/>
    <cellStyle name="Normal 3 2 4 3 7 2 2" xfId="9430"/>
    <cellStyle name="Normal 3 2 4 3 7 3" xfId="9431"/>
    <cellStyle name="Normal 3 2 4 3 8" xfId="9432"/>
    <cellStyle name="Normal 3 2 4 3 8 2" xfId="9433"/>
    <cellStyle name="Normal 3 2 4 3 9" xfId="9434"/>
    <cellStyle name="Normal 3 2 4 4" xfId="9435"/>
    <cellStyle name="Normal 3 2 4 4 2" xfId="9436"/>
    <cellStyle name="Normal 3 2 4 4 2 2" xfId="9437"/>
    <cellStyle name="Normal 3 2 4 4 2 2 2" xfId="9438"/>
    <cellStyle name="Normal 3 2 4 4 2 2 2 2" xfId="9439"/>
    <cellStyle name="Normal 3 2 4 4 2 2 2 2 2" xfId="9440"/>
    <cellStyle name="Normal 3 2 4 4 2 2 2 2 2 2" xfId="9441"/>
    <cellStyle name="Normal 3 2 4 4 2 2 2 2 2 2 2" xfId="9442"/>
    <cellStyle name="Normal 3 2 4 4 2 2 2 2 2 3" xfId="9443"/>
    <cellStyle name="Normal 3 2 4 4 2 2 2 2 3" xfId="9444"/>
    <cellStyle name="Normal 3 2 4 4 2 2 2 2 3 2" xfId="9445"/>
    <cellStyle name="Normal 3 2 4 4 2 2 2 2 4" xfId="9446"/>
    <cellStyle name="Normal 3 2 4 4 2 2 2 3" xfId="9447"/>
    <cellStyle name="Normal 3 2 4 4 2 2 2 3 2" xfId="9448"/>
    <cellStyle name="Normal 3 2 4 4 2 2 2 3 2 2" xfId="9449"/>
    <cellStyle name="Normal 3 2 4 4 2 2 2 3 3" xfId="9450"/>
    <cellStyle name="Normal 3 2 4 4 2 2 2 4" xfId="9451"/>
    <cellStyle name="Normal 3 2 4 4 2 2 2 4 2" xfId="9452"/>
    <cellStyle name="Normal 3 2 4 4 2 2 2 5" xfId="9453"/>
    <cellStyle name="Normal 3 2 4 4 2 2 3" xfId="9454"/>
    <cellStyle name="Normal 3 2 4 4 2 2 3 2" xfId="9455"/>
    <cellStyle name="Normal 3 2 4 4 2 2 3 2 2" xfId="9456"/>
    <cellStyle name="Normal 3 2 4 4 2 2 3 2 2 2" xfId="9457"/>
    <cellStyle name="Normal 3 2 4 4 2 2 3 2 3" xfId="9458"/>
    <cellStyle name="Normal 3 2 4 4 2 2 3 3" xfId="9459"/>
    <cellStyle name="Normal 3 2 4 4 2 2 3 3 2" xfId="9460"/>
    <cellStyle name="Normal 3 2 4 4 2 2 3 4" xfId="9461"/>
    <cellStyle name="Normal 3 2 4 4 2 2 4" xfId="9462"/>
    <cellStyle name="Normal 3 2 4 4 2 2 4 2" xfId="9463"/>
    <cellStyle name="Normal 3 2 4 4 2 2 4 2 2" xfId="9464"/>
    <cellStyle name="Normal 3 2 4 4 2 2 4 3" xfId="9465"/>
    <cellStyle name="Normal 3 2 4 4 2 2 5" xfId="9466"/>
    <cellStyle name="Normal 3 2 4 4 2 2 5 2" xfId="9467"/>
    <cellStyle name="Normal 3 2 4 4 2 2 6" xfId="9468"/>
    <cellStyle name="Normal 3 2 4 4 2 3" xfId="9469"/>
    <cellStyle name="Normal 3 2 4 4 2 3 2" xfId="9470"/>
    <cellStyle name="Normal 3 2 4 4 2 3 2 2" xfId="9471"/>
    <cellStyle name="Normal 3 2 4 4 2 3 2 2 2" xfId="9472"/>
    <cellStyle name="Normal 3 2 4 4 2 3 2 2 2 2" xfId="9473"/>
    <cellStyle name="Normal 3 2 4 4 2 3 2 2 3" xfId="9474"/>
    <cellStyle name="Normal 3 2 4 4 2 3 2 3" xfId="9475"/>
    <cellStyle name="Normal 3 2 4 4 2 3 2 3 2" xfId="9476"/>
    <cellStyle name="Normal 3 2 4 4 2 3 2 4" xfId="9477"/>
    <cellStyle name="Normal 3 2 4 4 2 3 3" xfId="9478"/>
    <cellStyle name="Normal 3 2 4 4 2 3 3 2" xfId="9479"/>
    <cellStyle name="Normal 3 2 4 4 2 3 3 2 2" xfId="9480"/>
    <cellStyle name="Normal 3 2 4 4 2 3 3 3" xfId="9481"/>
    <cellStyle name="Normal 3 2 4 4 2 3 4" xfId="9482"/>
    <cellStyle name="Normal 3 2 4 4 2 3 4 2" xfId="9483"/>
    <cellStyle name="Normal 3 2 4 4 2 3 5" xfId="9484"/>
    <cellStyle name="Normal 3 2 4 4 2 4" xfId="9485"/>
    <cellStyle name="Normal 3 2 4 4 2 4 2" xfId="9486"/>
    <cellStyle name="Normal 3 2 4 4 2 4 2 2" xfId="9487"/>
    <cellStyle name="Normal 3 2 4 4 2 4 2 2 2" xfId="9488"/>
    <cellStyle name="Normal 3 2 4 4 2 4 2 3" xfId="9489"/>
    <cellStyle name="Normal 3 2 4 4 2 4 3" xfId="9490"/>
    <cellStyle name="Normal 3 2 4 4 2 4 3 2" xfId="9491"/>
    <cellStyle name="Normal 3 2 4 4 2 4 4" xfId="9492"/>
    <cellStyle name="Normal 3 2 4 4 2 5" xfId="9493"/>
    <cellStyle name="Normal 3 2 4 4 2 5 2" xfId="9494"/>
    <cellStyle name="Normal 3 2 4 4 2 5 2 2" xfId="9495"/>
    <cellStyle name="Normal 3 2 4 4 2 5 3" xfId="9496"/>
    <cellStyle name="Normal 3 2 4 4 2 6" xfId="9497"/>
    <cellStyle name="Normal 3 2 4 4 2 6 2" xfId="9498"/>
    <cellStyle name="Normal 3 2 4 4 2 7" xfId="9499"/>
    <cellStyle name="Normal 3 2 4 4 3" xfId="9500"/>
    <cellStyle name="Normal 3 2 4 4 3 2" xfId="9501"/>
    <cellStyle name="Normal 3 2 4 4 3 2 2" xfId="9502"/>
    <cellStyle name="Normal 3 2 4 4 3 2 2 2" xfId="9503"/>
    <cellStyle name="Normal 3 2 4 4 3 2 2 2 2" xfId="9504"/>
    <cellStyle name="Normal 3 2 4 4 3 2 2 2 2 2" xfId="9505"/>
    <cellStyle name="Normal 3 2 4 4 3 2 2 2 3" xfId="9506"/>
    <cellStyle name="Normal 3 2 4 4 3 2 2 3" xfId="9507"/>
    <cellStyle name="Normal 3 2 4 4 3 2 2 3 2" xfId="9508"/>
    <cellStyle name="Normal 3 2 4 4 3 2 2 4" xfId="9509"/>
    <cellStyle name="Normal 3 2 4 4 3 2 3" xfId="9510"/>
    <cellStyle name="Normal 3 2 4 4 3 2 3 2" xfId="9511"/>
    <cellStyle name="Normal 3 2 4 4 3 2 3 2 2" xfId="9512"/>
    <cellStyle name="Normal 3 2 4 4 3 2 3 3" xfId="9513"/>
    <cellStyle name="Normal 3 2 4 4 3 2 4" xfId="9514"/>
    <cellStyle name="Normal 3 2 4 4 3 2 4 2" xfId="9515"/>
    <cellStyle name="Normal 3 2 4 4 3 2 5" xfId="9516"/>
    <cellStyle name="Normal 3 2 4 4 3 3" xfId="9517"/>
    <cellStyle name="Normal 3 2 4 4 3 3 2" xfId="9518"/>
    <cellStyle name="Normal 3 2 4 4 3 3 2 2" xfId="9519"/>
    <cellStyle name="Normal 3 2 4 4 3 3 2 2 2" xfId="9520"/>
    <cellStyle name="Normal 3 2 4 4 3 3 2 3" xfId="9521"/>
    <cellStyle name="Normal 3 2 4 4 3 3 3" xfId="9522"/>
    <cellStyle name="Normal 3 2 4 4 3 3 3 2" xfId="9523"/>
    <cellStyle name="Normal 3 2 4 4 3 3 4" xfId="9524"/>
    <cellStyle name="Normal 3 2 4 4 3 4" xfId="9525"/>
    <cellStyle name="Normal 3 2 4 4 3 4 2" xfId="9526"/>
    <cellStyle name="Normal 3 2 4 4 3 4 2 2" xfId="9527"/>
    <cellStyle name="Normal 3 2 4 4 3 4 3" xfId="9528"/>
    <cellStyle name="Normal 3 2 4 4 3 5" xfId="9529"/>
    <cellStyle name="Normal 3 2 4 4 3 5 2" xfId="9530"/>
    <cellStyle name="Normal 3 2 4 4 3 6" xfId="9531"/>
    <cellStyle name="Normal 3 2 4 4 4" xfId="9532"/>
    <cellStyle name="Normal 3 2 4 4 4 2" xfId="9533"/>
    <cellStyle name="Normal 3 2 4 4 4 2 2" xfId="9534"/>
    <cellStyle name="Normal 3 2 4 4 4 2 2 2" xfId="9535"/>
    <cellStyle name="Normal 3 2 4 4 4 2 2 2 2" xfId="9536"/>
    <cellStyle name="Normal 3 2 4 4 4 2 2 3" xfId="9537"/>
    <cellStyle name="Normal 3 2 4 4 4 2 3" xfId="9538"/>
    <cellStyle name="Normal 3 2 4 4 4 2 3 2" xfId="9539"/>
    <cellStyle name="Normal 3 2 4 4 4 2 4" xfId="9540"/>
    <cellStyle name="Normal 3 2 4 4 4 3" xfId="9541"/>
    <cellStyle name="Normal 3 2 4 4 4 3 2" xfId="9542"/>
    <cellStyle name="Normal 3 2 4 4 4 3 2 2" xfId="9543"/>
    <cellStyle name="Normal 3 2 4 4 4 3 3" xfId="9544"/>
    <cellStyle name="Normal 3 2 4 4 4 4" xfId="9545"/>
    <cellStyle name="Normal 3 2 4 4 4 4 2" xfId="9546"/>
    <cellStyle name="Normal 3 2 4 4 4 5" xfId="9547"/>
    <cellStyle name="Normal 3 2 4 4 5" xfId="9548"/>
    <cellStyle name="Normal 3 2 4 4 5 2" xfId="9549"/>
    <cellStyle name="Normal 3 2 4 4 5 2 2" xfId="9550"/>
    <cellStyle name="Normal 3 2 4 4 5 2 2 2" xfId="9551"/>
    <cellStyle name="Normal 3 2 4 4 5 2 3" xfId="9552"/>
    <cellStyle name="Normal 3 2 4 4 5 3" xfId="9553"/>
    <cellStyle name="Normal 3 2 4 4 5 3 2" xfId="9554"/>
    <cellStyle name="Normal 3 2 4 4 5 4" xfId="9555"/>
    <cellStyle name="Normal 3 2 4 4 6" xfId="9556"/>
    <cellStyle name="Normal 3 2 4 4 6 2" xfId="9557"/>
    <cellStyle name="Normal 3 2 4 4 6 2 2" xfId="9558"/>
    <cellStyle name="Normal 3 2 4 4 6 3" xfId="9559"/>
    <cellStyle name="Normal 3 2 4 4 7" xfId="9560"/>
    <cellStyle name="Normal 3 2 4 4 7 2" xfId="9561"/>
    <cellStyle name="Normal 3 2 4 4 8" xfId="9562"/>
    <cellStyle name="Normal 3 2 4 5" xfId="9563"/>
    <cellStyle name="Normal 3 2 4 5 2" xfId="9564"/>
    <cellStyle name="Normal 3 2 4 5 2 2" xfId="9565"/>
    <cellStyle name="Normal 3 2 4 5 2 2 2" xfId="9566"/>
    <cellStyle name="Normal 3 2 4 5 2 2 2 2" xfId="9567"/>
    <cellStyle name="Normal 3 2 4 5 2 2 2 2 2" xfId="9568"/>
    <cellStyle name="Normal 3 2 4 5 2 2 2 2 2 2" xfId="9569"/>
    <cellStyle name="Normal 3 2 4 5 2 2 2 2 3" xfId="9570"/>
    <cellStyle name="Normal 3 2 4 5 2 2 2 3" xfId="9571"/>
    <cellStyle name="Normal 3 2 4 5 2 2 2 3 2" xfId="9572"/>
    <cellStyle name="Normal 3 2 4 5 2 2 2 4" xfId="9573"/>
    <cellStyle name="Normal 3 2 4 5 2 2 3" xfId="9574"/>
    <cellStyle name="Normal 3 2 4 5 2 2 3 2" xfId="9575"/>
    <cellStyle name="Normal 3 2 4 5 2 2 3 2 2" xfId="9576"/>
    <cellStyle name="Normal 3 2 4 5 2 2 3 3" xfId="9577"/>
    <cellStyle name="Normal 3 2 4 5 2 2 4" xfId="9578"/>
    <cellStyle name="Normal 3 2 4 5 2 2 4 2" xfId="9579"/>
    <cellStyle name="Normal 3 2 4 5 2 2 5" xfId="9580"/>
    <cellStyle name="Normal 3 2 4 5 2 3" xfId="9581"/>
    <cellStyle name="Normal 3 2 4 5 2 3 2" xfId="9582"/>
    <cellStyle name="Normal 3 2 4 5 2 3 2 2" xfId="9583"/>
    <cellStyle name="Normal 3 2 4 5 2 3 2 2 2" xfId="9584"/>
    <cellStyle name="Normal 3 2 4 5 2 3 2 3" xfId="9585"/>
    <cellStyle name="Normal 3 2 4 5 2 3 3" xfId="9586"/>
    <cellStyle name="Normal 3 2 4 5 2 3 3 2" xfId="9587"/>
    <cellStyle name="Normal 3 2 4 5 2 3 4" xfId="9588"/>
    <cellStyle name="Normal 3 2 4 5 2 4" xfId="9589"/>
    <cellStyle name="Normal 3 2 4 5 2 4 2" xfId="9590"/>
    <cellStyle name="Normal 3 2 4 5 2 4 2 2" xfId="9591"/>
    <cellStyle name="Normal 3 2 4 5 2 4 3" xfId="9592"/>
    <cellStyle name="Normal 3 2 4 5 2 5" xfId="9593"/>
    <cellStyle name="Normal 3 2 4 5 2 5 2" xfId="9594"/>
    <cellStyle name="Normal 3 2 4 5 2 6" xfId="9595"/>
    <cellStyle name="Normal 3 2 4 5 3" xfId="9596"/>
    <cellStyle name="Normal 3 2 4 5 3 2" xfId="9597"/>
    <cellStyle name="Normal 3 2 4 5 3 2 2" xfId="9598"/>
    <cellStyle name="Normal 3 2 4 5 3 2 2 2" xfId="9599"/>
    <cellStyle name="Normal 3 2 4 5 3 2 2 2 2" xfId="9600"/>
    <cellStyle name="Normal 3 2 4 5 3 2 2 3" xfId="9601"/>
    <cellStyle name="Normal 3 2 4 5 3 2 3" xfId="9602"/>
    <cellStyle name="Normal 3 2 4 5 3 2 3 2" xfId="9603"/>
    <cellStyle name="Normal 3 2 4 5 3 2 4" xfId="9604"/>
    <cellStyle name="Normal 3 2 4 5 3 3" xfId="9605"/>
    <cellStyle name="Normal 3 2 4 5 3 3 2" xfId="9606"/>
    <cellStyle name="Normal 3 2 4 5 3 3 2 2" xfId="9607"/>
    <cellStyle name="Normal 3 2 4 5 3 3 3" xfId="9608"/>
    <cellStyle name="Normal 3 2 4 5 3 4" xfId="9609"/>
    <cellStyle name="Normal 3 2 4 5 3 4 2" xfId="9610"/>
    <cellStyle name="Normal 3 2 4 5 3 5" xfId="9611"/>
    <cellStyle name="Normal 3 2 4 5 4" xfId="9612"/>
    <cellStyle name="Normal 3 2 4 5 4 2" xfId="9613"/>
    <cellStyle name="Normal 3 2 4 5 4 2 2" xfId="9614"/>
    <cellStyle name="Normal 3 2 4 5 4 2 2 2" xfId="9615"/>
    <cellStyle name="Normal 3 2 4 5 4 2 3" xfId="9616"/>
    <cellStyle name="Normal 3 2 4 5 4 3" xfId="9617"/>
    <cellStyle name="Normal 3 2 4 5 4 3 2" xfId="9618"/>
    <cellStyle name="Normal 3 2 4 5 4 4" xfId="9619"/>
    <cellStyle name="Normal 3 2 4 5 5" xfId="9620"/>
    <cellStyle name="Normal 3 2 4 5 5 2" xfId="9621"/>
    <cellStyle name="Normal 3 2 4 5 5 2 2" xfId="9622"/>
    <cellStyle name="Normal 3 2 4 5 5 3" xfId="9623"/>
    <cellStyle name="Normal 3 2 4 5 6" xfId="9624"/>
    <cellStyle name="Normal 3 2 4 5 6 2" xfId="9625"/>
    <cellStyle name="Normal 3 2 4 5 7" xfId="9626"/>
    <cellStyle name="Normal 3 2 4 6" xfId="9627"/>
    <cellStyle name="Normal 3 2 4 6 2" xfId="9628"/>
    <cellStyle name="Normal 3 2 4 6 2 2" xfId="9629"/>
    <cellStyle name="Normal 3 2 4 6 2 2 2" xfId="9630"/>
    <cellStyle name="Normal 3 2 4 6 2 2 2 2" xfId="9631"/>
    <cellStyle name="Normal 3 2 4 6 2 2 2 2 2" xfId="9632"/>
    <cellStyle name="Normal 3 2 4 6 2 2 2 3" xfId="9633"/>
    <cellStyle name="Normal 3 2 4 6 2 2 3" xfId="9634"/>
    <cellStyle name="Normal 3 2 4 6 2 2 3 2" xfId="9635"/>
    <cellStyle name="Normal 3 2 4 6 2 2 4" xfId="9636"/>
    <cellStyle name="Normal 3 2 4 6 2 3" xfId="9637"/>
    <cellStyle name="Normal 3 2 4 6 2 3 2" xfId="9638"/>
    <cellStyle name="Normal 3 2 4 6 2 3 2 2" xfId="9639"/>
    <cellStyle name="Normal 3 2 4 6 2 3 3" xfId="9640"/>
    <cellStyle name="Normal 3 2 4 6 2 4" xfId="9641"/>
    <cellStyle name="Normal 3 2 4 6 2 4 2" xfId="9642"/>
    <cellStyle name="Normal 3 2 4 6 2 5" xfId="9643"/>
    <cellStyle name="Normal 3 2 4 6 3" xfId="9644"/>
    <cellStyle name="Normal 3 2 4 6 3 2" xfId="9645"/>
    <cellStyle name="Normal 3 2 4 6 3 2 2" xfId="9646"/>
    <cellStyle name="Normal 3 2 4 6 3 2 2 2" xfId="9647"/>
    <cellStyle name="Normal 3 2 4 6 3 2 3" xfId="9648"/>
    <cellStyle name="Normal 3 2 4 6 3 3" xfId="9649"/>
    <cellStyle name="Normal 3 2 4 6 3 3 2" xfId="9650"/>
    <cellStyle name="Normal 3 2 4 6 3 4" xfId="9651"/>
    <cellStyle name="Normal 3 2 4 6 4" xfId="9652"/>
    <cellStyle name="Normal 3 2 4 6 4 2" xfId="9653"/>
    <cellStyle name="Normal 3 2 4 6 4 2 2" xfId="9654"/>
    <cellStyle name="Normal 3 2 4 6 4 3" xfId="9655"/>
    <cellStyle name="Normal 3 2 4 6 5" xfId="9656"/>
    <cellStyle name="Normal 3 2 4 6 5 2" xfId="9657"/>
    <cellStyle name="Normal 3 2 4 6 6" xfId="9658"/>
    <cellStyle name="Normal 3 2 4 7" xfId="9659"/>
    <cellStyle name="Normal 3 2 4 7 2" xfId="9660"/>
    <cellStyle name="Normal 3 2 4 7 2 2" xfId="9661"/>
    <cellStyle name="Normal 3 2 4 7 2 2 2" xfId="9662"/>
    <cellStyle name="Normal 3 2 4 7 2 2 2 2" xfId="9663"/>
    <cellStyle name="Normal 3 2 4 7 2 2 3" xfId="9664"/>
    <cellStyle name="Normal 3 2 4 7 2 3" xfId="9665"/>
    <cellStyle name="Normal 3 2 4 7 2 3 2" xfId="9666"/>
    <cellStyle name="Normal 3 2 4 7 2 4" xfId="9667"/>
    <cellStyle name="Normal 3 2 4 7 3" xfId="9668"/>
    <cellStyle name="Normal 3 2 4 7 3 2" xfId="9669"/>
    <cellStyle name="Normal 3 2 4 7 3 2 2" xfId="9670"/>
    <cellStyle name="Normal 3 2 4 7 3 3" xfId="9671"/>
    <cellStyle name="Normal 3 2 4 7 4" xfId="9672"/>
    <cellStyle name="Normal 3 2 4 7 4 2" xfId="9673"/>
    <cellStyle name="Normal 3 2 4 7 5" xfId="9674"/>
    <cellStyle name="Normal 3 2 4 8" xfId="9675"/>
    <cellStyle name="Normal 3 2 4 8 2" xfId="9676"/>
    <cellStyle name="Normal 3 2 4 8 2 2" xfId="9677"/>
    <cellStyle name="Normal 3 2 4 8 2 2 2" xfId="9678"/>
    <cellStyle name="Normal 3 2 4 8 2 3" xfId="9679"/>
    <cellStyle name="Normal 3 2 4 8 3" xfId="9680"/>
    <cellStyle name="Normal 3 2 4 8 3 2" xfId="9681"/>
    <cellStyle name="Normal 3 2 4 8 4" xfId="9682"/>
    <cellStyle name="Normal 3 2 4 9" xfId="9683"/>
    <cellStyle name="Normal 3 2 4 9 2" xfId="9684"/>
    <cellStyle name="Normal 3 2 4 9 2 2" xfId="9685"/>
    <cellStyle name="Normal 3 2 4 9 3" xfId="9686"/>
    <cellStyle name="Normal 3 2 5" xfId="9687"/>
    <cellStyle name="Normal 3 2 5 10" xfId="9688"/>
    <cellStyle name="Normal 3 2 5 2" xfId="9689"/>
    <cellStyle name="Normal 3 2 5 2 2" xfId="9690"/>
    <cellStyle name="Normal 3 2 5 2 2 2" xfId="9691"/>
    <cellStyle name="Normal 3 2 5 2 2 2 2" xfId="9692"/>
    <cellStyle name="Normal 3 2 5 2 2 2 2 2" xfId="9693"/>
    <cellStyle name="Normal 3 2 5 2 2 2 2 2 2" xfId="9694"/>
    <cellStyle name="Normal 3 2 5 2 2 2 2 2 2 2" xfId="9695"/>
    <cellStyle name="Normal 3 2 5 2 2 2 2 2 2 2 2" xfId="9696"/>
    <cellStyle name="Normal 3 2 5 2 2 2 2 2 2 2 2 2" xfId="9697"/>
    <cellStyle name="Normal 3 2 5 2 2 2 2 2 2 2 3" xfId="9698"/>
    <cellStyle name="Normal 3 2 5 2 2 2 2 2 2 3" xfId="9699"/>
    <cellStyle name="Normal 3 2 5 2 2 2 2 2 2 3 2" xfId="9700"/>
    <cellStyle name="Normal 3 2 5 2 2 2 2 2 2 4" xfId="9701"/>
    <cellStyle name="Normal 3 2 5 2 2 2 2 2 3" xfId="9702"/>
    <cellStyle name="Normal 3 2 5 2 2 2 2 2 3 2" xfId="9703"/>
    <cellStyle name="Normal 3 2 5 2 2 2 2 2 3 2 2" xfId="9704"/>
    <cellStyle name="Normal 3 2 5 2 2 2 2 2 3 3" xfId="9705"/>
    <cellStyle name="Normal 3 2 5 2 2 2 2 2 4" xfId="9706"/>
    <cellStyle name="Normal 3 2 5 2 2 2 2 2 4 2" xfId="9707"/>
    <cellStyle name="Normal 3 2 5 2 2 2 2 2 5" xfId="9708"/>
    <cellStyle name="Normal 3 2 5 2 2 2 2 3" xfId="9709"/>
    <cellStyle name="Normal 3 2 5 2 2 2 2 3 2" xfId="9710"/>
    <cellStyle name="Normal 3 2 5 2 2 2 2 3 2 2" xfId="9711"/>
    <cellStyle name="Normal 3 2 5 2 2 2 2 3 2 2 2" xfId="9712"/>
    <cellStyle name="Normal 3 2 5 2 2 2 2 3 2 3" xfId="9713"/>
    <cellStyle name="Normal 3 2 5 2 2 2 2 3 3" xfId="9714"/>
    <cellStyle name="Normal 3 2 5 2 2 2 2 3 3 2" xfId="9715"/>
    <cellStyle name="Normal 3 2 5 2 2 2 2 3 4" xfId="9716"/>
    <cellStyle name="Normal 3 2 5 2 2 2 2 4" xfId="9717"/>
    <cellStyle name="Normal 3 2 5 2 2 2 2 4 2" xfId="9718"/>
    <cellStyle name="Normal 3 2 5 2 2 2 2 4 2 2" xfId="9719"/>
    <cellStyle name="Normal 3 2 5 2 2 2 2 4 3" xfId="9720"/>
    <cellStyle name="Normal 3 2 5 2 2 2 2 5" xfId="9721"/>
    <cellStyle name="Normal 3 2 5 2 2 2 2 5 2" xfId="9722"/>
    <cellStyle name="Normal 3 2 5 2 2 2 2 6" xfId="9723"/>
    <cellStyle name="Normal 3 2 5 2 2 2 3" xfId="9724"/>
    <cellStyle name="Normal 3 2 5 2 2 2 3 2" xfId="9725"/>
    <cellStyle name="Normal 3 2 5 2 2 2 3 2 2" xfId="9726"/>
    <cellStyle name="Normal 3 2 5 2 2 2 3 2 2 2" xfId="9727"/>
    <cellStyle name="Normal 3 2 5 2 2 2 3 2 2 2 2" xfId="9728"/>
    <cellStyle name="Normal 3 2 5 2 2 2 3 2 2 3" xfId="9729"/>
    <cellStyle name="Normal 3 2 5 2 2 2 3 2 3" xfId="9730"/>
    <cellStyle name="Normal 3 2 5 2 2 2 3 2 3 2" xfId="9731"/>
    <cellStyle name="Normal 3 2 5 2 2 2 3 2 4" xfId="9732"/>
    <cellStyle name="Normal 3 2 5 2 2 2 3 3" xfId="9733"/>
    <cellStyle name="Normal 3 2 5 2 2 2 3 3 2" xfId="9734"/>
    <cellStyle name="Normal 3 2 5 2 2 2 3 3 2 2" xfId="9735"/>
    <cellStyle name="Normal 3 2 5 2 2 2 3 3 3" xfId="9736"/>
    <cellStyle name="Normal 3 2 5 2 2 2 3 4" xfId="9737"/>
    <cellStyle name="Normal 3 2 5 2 2 2 3 4 2" xfId="9738"/>
    <cellStyle name="Normal 3 2 5 2 2 2 3 5" xfId="9739"/>
    <cellStyle name="Normal 3 2 5 2 2 2 4" xfId="9740"/>
    <cellStyle name="Normal 3 2 5 2 2 2 4 2" xfId="9741"/>
    <cellStyle name="Normal 3 2 5 2 2 2 4 2 2" xfId="9742"/>
    <cellStyle name="Normal 3 2 5 2 2 2 4 2 2 2" xfId="9743"/>
    <cellStyle name="Normal 3 2 5 2 2 2 4 2 3" xfId="9744"/>
    <cellStyle name="Normal 3 2 5 2 2 2 4 3" xfId="9745"/>
    <cellStyle name="Normal 3 2 5 2 2 2 4 3 2" xfId="9746"/>
    <cellStyle name="Normal 3 2 5 2 2 2 4 4" xfId="9747"/>
    <cellStyle name="Normal 3 2 5 2 2 2 5" xfId="9748"/>
    <cellStyle name="Normal 3 2 5 2 2 2 5 2" xfId="9749"/>
    <cellStyle name="Normal 3 2 5 2 2 2 5 2 2" xfId="9750"/>
    <cellStyle name="Normal 3 2 5 2 2 2 5 3" xfId="9751"/>
    <cellStyle name="Normal 3 2 5 2 2 2 6" xfId="9752"/>
    <cellStyle name="Normal 3 2 5 2 2 2 6 2" xfId="9753"/>
    <cellStyle name="Normal 3 2 5 2 2 2 7" xfId="9754"/>
    <cellStyle name="Normal 3 2 5 2 2 3" xfId="9755"/>
    <cellStyle name="Normal 3 2 5 2 2 3 2" xfId="9756"/>
    <cellStyle name="Normal 3 2 5 2 2 3 2 2" xfId="9757"/>
    <cellStyle name="Normal 3 2 5 2 2 3 2 2 2" xfId="9758"/>
    <cellStyle name="Normal 3 2 5 2 2 3 2 2 2 2" xfId="9759"/>
    <cellStyle name="Normal 3 2 5 2 2 3 2 2 2 2 2" xfId="9760"/>
    <cellStyle name="Normal 3 2 5 2 2 3 2 2 2 3" xfId="9761"/>
    <cellStyle name="Normal 3 2 5 2 2 3 2 2 3" xfId="9762"/>
    <cellStyle name="Normal 3 2 5 2 2 3 2 2 3 2" xfId="9763"/>
    <cellStyle name="Normal 3 2 5 2 2 3 2 2 4" xfId="9764"/>
    <cellStyle name="Normal 3 2 5 2 2 3 2 3" xfId="9765"/>
    <cellStyle name="Normal 3 2 5 2 2 3 2 3 2" xfId="9766"/>
    <cellStyle name="Normal 3 2 5 2 2 3 2 3 2 2" xfId="9767"/>
    <cellStyle name="Normal 3 2 5 2 2 3 2 3 3" xfId="9768"/>
    <cellStyle name="Normal 3 2 5 2 2 3 2 4" xfId="9769"/>
    <cellStyle name="Normal 3 2 5 2 2 3 2 4 2" xfId="9770"/>
    <cellStyle name="Normal 3 2 5 2 2 3 2 5" xfId="9771"/>
    <cellStyle name="Normal 3 2 5 2 2 3 3" xfId="9772"/>
    <cellStyle name="Normal 3 2 5 2 2 3 3 2" xfId="9773"/>
    <cellStyle name="Normal 3 2 5 2 2 3 3 2 2" xfId="9774"/>
    <cellStyle name="Normal 3 2 5 2 2 3 3 2 2 2" xfId="9775"/>
    <cellStyle name="Normal 3 2 5 2 2 3 3 2 3" xfId="9776"/>
    <cellStyle name="Normal 3 2 5 2 2 3 3 3" xfId="9777"/>
    <cellStyle name="Normal 3 2 5 2 2 3 3 3 2" xfId="9778"/>
    <cellStyle name="Normal 3 2 5 2 2 3 3 4" xfId="9779"/>
    <cellStyle name="Normal 3 2 5 2 2 3 4" xfId="9780"/>
    <cellStyle name="Normal 3 2 5 2 2 3 4 2" xfId="9781"/>
    <cellStyle name="Normal 3 2 5 2 2 3 4 2 2" xfId="9782"/>
    <cellStyle name="Normal 3 2 5 2 2 3 4 3" xfId="9783"/>
    <cellStyle name="Normal 3 2 5 2 2 3 5" xfId="9784"/>
    <cellStyle name="Normal 3 2 5 2 2 3 5 2" xfId="9785"/>
    <cellStyle name="Normal 3 2 5 2 2 3 6" xfId="9786"/>
    <cellStyle name="Normal 3 2 5 2 2 4" xfId="9787"/>
    <cellStyle name="Normal 3 2 5 2 2 4 2" xfId="9788"/>
    <cellStyle name="Normal 3 2 5 2 2 4 2 2" xfId="9789"/>
    <cellStyle name="Normal 3 2 5 2 2 4 2 2 2" xfId="9790"/>
    <cellStyle name="Normal 3 2 5 2 2 4 2 2 2 2" xfId="9791"/>
    <cellStyle name="Normal 3 2 5 2 2 4 2 2 3" xfId="9792"/>
    <cellStyle name="Normal 3 2 5 2 2 4 2 3" xfId="9793"/>
    <cellStyle name="Normal 3 2 5 2 2 4 2 3 2" xfId="9794"/>
    <cellStyle name="Normal 3 2 5 2 2 4 2 4" xfId="9795"/>
    <cellStyle name="Normal 3 2 5 2 2 4 3" xfId="9796"/>
    <cellStyle name="Normal 3 2 5 2 2 4 3 2" xfId="9797"/>
    <cellStyle name="Normal 3 2 5 2 2 4 3 2 2" xfId="9798"/>
    <cellStyle name="Normal 3 2 5 2 2 4 3 3" xfId="9799"/>
    <cellStyle name="Normal 3 2 5 2 2 4 4" xfId="9800"/>
    <cellStyle name="Normal 3 2 5 2 2 4 4 2" xfId="9801"/>
    <cellStyle name="Normal 3 2 5 2 2 4 5" xfId="9802"/>
    <cellStyle name="Normal 3 2 5 2 2 5" xfId="9803"/>
    <cellStyle name="Normal 3 2 5 2 2 5 2" xfId="9804"/>
    <cellStyle name="Normal 3 2 5 2 2 5 2 2" xfId="9805"/>
    <cellStyle name="Normal 3 2 5 2 2 5 2 2 2" xfId="9806"/>
    <cellStyle name="Normal 3 2 5 2 2 5 2 3" xfId="9807"/>
    <cellStyle name="Normal 3 2 5 2 2 5 3" xfId="9808"/>
    <cellStyle name="Normal 3 2 5 2 2 5 3 2" xfId="9809"/>
    <cellStyle name="Normal 3 2 5 2 2 5 4" xfId="9810"/>
    <cellStyle name="Normal 3 2 5 2 2 6" xfId="9811"/>
    <cellStyle name="Normal 3 2 5 2 2 6 2" xfId="9812"/>
    <cellStyle name="Normal 3 2 5 2 2 6 2 2" xfId="9813"/>
    <cellStyle name="Normal 3 2 5 2 2 6 3" xfId="9814"/>
    <cellStyle name="Normal 3 2 5 2 2 7" xfId="9815"/>
    <cellStyle name="Normal 3 2 5 2 2 7 2" xfId="9816"/>
    <cellStyle name="Normal 3 2 5 2 2 8" xfId="9817"/>
    <cellStyle name="Normal 3 2 5 2 3" xfId="9818"/>
    <cellStyle name="Normal 3 2 5 2 3 2" xfId="9819"/>
    <cellStyle name="Normal 3 2 5 2 3 2 2" xfId="9820"/>
    <cellStyle name="Normal 3 2 5 2 3 2 2 2" xfId="9821"/>
    <cellStyle name="Normal 3 2 5 2 3 2 2 2 2" xfId="9822"/>
    <cellStyle name="Normal 3 2 5 2 3 2 2 2 2 2" xfId="9823"/>
    <cellStyle name="Normal 3 2 5 2 3 2 2 2 2 2 2" xfId="9824"/>
    <cellStyle name="Normal 3 2 5 2 3 2 2 2 2 3" xfId="9825"/>
    <cellStyle name="Normal 3 2 5 2 3 2 2 2 3" xfId="9826"/>
    <cellStyle name="Normal 3 2 5 2 3 2 2 2 3 2" xfId="9827"/>
    <cellStyle name="Normal 3 2 5 2 3 2 2 2 4" xfId="9828"/>
    <cellStyle name="Normal 3 2 5 2 3 2 2 3" xfId="9829"/>
    <cellStyle name="Normal 3 2 5 2 3 2 2 3 2" xfId="9830"/>
    <cellStyle name="Normal 3 2 5 2 3 2 2 3 2 2" xfId="9831"/>
    <cellStyle name="Normal 3 2 5 2 3 2 2 3 3" xfId="9832"/>
    <cellStyle name="Normal 3 2 5 2 3 2 2 4" xfId="9833"/>
    <cellStyle name="Normal 3 2 5 2 3 2 2 4 2" xfId="9834"/>
    <cellStyle name="Normal 3 2 5 2 3 2 2 5" xfId="9835"/>
    <cellStyle name="Normal 3 2 5 2 3 2 3" xfId="9836"/>
    <cellStyle name="Normal 3 2 5 2 3 2 3 2" xfId="9837"/>
    <cellStyle name="Normal 3 2 5 2 3 2 3 2 2" xfId="9838"/>
    <cellStyle name="Normal 3 2 5 2 3 2 3 2 2 2" xfId="9839"/>
    <cellStyle name="Normal 3 2 5 2 3 2 3 2 3" xfId="9840"/>
    <cellStyle name="Normal 3 2 5 2 3 2 3 3" xfId="9841"/>
    <cellStyle name="Normal 3 2 5 2 3 2 3 3 2" xfId="9842"/>
    <cellStyle name="Normal 3 2 5 2 3 2 3 4" xfId="9843"/>
    <cellStyle name="Normal 3 2 5 2 3 2 4" xfId="9844"/>
    <cellStyle name="Normal 3 2 5 2 3 2 4 2" xfId="9845"/>
    <cellStyle name="Normal 3 2 5 2 3 2 4 2 2" xfId="9846"/>
    <cellStyle name="Normal 3 2 5 2 3 2 4 3" xfId="9847"/>
    <cellStyle name="Normal 3 2 5 2 3 2 5" xfId="9848"/>
    <cellStyle name="Normal 3 2 5 2 3 2 5 2" xfId="9849"/>
    <cellStyle name="Normal 3 2 5 2 3 2 6" xfId="9850"/>
    <cellStyle name="Normal 3 2 5 2 3 3" xfId="9851"/>
    <cellStyle name="Normal 3 2 5 2 3 3 2" xfId="9852"/>
    <cellStyle name="Normal 3 2 5 2 3 3 2 2" xfId="9853"/>
    <cellStyle name="Normal 3 2 5 2 3 3 2 2 2" xfId="9854"/>
    <cellStyle name="Normal 3 2 5 2 3 3 2 2 2 2" xfId="9855"/>
    <cellStyle name="Normal 3 2 5 2 3 3 2 2 3" xfId="9856"/>
    <cellStyle name="Normal 3 2 5 2 3 3 2 3" xfId="9857"/>
    <cellStyle name="Normal 3 2 5 2 3 3 2 3 2" xfId="9858"/>
    <cellStyle name="Normal 3 2 5 2 3 3 2 4" xfId="9859"/>
    <cellStyle name="Normal 3 2 5 2 3 3 3" xfId="9860"/>
    <cellStyle name="Normal 3 2 5 2 3 3 3 2" xfId="9861"/>
    <cellStyle name="Normal 3 2 5 2 3 3 3 2 2" xfId="9862"/>
    <cellStyle name="Normal 3 2 5 2 3 3 3 3" xfId="9863"/>
    <cellStyle name="Normal 3 2 5 2 3 3 4" xfId="9864"/>
    <cellStyle name="Normal 3 2 5 2 3 3 4 2" xfId="9865"/>
    <cellStyle name="Normal 3 2 5 2 3 3 5" xfId="9866"/>
    <cellStyle name="Normal 3 2 5 2 3 4" xfId="9867"/>
    <cellStyle name="Normal 3 2 5 2 3 4 2" xfId="9868"/>
    <cellStyle name="Normal 3 2 5 2 3 4 2 2" xfId="9869"/>
    <cellStyle name="Normal 3 2 5 2 3 4 2 2 2" xfId="9870"/>
    <cellStyle name="Normal 3 2 5 2 3 4 2 3" xfId="9871"/>
    <cellStyle name="Normal 3 2 5 2 3 4 3" xfId="9872"/>
    <cellStyle name="Normal 3 2 5 2 3 4 3 2" xfId="9873"/>
    <cellStyle name="Normal 3 2 5 2 3 4 4" xfId="9874"/>
    <cellStyle name="Normal 3 2 5 2 3 5" xfId="9875"/>
    <cellStyle name="Normal 3 2 5 2 3 5 2" xfId="9876"/>
    <cellStyle name="Normal 3 2 5 2 3 5 2 2" xfId="9877"/>
    <cellStyle name="Normal 3 2 5 2 3 5 3" xfId="9878"/>
    <cellStyle name="Normal 3 2 5 2 3 6" xfId="9879"/>
    <cellStyle name="Normal 3 2 5 2 3 6 2" xfId="9880"/>
    <cellStyle name="Normal 3 2 5 2 3 7" xfId="9881"/>
    <cellStyle name="Normal 3 2 5 2 4" xfId="9882"/>
    <cellStyle name="Normal 3 2 5 2 4 2" xfId="9883"/>
    <cellStyle name="Normal 3 2 5 2 4 2 2" xfId="9884"/>
    <cellStyle name="Normal 3 2 5 2 4 2 2 2" xfId="9885"/>
    <cellStyle name="Normal 3 2 5 2 4 2 2 2 2" xfId="9886"/>
    <cellStyle name="Normal 3 2 5 2 4 2 2 2 2 2" xfId="9887"/>
    <cellStyle name="Normal 3 2 5 2 4 2 2 2 3" xfId="9888"/>
    <cellStyle name="Normal 3 2 5 2 4 2 2 3" xfId="9889"/>
    <cellStyle name="Normal 3 2 5 2 4 2 2 3 2" xfId="9890"/>
    <cellStyle name="Normal 3 2 5 2 4 2 2 4" xfId="9891"/>
    <cellStyle name="Normal 3 2 5 2 4 2 3" xfId="9892"/>
    <cellStyle name="Normal 3 2 5 2 4 2 3 2" xfId="9893"/>
    <cellStyle name="Normal 3 2 5 2 4 2 3 2 2" xfId="9894"/>
    <cellStyle name="Normal 3 2 5 2 4 2 3 3" xfId="9895"/>
    <cellStyle name="Normal 3 2 5 2 4 2 4" xfId="9896"/>
    <cellStyle name="Normal 3 2 5 2 4 2 4 2" xfId="9897"/>
    <cellStyle name="Normal 3 2 5 2 4 2 5" xfId="9898"/>
    <cellStyle name="Normal 3 2 5 2 4 3" xfId="9899"/>
    <cellStyle name="Normal 3 2 5 2 4 3 2" xfId="9900"/>
    <cellStyle name="Normal 3 2 5 2 4 3 2 2" xfId="9901"/>
    <cellStyle name="Normal 3 2 5 2 4 3 2 2 2" xfId="9902"/>
    <cellStyle name="Normal 3 2 5 2 4 3 2 3" xfId="9903"/>
    <cellStyle name="Normal 3 2 5 2 4 3 3" xfId="9904"/>
    <cellStyle name="Normal 3 2 5 2 4 3 3 2" xfId="9905"/>
    <cellStyle name="Normal 3 2 5 2 4 3 4" xfId="9906"/>
    <cellStyle name="Normal 3 2 5 2 4 4" xfId="9907"/>
    <cellStyle name="Normal 3 2 5 2 4 4 2" xfId="9908"/>
    <cellStyle name="Normal 3 2 5 2 4 4 2 2" xfId="9909"/>
    <cellStyle name="Normal 3 2 5 2 4 4 3" xfId="9910"/>
    <cellStyle name="Normal 3 2 5 2 4 5" xfId="9911"/>
    <cellStyle name="Normal 3 2 5 2 4 5 2" xfId="9912"/>
    <cellStyle name="Normal 3 2 5 2 4 6" xfId="9913"/>
    <cellStyle name="Normal 3 2 5 2 5" xfId="9914"/>
    <cellStyle name="Normal 3 2 5 2 5 2" xfId="9915"/>
    <cellStyle name="Normal 3 2 5 2 5 2 2" xfId="9916"/>
    <cellStyle name="Normal 3 2 5 2 5 2 2 2" xfId="9917"/>
    <cellStyle name="Normal 3 2 5 2 5 2 2 2 2" xfId="9918"/>
    <cellStyle name="Normal 3 2 5 2 5 2 2 3" xfId="9919"/>
    <cellStyle name="Normal 3 2 5 2 5 2 3" xfId="9920"/>
    <cellStyle name="Normal 3 2 5 2 5 2 3 2" xfId="9921"/>
    <cellStyle name="Normal 3 2 5 2 5 2 4" xfId="9922"/>
    <cellStyle name="Normal 3 2 5 2 5 3" xfId="9923"/>
    <cellStyle name="Normal 3 2 5 2 5 3 2" xfId="9924"/>
    <cellStyle name="Normal 3 2 5 2 5 3 2 2" xfId="9925"/>
    <cellStyle name="Normal 3 2 5 2 5 3 3" xfId="9926"/>
    <cellStyle name="Normal 3 2 5 2 5 4" xfId="9927"/>
    <cellStyle name="Normal 3 2 5 2 5 4 2" xfId="9928"/>
    <cellStyle name="Normal 3 2 5 2 5 5" xfId="9929"/>
    <cellStyle name="Normal 3 2 5 2 6" xfId="9930"/>
    <cellStyle name="Normal 3 2 5 2 6 2" xfId="9931"/>
    <cellStyle name="Normal 3 2 5 2 6 2 2" xfId="9932"/>
    <cellStyle name="Normal 3 2 5 2 6 2 2 2" xfId="9933"/>
    <cellStyle name="Normal 3 2 5 2 6 2 3" xfId="9934"/>
    <cellStyle name="Normal 3 2 5 2 6 3" xfId="9935"/>
    <cellStyle name="Normal 3 2 5 2 6 3 2" xfId="9936"/>
    <cellStyle name="Normal 3 2 5 2 6 4" xfId="9937"/>
    <cellStyle name="Normal 3 2 5 2 7" xfId="9938"/>
    <cellStyle name="Normal 3 2 5 2 7 2" xfId="9939"/>
    <cellStyle name="Normal 3 2 5 2 7 2 2" xfId="9940"/>
    <cellStyle name="Normal 3 2 5 2 7 3" xfId="9941"/>
    <cellStyle name="Normal 3 2 5 2 8" xfId="9942"/>
    <cellStyle name="Normal 3 2 5 2 8 2" xfId="9943"/>
    <cellStyle name="Normal 3 2 5 2 9" xfId="9944"/>
    <cellStyle name="Normal 3 2 5 3" xfId="9945"/>
    <cellStyle name="Normal 3 2 5 3 2" xfId="9946"/>
    <cellStyle name="Normal 3 2 5 3 2 2" xfId="9947"/>
    <cellStyle name="Normal 3 2 5 3 2 2 2" xfId="9948"/>
    <cellStyle name="Normal 3 2 5 3 2 2 2 2" xfId="9949"/>
    <cellStyle name="Normal 3 2 5 3 2 2 2 2 2" xfId="9950"/>
    <cellStyle name="Normal 3 2 5 3 2 2 2 2 2 2" xfId="9951"/>
    <cellStyle name="Normal 3 2 5 3 2 2 2 2 2 2 2" xfId="9952"/>
    <cellStyle name="Normal 3 2 5 3 2 2 2 2 2 3" xfId="9953"/>
    <cellStyle name="Normal 3 2 5 3 2 2 2 2 3" xfId="9954"/>
    <cellStyle name="Normal 3 2 5 3 2 2 2 2 3 2" xfId="9955"/>
    <cellStyle name="Normal 3 2 5 3 2 2 2 2 4" xfId="9956"/>
    <cellStyle name="Normal 3 2 5 3 2 2 2 3" xfId="9957"/>
    <cellStyle name="Normal 3 2 5 3 2 2 2 3 2" xfId="9958"/>
    <cellStyle name="Normal 3 2 5 3 2 2 2 3 2 2" xfId="9959"/>
    <cellStyle name="Normal 3 2 5 3 2 2 2 3 3" xfId="9960"/>
    <cellStyle name="Normal 3 2 5 3 2 2 2 4" xfId="9961"/>
    <cellStyle name="Normal 3 2 5 3 2 2 2 4 2" xfId="9962"/>
    <cellStyle name="Normal 3 2 5 3 2 2 2 5" xfId="9963"/>
    <cellStyle name="Normal 3 2 5 3 2 2 3" xfId="9964"/>
    <cellStyle name="Normal 3 2 5 3 2 2 3 2" xfId="9965"/>
    <cellStyle name="Normal 3 2 5 3 2 2 3 2 2" xfId="9966"/>
    <cellStyle name="Normal 3 2 5 3 2 2 3 2 2 2" xfId="9967"/>
    <cellStyle name="Normal 3 2 5 3 2 2 3 2 3" xfId="9968"/>
    <cellStyle name="Normal 3 2 5 3 2 2 3 3" xfId="9969"/>
    <cellStyle name="Normal 3 2 5 3 2 2 3 3 2" xfId="9970"/>
    <cellStyle name="Normal 3 2 5 3 2 2 3 4" xfId="9971"/>
    <cellStyle name="Normal 3 2 5 3 2 2 4" xfId="9972"/>
    <cellStyle name="Normal 3 2 5 3 2 2 4 2" xfId="9973"/>
    <cellStyle name="Normal 3 2 5 3 2 2 4 2 2" xfId="9974"/>
    <cellStyle name="Normal 3 2 5 3 2 2 4 3" xfId="9975"/>
    <cellStyle name="Normal 3 2 5 3 2 2 5" xfId="9976"/>
    <cellStyle name="Normal 3 2 5 3 2 2 5 2" xfId="9977"/>
    <cellStyle name="Normal 3 2 5 3 2 2 6" xfId="9978"/>
    <cellStyle name="Normal 3 2 5 3 2 3" xfId="9979"/>
    <cellStyle name="Normal 3 2 5 3 2 3 2" xfId="9980"/>
    <cellStyle name="Normal 3 2 5 3 2 3 2 2" xfId="9981"/>
    <cellStyle name="Normal 3 2 5 3 2 3 2 2 2" xfId="9982"/>
    <cellStyle name="Normal 3 2 5 3 2 3 2 2 2 2" xfId="9983"/>
    <cellStyle name="Normal 3 2 5 3 2 3 2 2 3" xfId="9984"/>
    <cellStyle name="Normal 3 2 5 3 2 3 2 3" xfId="9985"/>
    <cellStyle name="Normal 3 2 5 3 2 3 2 3 2" xfId="9986"/>
    <cellStyle name="Normal 3 2 5 3 2 3 2 4" xfId="9987"/>
    <cellStyle name="Normal 3 2 5 3 2 3 3" xfId="9988"/>
    <cellStyle name="Normal 3 2 5 3 2 3 3 2" xfId="9989"/>
    <cellStyle name="Normal 3 2 5 3 2 3 3 2 2" xfId="9990"/>
    <cellStyle name="Normal 3 2 5 3 2 3 3 3" xfId="9991"/>
    <cellStyle name="Normal 3 2 5 3 2 3 4" xfId="9992"/>
    <cellStyle name="Normal 3 2 5 3 2 3 4 2" xfId="9993"/>
    <cellStyle name="Normal 3 2 5 3 2 3 5" xfId="9994"/>
    <cellStyle name="Normal 3 2 5 3 2 4" xfId="9995"/>
    <cellStyle name="Normal 3 2 5 3 2 4 2" xfId="9996"/>
    <cellStyle name="Normal 3 2 5 3 2 4 2 2" xfId="9997"/>
    <cellStyle name="Normal 3 2 5 3 2 4 2 2 2" xfId="9998"/>
    <cellStyle name="Normal 3 2 5 3 2 4 2 3" xfId="9999"/>
    <cellStyle name="Normal 3 2 5 3 2 4 3" xfId="10000"/>
    <cellStyle name="Normal 3 2 5 3 2 4 3 2" xfId="10001"/>
    <cellStyle name="Normal 3 2 5 3 2 4 4" xfId="10002"/>
    <cellStyle name="Normal 3 2 5 3 2 5" xfId="10003"/>
    <cellStyle name="Normal 3 2 5 3 2 5 2" xfId="10004"/>
    <cellStyle name="Normal 3 2 5 3 2 5 2 2" xfId="10005"/>
    <cellStyle name="Normal 3 2 5 3 2 5 3" xfId="10006"/>
    <cellStyle name="Normal 3 2 5 3 2 6" xfId="10007"/>
    <cellStyle name="Normal 3 2 5 3 2 6 2" xfId="10008"/>
    <cellStyle name="Normal 3 2 5 3 2 7" xfId="10009"/>
    <cellStyle name="Normal 3 2 5 3 3" xfId="10010"/>
    <cellStyle name="Normal 3 2 5 3 3 2" xfId="10011"/>
    <cellStyle name="Normal 3 2 5 3 3 2 2" xfId="10012"/>
    <cellStyle name="Normal 3 2 5 3 3 2 2 2" xfId="10013"/>
    <cellStyle name="Normal 3 2 5 3 3 2 2 2 2" xfId="10014"/>
    <cellStyle name="Normal 3 2 5 3 3 2 2 2 2 2" xfId="10015"/>
    <cellStyle name="Normal 3 2 5 3 3 2 2 2 3" xfId="10016"/>
    <cellStyle name="Normal 3 2 5 3 3 2 2 3" xfId="10017"/>
    <cellStyle name="Normal 3 2 5 3 3 2 2 3 2" xfId="10018"/>
    <cellStyle name="Normal 3 2 5 3 3 2 2 4" xfId="10019"/>
    <cellStyle name="Normal 3 2 5 3 3 2 3" xfId="10020"/>
    <cellStyle name="Normal 3 2 5 3 3 2 3 2" xfId="10021"/>
    <cellStyle name="Normal 3 2 5 3 3 2 3 2 2" xfId="10022"/>
    <cellStyle name="Normal 3 2 5 3 3 2 3 3" xfId="10023"/>
    <cellStyle name="Normal 3 2 5 3 3 2 4" xfId="10024"/>
    <cellStyle name="Normal 3 2 5 3 3 2 4 2" xfId="10025"/>
    <cellStyle name="Normal 3 2 5 3 3 2 5" xfId="10026"/>
    <cellStyle name="Normal 3 2 5 3 3 3" xfId="10027"/>
    <cellStyle name="Normal 3 2 5 3 3 3 2" xfId="10028"/>
    <cellStyle name="Normal 3 2 5 3 3 3 2 2" xfId="10029"/>
    <cellStyle name="Normal 3 2 5 3 3 3 2 2 2" xfId="10030"/>
    <cellStyle name="Normal 3 2 5 3 3 3 2 3" xfId="10031"/>
    <cellStyle name="Normal 3 2 5 3 3 3 3" xfId="10032"/>
    <cellStyle name="Normal 3 2 5 3 3 3 3 2" xfId="10033"/>
    <cellStyle name="Normal 3 2 5 3 3 3 4" xfId="10034"/>
    <cellStyle name="Normal 3 2 5 3 3 4" xfId="10035"/>
    <cellStyle name="Normal 3 2 5 3 3 4 2" xfId="10036"/>
    <cellStyle name="Normal 3 2 5 3 3 4 2 2" xfId="10037"/>
    <cellStyle name="Normal 3 2 5 3 3 4 3" xfId="10038"/>
    <cellStyle name="Normal 3 2 5 3 3 5" xfId="10039"/>
    <cellStyle name="Normal 3 2 5 3 3 5 2" xfId="10040"/>
    <cellStyle name="Normal 3 2 5 3 3 6" xfId="10041"/>
    <cellStyle name="Normal 3 2 5 3 4" xfId="10042"/>
    <cellStyle name="Normal 3 2 5 3 4 2" xfId="10043"/>
    <cellStyle name="Normal 3 2 5 3 4 2 2" xfId="10044"/>
    <cellStyle name="Normal 3 2 5 3 4 2 2 2" xfId="10045"/>
    <cellStyle name="Normal 3 2 5 3 4 2 2 2 2" xfId="10046"/>
    <cellStyle name="Normal 3 2 5 3 4 2 2 3" xfId="10047"/>
    <cellStyle name="Normal 3 2 5 3 4 2 3" xfId="10048"/>
    <cellStyle name="Normal 3 2 5 3 4 2 3 2" xfId="10049"/>
    <cellStyle name="Normal 3 2 5 3 4 2 4" xfId="10050"/>
    <cellStyle name="Normal 3 2 5 3 4 3" xfId="10051"/>
    <cellStyle name="Normal 3 2 5 3 4 3 2" xfId="10052"/>
    <cellStyle name="Normal 3 2 5 3 4 3 2 2" xfId="10053"/>
    <cellStyle name="Normal 3 2 5 3 4 3 3" xfId="10054"/>
    <cellStyle name="Normal 3 2 5 3 4 4" xfId="10055"/>
    <cellStyle name="Normal 3 2 5 3 4 4 2" xfId="10056"/>
    <cellStyle name="Normal 3 2 5 3 4 5" xfId="10057"/>
    <cellStyle name="Normal 3 2 5 3 5" xfId="10058"/>
    <cellStyle name="Normal 3 2 5 3 5 2" xfId="10059"/>
    <cellStyle name="Normal 3 2 5 3 5 2 2" xfId="10060"/>
    <cellStyle name="Normal 3 2 5 3 5 2 2 2" xfId="10061"/>
    <cellStyle name="Normal 3 2 5 3 5 2 3" xfId="10062"/>
    <cellStyle name="Normal 3 2 5 3 5 3" xfId="10063"/>
    <cellStyle name="Normal 3 2 5 3 5 3 2" xfId="10064"/>
    <cellStyle name="Normal 3 2 5 3 5 4" xfId="10065"/>
    <cellStyle name="Normal 3 2 5 3 6" xfId="10066"/>
    <cellStyle name="Normal 3 2 5 3 6 2" xfId="10067"/>
    <cellStyle name="Normal 3 2 5 3 6 2 2" xfId="10068"/>
    <cellStyle name="Normal 3 2 5 3 6 3" xfId="10069"/>
    <cellStyle name="Normal 3 2 5 3 7" xfId="10070"/>
    <cellStyle name="Normal 3 2 5 3 7 2" xfId="10071"/>
    <cellStyle name="Normal 3 2 5 3 8" xfId="10072"/>
    <cellStyle name="Normal 3 2 5 4" xfId="10073"/>
    <cellStyle name="Normal 3 2 5 4 2" xfId="10074"/>
    <cellStyle name="Normal 3 2 5 4 2 2" xfId="10075"/>
    <cellStyle name="Normal 3 2 5 4 2 2 2" xfId="10076"/>
    <cellStyle name="Normal 3 2 5 4 2 2 2 2" xfId="10077"/>
    <cellStyle name="Normal 3 2 5 4 2 2 2 2 2" xfId="10078"/>
    <cellStyle name="Normal 3 2 5 4 2 2 2 2 2 2" xfId="10079"/>
    <cellStyle name="Normal 3 2 5 4 2 2 2 2 3" xfId="10080"/>
    <cellStyle name="Normal 3 2 5 4 2 2 2 3" xfId="10081"/>
    <cellStyle name="Normal 3 2 5 4 2 2 2 3 2" xfId="10082"/>
    <cellStyle name="Normal 3 2 5 4 2 2 2 4" xfId="10083"/>
    <cellStyle name="Normal 3 2 5 4 2 2 3" xfId="10084"/>
    <cellStyle name="Normal 3 2 5 4 2 2 3 2" xfId="10085"/>
    <cellStyle name="Normal 3 2 5 4 2 2 3 2 2" xfId="10086"/>
    <cellStyle name="Normal 3 2 5 4 2 2 3 3" xfId="10087"/>
    <cellStyle name="Normal 3 2 5 4 2 2 4" xfId="10088"/>
    <cellStyle name="Normal 3 2 5 4 2 2 4 2" xfId="10089"/>
    <cellStyle name="Normal 3 2 5 4 2 2 5" xfId="10090"/>
    <cellStyle name="Normal 3 2 5 4 2 3" xfId="10091"/>
    <cellStyle name="Normal 3 2 5 4 2 3 2" xfId="10092"/>
    <cellStyle name="Normal 3 2 5 4 2 3 2 2" xfId="10093"/>
    <cellStyle name="Normal 3 2 5 4 2 3 2 2 2" xfId="10094"/>
    <cellStyle name="Normal 3 2 5 4 2 3 2 3" xfId="10095"/>
    <cellStyle name="Normal 3 2 5 4 2 3 3" xfId="10096"/>
    <cellStyle name="Normal 3 2 5 4 2 3 3 2" xfId="10097"/>
    <cellStyle name="Normal 3 2 5 4 2 3 4" xfId="10098"/>
    <cellStyle name="Normal 3 2 5 4 2 4" xfId="10099"/>
    <cellStyle name="Normal 3 2 5 4 2 4 2" xfId="10100"/>
    <cellStyle name="Normal 3 2 5 4 2 4 2 2" xfId="10101"/>
    <cellStyle name="Normal 3 2 5 4 2 4 3" xfId="10102"/>
    <cellStyle name="Normal 3 2 5 4 2 5" xfId="10103"/>
    <cellStyle name="Normal 3 2 5 4 2 5 2" xfId="10104"/>
    <cellStyle name="Normal 3 2 5 4 2 6" xfId="10105"/>
    <cellStyle name="Normal 3 2 5 4 3" xfId="10106"/>
    <cellStyle name="Normal 3 2 5 4 3 2" xfId="10107"/>
    <cellStyle name="Normal 3 2 5 4 3 2 2" xfId="10108"/>
    <cellStyle name="Normal 3 2 5 4 3 2 2 2" xfId="10109"/>
    <cellStyle name="Normal 3 2 5 4 3 2 2 2 2" xfId="10110"/>
    <cellStyle name="Normal 3 2 5 4 3 2 2 3" xfId="10111"/>
    <cellStyle name="Normal 3 2 5 4 3 2 3" xfId="10112"/>
    <cellStyle name="Normal 3 2 5 4 3 2 3 2" xfId="10113"/>
    <cellStyle name="Normal 3 2 5 4 3 2 4" xfId="10114"/>
    <cellStyle name="Normal 3 2 5 4 3 3" xfId="10115"/>
    <cellStyle name="Normal 3 2 5 4 3 3 2" xfId="10116"/>
    <cellStyle name="Normal 3 2 5 4 3 3 2 2" xfId="10117"/>
    <cellStyle name="Normal 3 2 5 4 3 3 3" xfId="10118"/>
    <cellStyle name="Normal 3 2 5 4 3 4" xfId="10119"/>
    <cellStyle name="Normal 3 2 5 4 3 4 2" xfId="10120"/>
    <cellStyle name="Normal 3 2 5 4 3 5" xfId="10121"/>
    <cellStyle name="Normal 3 2 5 4 4" xfId="10122"/>
    <cellStyle name="Normal 3 2 5 4 4 2" xfId="10123"/>
    <cellStyle name="Normal 3 2 5 4 4 2 2" xfId="10124"/>
    <cellStyle name="Normal 3 2 5 4 4 2 2 2" xfId="10125"/>
    <cellStyle name="Normal 3 2 5 4 4 2 3" xfId="10126"/>
    <cellStyle name="Normal 3 2 5 4 4 3" xfId="10127"/>
    <cellStyle name="Normal 3 2 5 4 4 3 2" xfId="10128"/>
    <cellStyle name="Normal 3 2 5 4 4 4" xfId="10129"/>
    <cellStyle name="Normal 3 2 5 4 5" xfId="10130"/>
    <cellStyle name="Normal 3 2 5 4 5 2" xfId="10131"/>
    <cellStyle name="Normal 3 2 5 4 5 2 2" xfId="10132"/>
    <cellStyle name="Normal 3 2 5 4 5 3" xfId="10133"/>
    <cellStyle name="Normal 3 2 5 4 6" xfId="10134"/>
    <cellStyle name="Normal 3 2 5 4 6 2" xfId="10135"/>
    <cellStyle name="Normal 3 2 5 4 7" xfId="10136"/>
    <cellStyle name="Normal 3 2 5 5" xfId="10137"/>
    <cellStyle name="Normal 3 2 5 5 2" xfId="10138"/>
    <cellStyle name="Normal 3 2 5 5 2 2" xfId="10139"/>
    <cellStyle name="Normal 3 2 5 5 2 2 2" xfId="10140"/>
    <cellStyle name="Normal 3 2 5 5 2 2 2 2" xfId="10141"/>
    <cellStyle name="Normal 3 2 5 5 2 2 2 2 2" xfId="10142"/>
    <cellStyle name="Normal 3 2 5 5 2 2 2 3" xfId="10143"/>
    <cellStyle name="Normal 3 2 5 5 2 2 3" xfId="10144"/>
    <cellStyle name="Normal 3 2 5 5 2 2 3 2" xfId="10145"/>
    <cellStyle name="Normal 3 2 5 5 2 2 4" xfId="10146"/>
    <cellStyle name="Normal 3 2 5 5 2 3" xfId="10147"/>
    <cellStyle name="Normal 3 2 5 5 2 3 2" xfId="10148"/>
    <cellStyle name="Normal 3 2 5 5 2 3 2 2" xfId="10149"/>
    <cellStyle name="Normal 3 2 5 5 2 3 3" xfId="10150"/>
    <cellStyle name="Normal 3 2 5 5 2 4" xfId="10151"/>
    <cellStyle name="Normal 3 2 5 5 2 4 2" xfId="10152"/>
    <cellStyle name="Normal 3 2 5 5 2 5" xfId="10153"/>
    <cellStyle name="Normal 3 2 5 5 3" xfId="10154"/>
    <cellStyle name="Normal 3 2 5 5 3 2" xfId="10155"/>
    <cellStyle name="Normal 3 2 5 5 3 2 2" xfId="10156"/>
    <cellStyle name="Normal 3 2 5 5 3 2 2 2" xfId="10157"/>
    <cellStyle name="Normal 3 2 5 5 3 2 3" xfId="10158"/>
    <cellStyle name="Normal 3 2 5 5 3 3" xfId="10159"/>
    <cellStyle name="Normal 3 2 5 5 3 3 2" xfId="10160"/>
    <cellStyle name="Normal 3 2 5 5 3 4" xfId="10161"/>
    <cellStyle name="Normal 3 2 5 5 4" xfId="10162"/>
    <cellStyle name="Normal 3 2 5 5 4 2" xfId="10163"/>
    <cellStyle name="Normal 3 2 5 5 4 2 2" xfId="10164"/>
    <cellStyle name="Normal 3 2 5 5 4 3" xfId="10165"/>
    <cellStyle name="Normal 3 2 5 5 5" xfId="10166"/>
    <cellStyle name="Normal 3 2 5 5 5 2" xfId="10167"/>
    <cellStyle name="Normal 3 2 5 5 6" xfId="10168"/>
    <cellStyle name="Normal 3 2 5 6" xfId="10169"/>
    <cellStyle name="Normal 3 2 5 6 2" xfId="10170"/>
    <cellStyle name="Normal 3 2 5 6 2 2" xfId="10171"/>
    <cellStyle name="Normal 3 2 5 6 2 2 2" xfId="10172"/>
    <cellStyle name="Normal 3 2 5 6 2 2 2 2" xfId="10173"/>
    <cellStyle name="Normal 3 2 5 6 2 2 3" xfId="10174"/>
    <cellStyle name="Normal 3 2 5 6 2 3" xfId="10175"/>
    <cellStyle name="Normal 3 2 5 6 2 3 2" xfId="10176"/>
    <cellStyle name="Normal 3 2 5 6 2 4" xfId="10177"/>
    <cellStyle name="Normal 3 2 5 6 3" xfId="10178"/>
    <cellStyle name="Normal 3 2 5 6 3 2" xfId="10179"/>
    <cellStyle name="Normal 3 2 5 6 3 2 2" xfId="10180"/>
    <cellStyle name="Normal 3 2 5 6 3 3" xfId="10181"/>
    <cellStyle name="Normal 3 2 5 6 4" xfId="10182"/>
    <cellStyle name="Normal 3 2 5 6 4 2" xfId="10183"/>
    <cellStyle name="Normal 3 2 5 6 5" xfId="10184"/>
    <cellStyle name="Normal 3 2 5 7" xfId="10185"/>
    <cellStyle name="Normal 3 2 5 7 2" xfId="10186"/>
    <cellStyle name="Normal 3 2 5 7 2 2" xfId="10187"/>
    <cellStyle name="Normal 3 2 5 7 2 2 2" xfId="10188"/>
    <cellStyle name="Normal 3 2 5 7 2 3" xfId="10189"/>
    <cellStyle name="Normal 3 2 5 7 3" xfId="10190"/>
    <cellStyle name="Normal 3 2 5 7 3 2" xfId="10191"/>
    <cellStyle name="Normal 3 2 5 7 4" xfId="10192"/>
    <cellStyle name="Normal 3 2 5 8" xfId="10193"/>
    <cellStyle name="Normal 3 2 5 8 2" xfId="10194"/>
    <cellStyle name="Normal 3 2 5 8 2 2" xfId="10195"/>
    <cellStyle name="Normal 3 2 5 8 3" xfId="10196"/>
    <cellStyle name="Normal 3 2 5 9" xfId="10197"/>
    <cellStyle name="Normal 3 2 5 9 2" xfId="10198"/>
    <cellStyle name="Normal 3 2 6" xfId="10199"/>
    <cellStyle name="Normal 3 2 6 2" xfId="10200"/>
    <cellStyle name="Normal 3 2 6 2 2" xfId="10201"/>
    <cellStyle name="Normal 3 2 6 2 2 2" xfId="10202"/>
    <cellStyle name="Normal 3 2 6 2 2 2 2" xfId="10203"/>
    <cellStyle name="Normal 3 2 6 2 2 2 2 2" xfId="10204"/>
    <cellStyle name="Normal 3 2 6 2 2 2 2 2 2" xfId="10205"/>
    <cellStyle name="Normal 3 2 6 2 2 2 2 2 2 2" xfId="10206"/>
    <cellStyle name="Normal 3 2 6 2 2 2 2 2 2 2 2" xfId="10207"/>
    <cellStyle name="Normal 3 2 6 2 2 2 2 2 2 3" xfId="10208"/>
    <cellStyle name="Normal 3 2 6 2 2 2 2 2 3" xfId="10209"/>
    <cellStyle name="Normal 3 2 6 2 2 2 2 2 3 2" xfId="10210"/>
    <cellStyle name="Normal 3 2 6 2 2 2 2 2 4" xfId="10211"/>
    <cellStyle name="Normal 3 2 6 2 2 2 2 3" xfId="10212"/>
    <cellStyle name="Normal 3 2 6 2 2 2 2 3 2" xfId="10213"/>
    <cellStyle name="Normal 3 2 6 2 2 2 2 3 2 2" xfId="10214"/>
    <cellStyle name="Normal 3 2 6 2 2 2 2 3 3" xfId="10215"/>
    <cellStyle name="Normal 3 2 6 2 2 2 2 4" xfId="10216"/>
    <cellStyle name="Normal 3 2 6 2 2 2 2 4 2" xfId="10217"/>
    <cellStyle name="Normal 3 2 6 2 2 2 2 5" xfId="10218"/>
    <cellStyle name="Normal 3 2 6 2 2 2 3" xfId="10219"/>
    <cellStyle name="Normal 3 2 6 2 2 2 3 2" xfId="10220"/>
    <cellStyle name="Normal 3 2 6 2 2 2 3 2 2" xfId="10221"/>
    <cellStyle name="Normal 3 2 6 2 2 2 3 2 2 2" xfId="10222"/>
    <cellStyle name="Normal 3 2 6 2 2 2 3 2 3" xfId="10223"/>
    <cellStyle name="Normal 3 2 6 2 2 2 3 3" xfId="10224"/>
    <cellStyle name="Normal 3 2 6 2 2 2 3 3 2" xfId="10225"/>
    <cellStyle name="Normal 3 2 6 2 2 2 3 4" xfId="10226"/>
    <cellStyle name="Normal 3 2 6 2 2 2 4" xfId="10227"/>
    <cellStyle name="Normal 3 2 6 2 2 2 4 2" xfId="10228"/>
    <cellStyle name="Normal 3 2 6 2 2 2 4 2 2" xfId="10229"/>
    <cellStyle name="Normal 3 2 6 2 2 2 4 3" xfId="10230"/>
    <cellStyle name="Normal 3 2 6 2 2 2 5" xfId="10231"/>
    <cellStyle name="Normal 3 2 6 2 2 2 5 2" xfId="10232"/>
    <cellStyle name="Normal 3 2 6 2 2 2 6" xfId="10233"/>
    <cellStyle name="Normal 3 2 6 2 2 3" xfId="10234"/>
    <cellStyle name="Normal 3 2 6 2 2 3 2" xfId="10235"/>
    <cellStyle name="Normal 3 2 6 2 2 3 2 2" xfId="10236"/>
    <cellStyle name="Normal 3 2 6 2 2 3 2 2 2" xfId="10237"/>
    <cellStyle name="Normal 3 2 6 2 2 3 2 2 2 2" xfId="10238"/>
    <cellStyle name="Normal 3 2 6 2 2 3 2 2 3" xfId="10239"/>
    <cellStyle name="Normal 3 2 6 2 2 3 2 3" xfId="10240"/>
    <cellStyle name="Normal 3 2 6 2 2 3 2 3 2" xfId="10241"/>
    <cellStyle name="Normal 3 2 6 2 2 3 2 4" xfId="10242"/>
    <cellStyle name="Normal 3 2 6 2 2 3 3" xfId="10243"/>
    <cellStyle name="Normal 3 2 6 2 2 3 3 2" xfId="10244"/>
    <cellStyle name="Normal 3 2 6 2 2 3 3 2 2" xfId="10245"/>
    <cellStyle name="Normal 3 2 6 2 2 3 3 3" xfId="10246"/>
    <cellStyle name="Normal 3 2 6 2 2 3 4" xfId="10247"/>
    <cellStyle name="Normal 3 2 6 2 2 3 4 2" xfId="10248"/>
    <cellStyle name="Normal 3 2 6 2 2 3 5" xfId="10249"/>
    <cellStyle name="Normal 3 2 6 2 2 4" xfId="10250"/>
    <cellStyle name="Normal 3 2 6 2 2 4 2" xfId="10251"/>
    <cellStyle name="Normal 3 2 6 2 2 4 2 2" xfId="10252"/>
    <cellStyle name="Normal 3 2 6 2 2 4 2 2 2" xfId="10253"/>
    <cellStyle name="Normal 3 2 6 2 2 4 2 3" xfId="10254"/>
    <cellStyle name="Normal 3 2 6 2 2 4 3" xfId="10255"/>
    <cellStyle name="Normal 3 2 6 2 2 4 3 2" xfId="10256"/>
    <cellStyle name="Normal 3 2 6 2 2 4 4" xfId="10257"/>
    <cellStyle name="Normal 3 2 6 2 2 5" xfId="10258"/>
    <cellStyle name="Normal 3 2 6 2 2 5 2" xfId="10259"/>
    <cellStyle name="Normal 3 2 6 2 2 5 2 2" xfId="10260"/>
    <cellStyle name="Normal 3 2 6 2 2 5 3" xfId="10261"/>
    <cellStyle name="Normal 3 2 6 2 2 6" xfId="10262"/>
    <cellStyle name="Normal 3 2 6 2 2 6 2" xfId="10263"/>
    <cellStyle name="Normal 3 2 6 2 2 7" xfId="10264"/>
    <cellStyle name="Normal 3 2 6 2 3" xfId="10265"/>
    <cellStyle name="Normal 3 2 6 2 3 2" xfId="10266"/>
    <cellStyle name="Normal 3 2 6 2 3 2 2" xfId="10267"/>
    <cellStyle name="Normal 3 2 6 2 3 2 2 2" xfId="10268"/>
    <cellStyle name="Normal 3 2 6 2 3 2 2 2 2" xfId="10269"/>
    <cellStyle name="Normal 3 2 6 2 3 2 2 2 2 2" xfId="10270"/>
    <cellStyle name="Normal 3 2 6 2 3 2 2 2 3" xfId="10271"/>
    <cellStyle name="Normal 3 2 6 2 3 2 2 3" xfId="10272"/>
    <cellStyle name="Normal 3 2 6 2 3 2 2 3 2" xfId="10273"/>
    <cellStyle name="Normal 3 2 6 2 3 2 2 4" xfId="10274"/>
    <cellStyle name="Normal 3 2 6 2 3 2 3" xfId="10275"/>
    <cellStyle name="Normal 3 2 6 2 3 2 3 2" xfId="10276"/>
    <cellStyle name="Normal 3 2 6 2 3 2 3 2 2" xfId="10277"/>
    <cellStyle name="Normal 3 2 6 2 3 2 3 3" xfId="10278"/>
    <cellStyle name="Normal 3 2 6 2 3 2 4" xfId="10279"/>
    <cellStyle name="Normal 3 2 6 2 3 2 4 2" xfId="10280"/>
    <cellStyle name="Normal 3 2 6 2 3 2 5" xfId="10281"/>
    <cellStyle name="Normal 3 2 6 2 3 3" xfId="10282"/>
    <cellStyle name="Normal 3 2 6 2 3 3 2" xfId="10283"/>
    <cellStyle name="Normal 3 2 6 2 3 3 2 2" xfId="10284"/>
    <cellStyle name="Normal 3 2 6 2 3 3 2 2 2" xfId="10285"/>
    <cellStyle name="Normal 3 2 6 2 3 3 2 3" xfId="10286"/>
    <cellStyle name="Normal 3 2 6 2 3 3 3" xfId="10287"/>
    <cellStyle name="Normal 3 2 6 2 3 3 3 2" xfId="10288"/>
    <cellStyle name="Normal 3 2 6 2 3 3 4" xfId="10289"/>
    <cellStyle name="Normal 3 2 6 2 3 4" xfId="10290"/>
    <cellStyle name="Normal 3 2 6 2 3 4 2" xfId="10291"/>
    <cellStyle name="Normal 3 2 6 2 3 4 2 2" xfId="10292"/>
    <cellStyle name="Normal 3 2 6 2 3 4 3" xfId="10293"/>
    <cellStyle name="Normal 3 2 6 2 3 5" xfId="10294"/>
    <cellStyle name="Normal 3 2 6 2 3 5 2" xfId="10295"/>
    <cellStyle name="Normal 3 2 6 2 3 6" xfId="10296"/>
    <cellStyle name="Normal 3 2 6 2 4" xfId="10297"/>
    <cellStyle name="Normal 3 2 6 2 4 2" xfId="10298"/>
    <cellStyle name="Normal 3 2 6 2 4 2 2" xfId="10299"/>
    <cellStyle name="Normal 3 2 6 2 4 2 2 2" xfId="10300"/>
    <cellStyle name="Normal 3 2 6 2 4 2 2 2 2" xfId="10301"/>
    <cellStyle name="Normal 3 2 6 2 4 2 2 3" xfId="10302"/>
    <cellStyle name="Normal 3 2 6 2 4 2 3" xfId="10303"/>
    <cellStyle name="Normal 3 2 6 2 4 2 3 2" xfId="10304"/>
    <cellStyle name="Normal 3 2 6 2 4 2 4" xfId="10305"/>
    <cellStyle name="Normal 3 2 6 2 4 3" xfId="10306"/>
    <cellStyle name="Normal 3 2 6 2 4 3 2" xfId="10307"/>
    <cellStyle name="Normal 3 2 6 2 4 3 2 2" xfId="10308"/>
    <cellStyle name="Normal 3 2 6 2 4 3 3" xfId="10309"/>
    <cellStyle name="Normal 3 2 6 2 4 4" xfId="10310"/>
    <cellStyle name="Normal 3 2 6 2 4 4 2" xfId="10311"/>
    <cellStyle name="Normal 3 2 6 2 4 5" xfId="10312"/>
    <cellStyle name="Normal 3 2 6 2 5" xfId="10313"/>
    <cellStyle name="Normal 3 2 6 2 5 2" xfId="10314"/>
    <cellStyle name="Normal 3 2 6 2 5 2 2" xfId="10315"/>
    <cellStyle name="Normal 3 2 6 2 5 2 2 2" xfId="10316"/>
    <cellStyle name="Normal 3 2 6 2 5 2 3" xfId="10317"/>
    <cellStyle name="Normal 3 2 6 2 5 3" xfId="10318"/>
    <cellStyle name="Normal 3 2 6 2 5 3 2" xfId="10319"/>
    <cellStyle name="Normal 3 2 6 2 5 4" xfId="10320"/>
    <cellStyle name="Normal 3 2 6 2 6" xfId="10321"/>
    <cellStyle name="Normal 3 2 6 2 6 2" xfId="10322"/>
    <cellStyle name="Normal 3 2 6 2 6 2 2" xfId="10323"/>
    <cellStyle name="Normal 3 2 6 2 6 3" xfId="10324"/>
    <cellStyle name="Normal 3 2 6 2 7" xfId="10325"/>
    <cellStyle name="Normal 3 2 6 2 7 2" xfId="10326"/>
    <cellStyle name="Normal 3 2 6 2 8" xfId="10327"/>
    <cellStyle name="Normal 3 2 6 3" xfId="10328"/>
    <cellStyle name="Normal 3 2 6 3 2" xfId="10329"/>
    <cellStyle name="Normal 3 2 6 3 2 2" xfId="10330"/>
    <cellStyle name="Normal 3 2 6 3 2 2 2" xfId="10331"/>
    <cellStyle name="Normal 3 2 6 3 2 2 2 2" xfId="10332"/>
    <cellStyle name="Normal 3 2 6 3 2 2 2 2 2" xfId="10333"/>
    <cellStyle name="Normal 3 2 6 3 2 2 2 2 2 2" xfId="10334"/>
    <cellStyle name="Normal 3 2 6 3 2 2 2 2 3" xfId="10335"/>
    <cellStyle name="Normal 3 2 6 3 2 2 2 3" xfId="10336"/>
    <cellStyle name="Normal 3 2 6 3 2 2 2 3 2" xfId="10337"/>
    <cellStyle name="Normal 3 2 6 3 2 2 2 4" xfId="10338"/>
    <cellStyle name="Normal 3 2 6 3 2 2 3" xfId="10339"/>
    <cellStyle name="Normal 3 2 6 3 2 2 3 2" xfId="10340"/>
    <cellStyle name="Normal 3 2 6 3 2 2 3 2 2" xfId="10341"/>
    <cellStyle name="Normal 3 2 6 3 2 2 3 3" xfId="10342"/>
    <cellStyle name="Normal 3 2 6 3 2 2 4" xfId="10343"/>
    <cellStyle name="Normal 3 2 6 3 2 2 4 2" xfId="10344"/>
    <cellStyle name="Normal 3 2 6 3 2 2 5" xfId="10345"/>
    <cellStyle name="Normal 3 2 6 3 2 3" xfId="10346"/>
    <cellStyle name="Normal 3 2 6 3 2 3 2" xfId="10347"/>
    <cellStyle name="Normal 3 2 6 3 2 3 2 2" xfId="10348"/>
    <cellStyle name="Normal 3 2 6 3 2 3 2 2 2" xfId="10349"/>
    <cellStyle name="Normal 3 2 6 3 2 3 2 3" xfId="10350"/>
    <cellStyle name="Normal 3 2 6 3 2 3 3" xfId="10351"/>
    <cellStyle name="Normal 3 2 6 3 2 3 3 2" xfId="10352"/>
    <cellStyle name="Normal 3 2 6 3 2 3 4" xfId="10353"/>
    <cellStyle name="Normal 3 2 6 3 2 4" xfId="10354"/>
    <cellStyle name="Normal 3 2 6 3 2 4 2" xfId="10355"/>
    <cellStyle name="Normal 3 2 6 3 2 4 2 2" xfId="10356"/>
    <cellStyle name="Normal 3 2 6 3 2 4 3" xfId="10357"/>
    <cellStyle name="Normal 3 2 6 3 2 5" xfId="10358"/>
    <cellStyle name="Normal 3 2 6 3 2 5 2" xfId="10359"/>
    <cellStyle name="Normal 3 2 6 3 2 6" xfId="10360"/>
    <cellStyle name="Normal 3 2 6 3 3" xfId="10361"/>
    <cellStyle name="Normal 3 2 6 3 3 2" xfId="10362"/>
    <cellStyle name="Normal 3 2 6 3 3 2 2" xfId="10363"/>
    <cellStyle name="Normal 3 2 6 3 3 2 2 2" xfId="10364"/>
    <cellStyle name="Normal 3 2 6 3 3 2 2 2 2" xfId="10365"/>
    <cellStyle name="Normal 3 2 6 3 3 2 2 3" xfId="10366"/>
    <cellStyle name="Normal 3 2 6 3 3 2 3" xfId="10367"/>
    <cellStyle name="Normal 3 2 6 3 3 2 3 2" xfId="10368"/>
    <cellStyle name="Normal 3 2 6 3 3 2 4" xfId="10369"/>
    <cellStyle name="Normal 3 2 6 3 3 3" xfId="10370"/>
    <cellStyle name="Normal 3 2 6 3 3 3 2" xfId="10371"/>
    <cellStyle name="Normal 3 2 6 3 3 3 2 2" xfId="10372"/>
    <cellStyle name="Normal 3 2 6 3 3 3 3" xfId="10373"/>
    <cellStyle name="Normal 3 2 6 3 3 4" xfId="10374"/>
    <cellStyle name="Normal 3 2 6 3 3 4 2" xfId="10375"/>
    <cellStyle name="Normal 3 2 6 3 3 5" xfId="10376"/>
    <cellStyle name="Normal 3 2 6 3 4" xfId="10377"/>
    <cellStyle name="Normal 3 2 6 3 4 2" xfId="10378"/>
    <cellStyle name="Normal 3 2 6 3 4 2 2" xfId="10379"/>
    <cellStyle name="Normal 3 2 6 3 4 2 2 2" xfId="10380"/>
    <cellStyle name="Normal 3 2 6 3 4 2 3" xfId="10381"/>
    <cellStyle name="Normal 3 2 6 3 4 3" xfId="10382"/>
    <cellStyle name="Normal 3 2 6 3 4 3 2" xfId="10383"/>
    <cellStyle name="Normal 3 2 6 3 4 4" xfId="10384"/>
    <cellStyle name="Normal 3 2 6 3 5" xfId="10385"/>
    <cellStyle name="Normal 3 2 6 3 5 2" xfId="10386"/>
    <cellStyle name="Normal 3 2 6 3 5 2 2" xfId="10387"/>
    <cellStyle name="Normal 3 2 6 3 5 3" xfId="10388"/>
    <cellStyle name="Normal 3 2 6 3 6" xfId="10389"/>
    <cellStyle name="Normal 3 2 6 3 6 2" xfId="10390"/>
    <cellStyle name="Normal 3 2 6 3 7" xfId="10391"/>
    <cellStyle name="Normal 3 2 6 4" xfId="10392"/>
    <cellStyle name="Normal 3 2 6 4 2" xfId="10393"/>
    <cellStyle name="Normal 3 2 6 4 2 2" xfId="10394"/>
    <cellStyle name="Normal 3 2 6 4 2 2 2" xfId="10395"/>
    <cellStyle name="Normal 3 2 6 4 2 2 2 2" xfId="10396"/>
    <cellStyle name="Normal 3 2 6 4 2 2 2 2 2" xfId="10397"/>
    <cellStyle name="Normal 3 2 6 4 2 2 2 3" xfId="10398"/>
    <cellStyle name="Normal 3 2 6 4 2 2 3" xfId="10399"/>
    <cellStyle name="Normal 3 2 6 4 2 2 3 2" xfId="10400"/>
    <cellStyle name="Normal 3 2 6 4 2 2 4" xfId="10401"/>
    <cellStyle name="Normal 3 2 6 4 2 3" xfId="10402"/>
    <cellStyle name="Normal 3 2 6 4 2 3 2" xfId="10403"/>
    <cellStyle name="Normal 3 2 6 4 2 3 2 2" xfId="10404"/>
    <cellStyle name="Normal 3 2 6 4 2 3 3" xfId="10405"/>
    <cellStyle name="Normal 3 2 6 4 2 4" xfId="10406"/>
    <cellStyle name="Normal 3 2 6 4 2 4 2" xfId="10407"/>
    <cellStyle name="Normal 3 2 6 4 2 5" xfId="10408"/>
    <cellStyle name="Normal 3 2 6 4 3" xfId="10409"/>
    <cellStyle name="Normal 3 2 6 4 3 2" xfId="10410"/>
    <cellStyle name="Normal 3 2 6 4 3 2 2" xfId="10411"/>
    <cellStyle name="Normal 3 2 6 4 3 2 2 2" xfId="10412"/>
    <cellStyle name="Normal 3 2 6 4 3 2 3" xfId="10413"/>
    <cellStyle name="Normal 3 2 6 4 3 3" xfId="10414"/>
    <cellStyle name="Normal 3 2 6 4 3 3 2" xfId="10415"/>
    <cellStyle name="Normal 3 2 6 4 3 4" xfId="10416"/>
    <cellStyle name="Normal 3 2 6 4 4" xfId="10417"/>
    <cellStyle name="Normal 3 2 6 4 4 2" xfId="10418"/>
    <cellStyle name="Normal 3 2 6 4 4 2 2" xfId="10419"/>
    <cellStyle name="Normal 3 2 6 4 4 3" xfId="10420"/>
    <cellStyle name="Normal 3 2 6 4 5" xfId="10421"/>
    <cellStyle name="Normal 3 2 6 4 5 2" xfId="10422"/>
    <cellStyle name="Normal 3 2 6 4 6" xfId="10423"/>
    <cellStyle name="Normal 3 2 6 5" xfId="10424"/>
    <cellStyle name="Normal 3 2 6 5 2" xfId="10425"/>
    <cellStyle name="Normal 3 2 6 5 2 2" xfId="10426"/>
    <cellStyle name="Normal 3 2 6 5 2 2 2" xfId="10427"/>
    <cellStyle name="Normal 3 2 6 5 2 2 2 2" xfId="10428"/>
    <cellStyle name="Normal 3 2 6 5 2 2 3" xfId="10429"/>
    <cellStyle name="Normal 3 2 6 5 2 3" xfId="10430"/>
    <cellStyle name="Normal 3 2 6 5 2 3 2" xfId="10431"/>
    <cellStyle name="Normal 3 2 6 5 2 4" xfId="10432"/>
    <cellStyle name="Normal 3 2 6 5 3" xfId="10433"/>
    <cellStyle name="Normal 3 2 6 5 3 2" xfId="10434"/>
    <cellStyle name="Normal 3 2 6 5 3 2 2" xfId="10435"/>
    <cellStyle name="Normal 3 2 6 5 3 3" xfId="10436"/>
    <cellStyle name="Normal 3 2 6 5 4" xfId="10437"/>
    <cellStyle name="Normal 3 2 6 5 4 2" xfId="10438"/>
    <cellStyle name="Normal 3 2 6 5 5" xfId="10439"/>
    <cellStyle name="Normal 3 2 6 6" xfId="10440"/>
    <cellStyle name="Normal 3 2 6 6 2" xfId="10441"/>
    <cellStyle name="Normal 3 2 6 6 2 2" xfId="10442"/>
    <cellStyle name="Normal 3 2 6 6 2 2 2" xfId="10443"/>
    <cellStyle name="Normal 3 2 6 6 2 3" xfId="10444"/>
    <cellStyle name="Normal 3 2 6 6 3" xfId="10445"/>
    <cellStyle name="Normal 3 2 6 6 3 2" xfId="10446"/>
    <cellStyle name="Normal 3 2 6 6 4" xfId="10447"/>
    <cellStyle name="Normal 3 2 6 7" xfId="10448"/>
    <cellStyle name="Normal 3 2 6 7 2" xfId="10449"/>
    <cellStyle name="Normal 3 2 6 7 2 2" xfId="10450"/>
    <cellStyle name="Normal 3 2 6 7 3" xfId="10451"/>
    <cellStyle name="Normal 3 2 6 8" xfId="10452"/>
    <cellStyle name="Normal 3 2 6 8 2" xfId="10453"/>
    <cellStyle name="Normal 3 2 6 9" xfId="10454"/>
    <cellStyle name="Normal 3 2 7" xfId="10455"/>
    <cellStyle name="Normal 3 2 7 2" xfId="10456"/>
    <cellStyle name="Normal 3 2 7 2 2" xfId="10457"/>
    <cellStyle name="Normal 3 2 7 2 2 2" xfId="10458"/>
    <cellStyle name="Normal 3 2 7 2 2 2 2" xfId="10459"/>
    <cellStyle name="Normal 3 2 7 2 2 2 2 2" xfId="10460"/>
    <cellStyle name="Normal 3 2 7 2 2 2 2 2 2" xfId="10461"/>
    <cellStyle name="Normal 3 2 7 2 2 2 2 2 2 2" xfId="10462"/>
    <cellStyle name="Normal 3 2 7 2 2 2 2 2 3" xfId="10463"/>
    <cellStyle name="Normal 3 2 7 2 2 2 2 3" xfId="10464"/>
    <cellStyle name="Normal 3 2 7 2 2 2 2 3 2" xfId="10465"/>
    <cellStyle name="Normal 3 2 7 2 2 2 2 4" xfId="10466"/>
    <cellStyle name="Normal 3 2 7 2 2 2 3" xfId="10467"/>
    <cellStyle name="Normal 3 2 7 2 2 2 3 2" xfId="10468"/>
    <cellStyle name="Normal 3 2 7 2 2 2 3 2 2" xfId="10469"/>
    <cellStyle name="Normal 3 2 7 2 2 2 3 3" xfId="10470"/>
    <cellStyle name="Normal 3 2 7 2 2 2 4" xfId="10471"/>
    <cellStyle name="Normal 3 2 7 2 2 2 4 2" xfId="10472"/>
    <cellStyle name="Normal 3 2 7 2 2 2 5" xfId="10473"/>
    <cellStyle name="Normal 3 2 7 2 2 3" xfId="10474"/>
    <cellStyle name="Normal 3 2 7 2 2 3 2" xfId="10475"/>
    <cellStyle name="Normal 3 2 7 2 2 3 2 2" xfId="10476"/>
    <cellStyle name="Normal 3 2 7 2 2 3 2 2 2" xfId="10477"/>
    <cellStyle name="Normal 3 2 7 2 2 3 2 3" xfId="10478"/>
    <cellStyle name="Normal 3 2 7 2 2 3 3" xfId="10479"/>
    <cellStyle name="Normal 3 2 7 2 2 3 3 2" xfId="10480"/>
    <cellStyle name="Normal 3 2 7 2 2 3 4" xfId="10481"/>
    <cellStyle name="Normal 3 2 7 2 2 4" xfId="10482"/>
    <cellStyle name="Normal 3 2 7 2 2 4 2" xfId="10483"/>
    <cellStyle name="Normal 3 2 7 2 2 4 2 2" xfId="10484"/>
    <cellStyle name="Normal 3 2 7 2 2 4 3" xfId="10485"/>
    <cellStyle name="Normal 3 2 7 2 2 5" xfId="10486"/>
    <cellStyle name="Normal 3 2 7 2 2 5 2" xfId="10487"/>
    <cellStyle name="Normal 3 2 7 2 2 6" xfId="10488"/>
    <cellStyle name="Normal 3 2 7 2 3" xfId="10489"/>
    <cellStyle name="Normal 3 2 7 2 3 2" xfId="10490"/>
    <cellStyle name="Normal 3 2 7 2 3 2 2" xfId="10491"/>
    <cellStyle name="Normal 3 2 7 2 3 2 2 2" xfId="10492"/>
    <cellStyle name="Normal 3 2 7 2 3 2 2 2 2" xfId="10493"/>
    <cellStyle name="Normal 3 2 7 2 3 2 2 3" xfId="10494"/>
    <cellStyle name="Normal 3 2 7 2 3 2 3" xfId="10495"/>
    <cellStyle name="Normal 3 2 7 2 3 2 3 2" xfId="10496"/>
    <cellStyle name="Normal 3 2 7 2 3 2 4" xfId="10497"/>
    <cellStyle name="Normal 3 2 7 2 3 3" xfId="10498"/>
    <cellStyle name="Normal 3 2 7 2 3 3 2" xfId="10499"/>
    <cellStyle name="Normal 3 2 7 2 3 3 2 2" xfId="10500"/>
    <cellStyle name="Normal 3 2 7 2 3 3 3" xfId="10501"/>
    <cellStyle name="Normal 3 2 7 2 3 4" xfId="10502"/>
    <cellStyle name="Normal 3 2 7 2 3 4 2" xfId="10503"/>
    <cellStyle name="Normal 3 2 7 2 3 5" xfId="10504"/>
    <cellStyle name="Normal 3 2 7 2 4" xfId="10505"/>
    <cellStyle name="Normal 3 2 7 2 4 2" xfId="10506"/>
    <cellStyle name="Normal 3 2 7 2 4 2 2" xfId="10507"/>
    <cellStyle name="Normal 3 2 7 2 4 2 2 2" xfId="10508"/>
    <cellStyle name="Normal 3 2 7 2 4 2 3" xfId="10509"/>
    <cellStyle name="Normal 3 2 7 2 4 3" xfId="10510"/>
    <cellStyle name="Normal 3 2 7 2 4 3 2" xfId="10511"/>
    <cellStyle name="Normal 3 2 7 2 4 4" xfId="10512"/>
    <cellStyle name="Normal 3 2 7 2 5" xfId="10513"/>
    <cellStyle name="Normal 3 2 7 2 5 2" xfId="10514"/>
    <cellStyle name="Normal 3 2 7 2 5 2 2" xfId="10515"/>
    <cellStyle name="Normal 3 2 7 2 5 3" xfId="10516"/>
    <cellStyle name="Normal 3 2 7 2 6" xfId="10517"/>
    <cellStyle name="Normal 3 2 7 2 6 2" xfId="10518"/>
    <cellStyle name="Normal 3 2 7 2 7" xfId="10519"/>
    <cellStyle name="Normal 3 2 7 3" xfId="10520"/>
    <cellStyle name="Normal 3 2 7 3 2" xfId="10521"/>
    <cellStyle name="Normal 3 2 7 3 2 2" xfId="10522"/>
    <cellStyle name="Normal 3 2 7 3 2 2 2" xfId="10523"/>
    <cellStyle name="Normal 3 2 7 3 2 2 2 2" xfId="10524"/>
    <cellStyle name="Normal 3 2 7 3 2 2 2 2 2" xfId="10525"/>
    <cellStyle name="Normal 3 2 7 3 2 2 2 3" xfId="10526"/>
    <cellStyle name="Normal 3 2 7 3 2 2 3" xfId="10527"/>
    <cellStyle name="Normal 3 2 7 3 2 2 3 2" xfId="10528"/>
    <cellStyle name="Normal 3 2 7 3 2 2 4" xfId="10529"/>
    <cellStyle name="Normal 3 2 7 3 2 3" xfId="10530"/>
    <cellStyle name="Normal 3 2 7 3 2 3 2" xfId="10531"/>
    <cellStyle name="Normal 3 2 7 3 2 3 2 2" xfId="10532"/>
    <cellStyle name="Normal 3 2 7 3 2 3 3" xfId="10533"/>
    <cellStyle name="Normal 3 2 7 3 2 4" xfId="10534"/>
    <cellStyle name="Normal 3 2 7 3 2 4 2" xfId="10535"/>
    <cellStyle name="Normal 3 2 7 3 2 5" xfId="10536"/>
    <cellStyle name="Normal 3 2 7 3 3" xfId="10537"/>
    <cellStyle name="Normal 3 2 7 3 3 2" xfId="10538"/>
    <cellStyle name="Normal 3 2 7 3 3 2 2" xfId="10539"/>
    <cellStyle name="Normal 3 2 7 3 3 2 2 2" xfId="10540"/>
    <cellStyle name="Normal 3 2 7 3 3 2 3" xfId="10541"/>
    <cellStyle name="Normal 3 2 7 3 3 3" xfId="10542"/>
    <cellStyle name="Normal 3 2 7 3 3 3 2" xfId="10543"/>
    <cellStyle name="Normal 3 2 7 3 3 4" xfId="10544"/>
    <cellStyle name="Normal 3 2 7 3 4" xfId="10545"/>
    <cellStyle name="Normal 3 2 7 3 4 2" xfId="10546"/>
    <cellStyle name="Normal 3 2 7 3 4 2 2" xfId="10547"/>
    <cellStyle name="Normal 3 2 7 3 4 3" xfId="10548"/>
    <cellStyle name="Normal 3 2 7 3 5" xfId="10549"/>
    <cellStyle name="Normal 3 2 7 3 5 2" xfId="10550"/>
    <cellStyle name="Normal 3 2 7 3 6" xfId="10551"/>
    <cellStyle name="Normal 3 2 7 4" xfId="10552"/>
    <cellStyle name="Normal 3 2 7 4 2" xfId="10553"/>
    <cellStyle name="Normal 3 2 7 4 2 2" xfId="10554"/>
    <cellStyle name="Normal 3 2 7 4 2 2 2" xfId="10555"/>
    <cellStyle name="Normal 3 2 7 4 2 2 2 2" xfId="10556"/>
    <cellStyle name="Normal 3 2 7 4 2 2 3" xfId="10557"/>
    <cellStyle name="Normal 3 2 7 4 2 3" xfId="10558"/>
    <cellStyle name="Normal 3 2 7 4 2 3 2" xfId="10559"/>
    <cellStyle name="Normal 3 2 7 4 2 4" xfId="10560"/>
    <cellStyle name="Normal 3 2 7 4 3" xfId="10561"/>
    <cellStyle name="Normal 3 2 7 4 3 2" xfId="10562"/>
    <cellStyle name="Normal 3 2 7 4 3 2 2" xfId="10563"/>
    <cellStyle name="Normal 3 2 7 4 3 3" xfId="10564"/>
    <cellStyle name="Normal 3 2 7 4 4" xfId="10565"/>
    <cellStyle name="Normal 3 2 7 4 4 2" xfId="10566"/>
    <cellStyle name="Normal 3 2 7 4 5" xfId="10567"/>
    <cellStyle name="Normal 3 2 7 5" xfId="10568"/>
    <cellStyle name="Normal 3 2 7 5 2" xfId="10569"/>
    <cellStyle name="Normal 3 2 7 5 2 2" xfId="10570"/>
    <cellStyle name="Normal 3 2 7 5 2 2 2" xfId="10571"/>
    <cellStyle name="Normal 3 2 7 5 2 3" xfId="10572"/>
    <cellStyle name="Normal 3 2 7 5 3" xfId="10573"/>
    <cellStyle name="Normal 3 2 7 5 3 2" xfId="10574"/>
    <cellStyle name="Normal 3 2 7 5 4" xfId="10575"/>
    <cellStyle name="Normal 3 2 7 6" xfId="10576"/>
    <cellStyle name="Normal 3 2 7 6 2" xfId="10577"/>
    <cellStyle name="Normal 3 2 7 6 2 2" xfId="10578"/>
    <cellStyle name="Normal 3 2 7 6 3" xfId="10579"/>
    <cellStyle name="Normal 3 2 7 7" xfId="10580"/>
    <cellStyle name="Normal 3 2 7 7 2" xfId="10581"/>
    <cellStyle name="Normal 3 2 7 8" xfId="10582"/>
    <cellStyle name="Normal 3 2 8" xfId="10583"/>
    <cellStyle name="Normal 3 2 8 2" xfId="10584"/>
    <cellStyle name="Normal 3 2 8 2 2" xfId="10585"/>
    <cellStyle name="Normal 3 2 8 2 2 2" xfId="10586"/>
    <cellStyle name="Normal 3 2 8 2 2 2 2" xfId="10587"/>
    <cellStyle name="Normal 3 2 8 2 2 2 2 2" xfId="10588"/>
    <cellStyle name="Normal 3 2 8 2 2 2 2 2 2" xfId="10589"/>
    <cellStyle name="Normal 3 2 8 2 2 2 2 3" xfId="10590"/>
    <cellStyle name="Normal 3 2 8 2 2 2 3" xfId="10591"/>
    <cellStyle name="Normal 3 2 8 2 2 2 3 2" xfId="10592"/>
    <cellStyle name="Normal 3 2 8 2 2 2 4" xfId="10593"/>
    <cellStyle name="Normal 3 2 8 2 2 3" xfId="10594"/>
    <cellStyle name="Normal 3 2 8 2 2 3 2" xfId="10595"/>
    <cellStyle name="Normal 3 2 8 2 2 3 2 2" xfId="10596"/>
    <cellStyle name="Normal 3 2 8 2 2 3 3" xfId="10597"/>
    <cellStyle name="Normal 3 2 8 2 2 4" xfId="10598"/>
    <cellStyle name="Normal 3 2 8 2 2 4 2" xfId="10599"/>
    <cellStyle name="Normal 3 2 8 2 2 5" xfId="10600"/>
    <cellStyle name="Normal 3 2 8 2 3" xfId="10601"/>
    <cellStyle name="Normal 3 2 8 2 3 2" xfId="10602"/>
    <cellStyle name="Normal 3 2 8 2 3 2 2" xfId="10603"/>
    <cellStyle name="Normal 3 2 8 2 3 2 2 2" xfId="10604"/>
    <cellStyle name="Normal 3 2 8 2 3 2 3" xfId="10605"/>
    <cellStyle name="Normal 3 2 8 2 3 3" xfId="10606"/>
    <cellStyle name="Normal 3 2 8 2 3 3 2" xfId="10607"/>
    <cellStyle name="Normal 3 2 8 2 3 4" xfId="10608"/>
    <cellStyle name="Normal 3 2 8 2 4" xfId="10609"/>
    <cellStyle name="Normal 3 2 8 2 4 2" xfId="10610"/>
    <cellStyle name="Normal 3 2 8 2 4 2 2" xfId="10611"/>
    <cellStyle name="Normal 3 2 8 2 4 3" xfId="10612"/>
    <cellStyle name="Normal 3 2 8 2 5" xfId="10613"/>
    <cellStyle name="Normal 3 2 8 2 5 2" xfId="10614"/>
    <cellStyle name="Normal 3 2 8 2 6" xfId="10615"/>
    <cellStyle name="Normal 3 2 8 3" xfId="10616"/>
    <cellStyle name="Normal 3 2 8 3 2" xfId="10617"/>
    <cellStyle name="Normal 3 2 8 3 2 2" xfId="10618"/>
    <cellStyle name="Normal 3 2 8 3 2 2 2" xfId="10619"/>
    <cellStyle name="Normal 3 2 8 3 2 2 2 2" xfId="10620"/>
    <cellStyle name="Normal 3 2 8 3 2 2 3" xfId="10621"/>
    <cellStyle name="Normal 3 2 8 3 2 3" xfId="10622"/>
    <cellStyle name="Normal 3 2 8 3 2 3 2" xfId="10623"/>
    <cellStyle name="Normal 3 2 8 3 2 4" xfId="10624"/>
    <cellStyle name="Normal 3 2 8 3 3" xfId="10625"/>
    <cellStyle name="Normal 3 2 8 3 3 2" xfId="10626"/>
    <cellStyle name="Normal 3 2 8 3 3 2 2" xfId="10627"/>
    <cellStyle name="Normal 3 2 8 3 3 3" xfId="10628"/>
    <cellStyle name="Normal 3 2 8 3 4" xfId="10629"/>
    <cellStyle name="Normal 3 2 8 3 4 2" xfId="10630"/>
    <cellStyle name="Normal 3 2 8 3 5" xfId="10631"/>
    <cellStyle name="Normal 3 2 8 4" xfId="10632"/>
    <cellStyle name="Normal 3 2 8 4 2" xfId="10633"/>
    <cellStyle name="Normal 3 2 8 4 2 2" xfId="10634"/>
    <cellStyle name="Normal 3 2 8 4 2 2 2" xfId="10635"/>
    <cellStyle name="Normal 3 2 8 4 2 3" xfId="10636"/>
    <cellStyle name="Normal 3 2 8 4 3" xfId="10637"/>
    <cellStyle name="Normal 3 2 8 4 3 2" xfId="10638"/>
    <cellStyle name="Normal 3 2 8 4 4" xfId="10639"/>
    <cellStyle name="Normal 3 2 8 5" xfId="10640"/>
    <cellStyle name="Normal 3 2 8 5 2" xfId="10641"/>
    <cellStyle name="Normal 3 2 8 5 2 2" xfId="10642"/>
    <cellStyle name="Normal 3 2 8 5 3" xfId="10643"/>
    <cellStyle name="Normal 3 2 8 6" xfId="10644"/>
    <cellStyle name="Normal 3 2 8 6 2" xfId="10645"/>
    <cellStyle name="Normal 3 2 8 7" xfId="10646"/>
    <cellStyle name="Normal 3 2 9" xfId="10647"/>
    <cellStyle name="Normal 3 2 9 2" xfId="10648"/>
    <cellStyle name="Normal 3 2 9 2 2" xfId="10649"/>
    <cellStyle name="Normal 3 2 9 2 2 2" xfId="10650"/>
    <cellStyle name="Normal 3 2 9 2 2 2 2" xfId="10651"/>
    <cellStyle name="Normal 3 2 9 2 2 2 2 2" xfId="10652"/>
    <cellStyle name="Normal 3 2 9 2 2 2 3" xfId="10653"/>
    <cellStyle name="Normal 3 2 9 2 2 3" xfId="10654"/>
    <cellStyle name="Normal 3 2 9 2 2 3 2" xfId="10655"/>
    <cellStyle name="Normal 3 2 9 2 2 4" xfId="10656"/>
    <cellStyle name="Normal 3 2 9 2 3" xfId="10657"/>
    <cellStyle name="Normal 3 2 9 2 3 2" xfId="10658"/>
    <cellStyle name="Normal 3 2 9 2 3 2 2" xfId="10659"/>
    <cellStyle name="Normal 3 2 9 2 3 3" xfId="10660"/>
    <cellStyle name="Normal 3 2 9 2 4" xfId="10661"/>
    <cellStyle name="Normal 3 2 9 2 4 2" xfId="10662"/>
    <cellStyle name="Normal 3 2 9 2 5" xfId="10663"/>
    <cellStyle name="Normal 3 2 9 3" xfId="10664"/>
    <cellStyle name="Normal 3 2 9 3 2" xfId="10665"/>
    <cellStyle name="Normal 3 2 9 3 2 2" xfId="10666"/>
    <cellStyle name="Normal 3 2 9 3 2 2 2" xfId="10667"/>
    <cellStyle name="Normal 3 2 9 3 2 3" xfId="10668"/>
    <cellStyle name="Normal 3 2 9 3 3" xfId="10669"/>
    <cellStyle name="Normal 3 2 9 3 3 2" xfId="10670"/>
    <cellStyle name="Normal 3 2 9 3 4" xfId="10671"/>
    <cellStyle name="Normal 3 2 9 4" xfId="10672"/>
    <cellStyle name="Normal 3 2 9 4 2" xfId="10673"/>
    <cellStyle name="Normal 3 2 9 4 2 2" xfId="10674"/>
    <cellStyle name="Normal 3 2 9 4 3" xfId="10675"/>
    <cellStyle name="Normal 3 2 9 5" xfId="10676"/>
    <cellStyle name="Normal 3 2 9 5 2" xfId="10677"/>
    <cellStyle name="Normal 3 2 9 6" xfId="10678"/>
    <cellStyle name="Normal 3 3" xfId="129"/>
    <cellStyle name="Normal 3 3 10" xfId="10679"/>
    <cellStyle name="Normal 3 3 10 2" xfId="10680"/>
    <cellStyle name="Normal 3 3 10 2 2" xfId="10681"/>
    <cellStyle name="Normal 3 3 10 2 2 2" xfId="10682"/>
    <cellStyle name="Normal 3 3 10 2 3" xfId="10683"/>
    <cellStyle name="Normal 3 3 10 3" xfId="10684"/>
    <cellStyle name="Normal 3 3 10 3 2" xfId="10685"/>
    <cellStyle name="Normal 3 3 10 4" xfId="10686"/>
    <cellStyle name="Normal 3 3 11" xfId="10687"/>
    <cellStyle name="Normal 3 3 11 2" xfId="10688"/>
    <cellStyle name="Normal 3 3 11 2 2" xfId="10689"/>
    <cellStyle name="Normal 3 3 11 3" xfId="10690"/>
    <cellStyle name="Normal 3 3 12" xfId="10691"/>
    <cellStyle name="Normal 3 3 12 2" xfId="10692"/>
    <cellStyle name="Normal 3 3 13" xfId="10693"/>
    <cellStyle name="Normal 3 3 14" xfId="10694"/>
    <cellStyle name="Normal 3 3 2" xfId="10695"/>
    <cellStyle name="Normal 3 3 2 10" xfId="10696"/>
    <cellStyle name="Normal 3 3 2 10 2" xfId="10697"/>
    <cellStyle name="Normal 3 3 2 10 2 2" xfId="10698"/>
    <cellStyle name="Normal 3 3 2 10 3" xfId="10699"/>
    <cellStyle name="Normal 3 3 2 11" xfId="10700"/>
    <cellStyle name="Normal 3 3 2 11 2" xfId="10701"/>
    <cellStyle name="Normal 3 3 2 12" xfId="10702"/>
    <cellStyle name="Normal 3 3 2 2" xfId="10703"/>
    <cellStyle name="Normal 3 3 2 2 10" xfId="10704"/>
    <cellStyle name="Normal 3 3 2 2 10 2" xfId="10705"/>
    <cellStyle name="Normal 3 3 2 2 11" xfId="10706"/>
    <cellStyle name="Normal 3 3 2 2 2" xfId="10707"/>
    <cellStyle name="Normal 3 3 2 2 2 10" xfId="10708"/>
    <cellStyle name="Normal 3 3 2 2 2 2" xfId="10709"/>
    <cellStyle name="Normal 3 3 2 2 2 2 2" xfId="10710"/>
    <cellStyle name="Normal 3 3 2 2 2 2 2 2" xfId="10711"/>
    <cellStyle name="Normal 3 3 2 2 2 2 2 2 2" xfId="10712"/>
    <cellStyle name="Normal 3 3 2 2 2 2 2 2 2 2" xfId="10713"/>
    <cellStyle name="Normal 3 3 2 2 2 2 2 2 2 2 2" xfId="10714"/>
    <cellStyle name="Normal 3 3 2 2 2 2 2 2 2 2 2 2" xfId="10715"/>
    <cellStyle name="Normal 3 3 2 2 2 2 2 2 2 2 2 2 2" xfId="10716"/>
    <cellStyle name="Normal 3 3 2 2 2 2 2 2 2 2 2 2 2 2" xfId="10717"/>
    <cellStyle name="Normal 3 3 2 2 2 2 2 2 2 2 2 2 3" xfId="10718"/>
    <cellStyle name="Normal 3 3 2 2 2 2 2 2 2 2 2 3" xfId="10719"/>
    <cellStyle name="Normal 3 3 2 2 2 2 2 2 2 2 2 3 2" xfId="10720"/>
    <cellStyle name="Normal 3 3 2 2 2 2 2 2 2 2 2 4" xfId="10721"/>
    <cellStyle name="Normal 3 3 2 2 2 2 2 2 2 2 3" xfId="10722"/>
    <cellStyle name="Normal 3 3 2 2 2 2 2 2 2 2 3 2" xfId="10723"/>
    <cellStyle name="Normal 3 3 2 2 2 2 2 2 2 2 3 2 2" xfId="10724"/>
    <cellStyle name="Normal 3 3 2 2 2 2 2 2 2 2 3 3" xfId="10725"/>
    <cellStyle name="Normal 3 3 2 2 2 2 2 2 2 2 4" xfId="10726"/>
    <cellStyle name="Normal 3 3 2 2 2 2 2 2 2 2 4 2" xfId="10727"/>
    <cellStyle name="Normal 3 3 2 2 2 2 2 2 2 2 5" xfId="10728"/>
    <cellStyle name="Normal 3 3 2 2 2 2 2 2 2 3" xfId="10729"/>
    <cellStyle name="Normal 3 3 2 2 2 2 2 2 2 3 2" xfId="10730"/>
    <cellStyle name="Normal 3 3 2 2 2 2 2 2 2 3 2 2" xfId="10731"/>
    <cellStyle name="Normal 3 3 2 2 2 2 2 2 2 3 2 2 2" xfId="10732"/>
    <cellStyle name="Normal 3 3 2 2 2 2 2 2 2 3 2 3" xfId="10733"/>
    <cellStyle name="Normal 3 3 2 2 2 2 2 2 2 3 3" xfId="10734"/>
    <cellStyle name="Normal 3 3 2 2 2 2 2 2 2 3 3 2" xfId="10735"/>
    <cellStyle name="Normal 3 3 2 2 2 2 2 2 2 3 4" xfId="10736"/>
    <cellStyle name="Normal 3 3 2 2 2 2 2 2 2 4" xfId="10737"/>
    <cellStyle name="Normal 3 3 2 2 2 2 2 2 2 4 2" xfId="10738"/>
    <cellStyle name="Normal 3 3 2 2 2 2 2 2 2 4 2 2" xfId="10739"/>
    <cellStyle name="Normal 3 3 2 2 2 2 2 2 2 4 3" xfId="10740"/>
    <cellStyle name="Normal 3 3 2 2 2 2 2 2 2 5" xfId="10741"/>
    <cellStyle name="Normal 3 3 2 2 2 2 2 2 2 5 2" xfId="10742"/>
    <cellStyle name="Normal 3 3 2 2 2 2 2 2 2 6" xfId="10743"/>
    <cellStyle name="Normal 3 3 2 2 2 2 2 2 3" xfId="10744"/>
    <cellStyle name="Normal 3 3 2 2 2 2 2 2 3 2" xfId="10745"/>
    <cellStyle name="Normal 3 3 2 2 2 2 2 2 3 2 2" xfId="10746"/>
    <cellStyle name="Normal 3 3 2 2 2 2 2 2 3 2 2 2" xfId="10747"/>
    <cellStyle name="Normal 3 3 2 2 2 2 2 2 3 2 2 2 2" xfId="10748"/>
    <cellStyle name="Normal 3 3 2 2 2 2 2 2 3 2 2 3" xfId="10749"/>
    <cellStyle name="Normal 3 3 2 2 2 2 2 2 3 2 3" xfId="10750"/>
    <cellStyle name="Normal 3 3 2 2 2 2 2 2 3 2 3 2" xfId="10751"/>
    <cellStyle name="Normal 3 3 2 2 2 2 2 2 3 2 4" xfId="10752"/>
    <cellStyle name="Normal 3 3 2 2 2 2 2 2 3 3" xfId="10753"/>
    <cellStyle name="Normal 3 3 2 2 2 2 2 2 3 3 2" xfId="10754"/>
    <cellStyle name="Normal 3 3 2 2 2 2 2 2 3 3 2 2" xfId="10755"/>
    <cellStyle name="Normal 3 3 2 2 2 2 2 2 3 3 3" xfId="10756"/>
    <cellStyle name="Normal 3 3 2 2 2 2 2 2 3 4" xfId="10757"/>
    <cellStyle name="Normal 3 3 2 2 2 2 2 2 3 4 2" xfId="10758"/>
    <cellStyle name="Normal 3 3 2 2 2 2 2 2 3 5" xfId="10759"/>
    <cellStyle name="Normal 3 3 2 2 2 2 2 2 4" xfId="10760"/>
    <cellStyle name="Normal 3 3 2 2 2 2 2 2 4 2" xfId="10761"/>
    <cellStyle name="Normal 3 3 2 2 2 2 2 2 4 2 2" xfId="10762"/>
    <cellStyle name="Normal 3 3 2 2 2 2 2 2 4 2 2 2" xfId="10763"/>
    <cellStyle name="Normal 3 3 2 2 2 2 2 2 4 2 3" xfId="10764"/>
    <cellStyle name="Normal 3 3 2 2 2 2 2 2 4 3" xfId="10765"/>
    <cellStyle name="Normal 3 3 2 2 2 2 2 2 4 3 2" xfId="10766"/>
    <cellStyle name="Normal 3 3 2 2 2 2 2 2 4 4" xfId="10767"/>
    <cellStyle name="Normal 3 3 2 2 2 2 2 2 5" xfId="10768"/>
    <cellStyle name="Normal 3 3 2 2 2 2 2 2 5 2" xfId="10769"/>
    <cellStyle name="Normal 3 3 2 2 2 2 2 2 5 2 2" xfId="10770"/>
    <cellStyle name="Normal 3 3 2 2 2 2 2 2 5 3" xfId="10771"/>
    <cellStyle name="Normal 3 3 2 2 2 2 2 2 6" xfId="10772"/>
    <cellStyle name="Normal 3 3 2 2 2 2 2 2 6 2" xfId="10773"/>
    <cellStyle name="Normal 3 3 2 2 2 2 2 2 7" xfId="10774"/>
    <cellStyle name="Normal 3 3 2 2 2 2 2 3" xfId="10775"/>
    <cellStyle name="Normal 3 3 2 2 2 2 2 3 2" xfId="10776"/>
    <cellStyle name="Normal 3 3 2 2 2 2 2 3 2 2" xfId="10777"/>
    <cellStyle name="Normal 3 3 2 2 2 2 2 3 2 2 2" xfId="10778"/>
    <cellStyle name="Normal 3 3 2 2 2 2 2 3 2 2 2 2" xfId="10779"/>
    <cellStyle name="Normal 3 3 2 2 2 2 2 3 2 2 2 2 2" xfId="10780"/>
    <cellStyle name="Normal 3 3 2 2 2 2 2 3 2 2 2 3" xfId="10781"/>
    <cellStyle name="Normal 3 3 2 2 2 2 2 3 2 2 3" xfId="10782"/>
    <cellStyle name="Normal 3 3 2 2 2 2 2 3 2 2 3 2" xfId="10783"/>
    <cellStyle name="Normal 3 3 2 2 2 2 2 3 2 2 4" xfId="10784"/>
    <cellStyle name="Normal 3 3 2 2 2 2 2 3 2 3" xfId="10785"/>
    <cellStyle name="Normal 3 3 2 2 2 2 2 3 2 3 2" xfId="10786"/>
    <cellStyle name="Normal 3 3 2 2 2 2 2 3 2 3 2 2" xfId="10787"/>
    <cellStyle name="Normal 3 3 2 2 2 2 2 3 2 3 3" xfId="10788"/>
    <cellStyle name="Normal 3 3 2 2 2 2 2 3 2 4" xfId="10789"/>
    <cellStyle name="Normal 3 3 2 2 2 2 2 3 2 4 2" xfId="10790"/>
    <cellStyle name="Normal 3 3 2 2 2 2 2 3 2 5" xfId="10791"/>
    <cellStyle name="Normal 3 3 2 2 2 2 2 3 3" xfId="10792"/>
    <cellStyle name="Normal 3 3 2 2 2 2 2 3 3 2" xfId="10793"/>
    <cellStyle name="Normal 3 3 2 2 2 2 2 3 3 2 2" xfId="10794"/>
    <cellStyle name="Normal 3 3 2 2 2 2 2 3 3 2 2 2" xfId="10795"/>
    <cellStyle name="Normal 3 3 2 2 2 2 2 3 3 2 3" xfId="10796"/>
    <cellStyle name="Normal 3 3 2 2 2 2 2 3 3 3" xfId="10797"/>
    <cellStyle name="Normal 3 3 2 2 2 2 2 3 3 3 2" xfId="10798"/>
    <cellStyle name="Normal 3 3 2 2 2 2 2 3 3 4" xfId="10799"/>
    <cellStyle name="Normal 3 3 2 2 2 2 2 3 4" xfId="10800"/>
    <cellStyle name="Normal 3 3 2 2 2 2 2 3 4 2" xfId="10801"/>
    <cellStyle name="Normal 3 3 2 2 2 2 2 3 4 2 2" xfId="10802"/>
    <cellStyle name="Normal 3 3 2 2 2 2 2 3 4 3" xfId="10803"/>
    <cellStyle name="Normal 3 3 2 2 2 2 2 3 5" xfId="10804"/>
    <cellStyle name="Normal 3 3 2 2 2 2 2 3 5 2" xfId="10805"/>
    <cellStyle name="Normal 3 3 2 2 2 2 2 3 6" xfId="10806"/>
    <cellStyle name="Normal 3 3 2 2 2 2 2 4" xfId="10807"/>
    <cellStyle name="Normal 3 3 2 2 2 2 2 4 2" xfId="10808"/>
    <cellStyle name="Normal 3 3 2 2 2 2 2 4 2 2" xfId="10809"/>
    <cellStyle name="Normal 3 3 2 2 2 2 2 4 2 2 2" xfId="10810"/>
    <cellStyle name="Normal 3 3 2 2 2 2 2 4 2 2 2 2" xfId="10811"/>
    <cellStyle name="Normal 3 3 2 2 2 2 2 4 2 2 3" xfId="10812"/>
    <cellStyle name="Normal 3 3 2 2 2 2 2 4 2 3" xfId="10813"/>
    <cellStyle name="Normal 3 3 2 2 2 2 2 4 2 3 2" xfId="10814"/>
    <cellStyle name="Normal 3 3 2 2 2 2 2 4 2 4" xfId="10815"/>
    <cellStyle name="Normal 3 3 2 2 2 2 2 4 3" xfId="10816"/>
    <cellStyle name="Normal 3 3 2 2 2 2 2 4 3 2" xfId="10817"/>
    <cellStyle name="Normal 3 3 2 2 2 2 2 4 3 2 2" xfId="10818"/>
    <cellStyle name="Normal 3 3 2 2 2 2 2 4 3 3" xfId="10819"/>
    <cellStyle name="Normal 3 3 2 2 2 2 2 4 4" xfId="10820"/>
    <cellStyle name="Normal 3 3 2 2 2 2 2 4 4 2" xfId="10821"/>
    <cellStyle name="Normal 3 3 2 2 2 2 2 4 5" xfId="10822"/>
    <cellStyle name="Normal 3 3 2 2 2 2 2 5" xfId="10823"/>
    <cellStyle name="Normal 3 3 2 2 2 2 2 5 2" xfId="10824"/>
    <cellStyle name="Normal 3 3 2 2 2 2 2 5 2 2" xfId="10825"/>
    <cellStyle name="Normal 3 3 2 2 2 2 2 5 2 2 2" xfId="10826"/>
    <cellStyle name="Normal 3 3 2 2 2 2 2 5 2 3" xfId="10827"/>
    <cellStyle name="Normal 3 3 2 2 2 2 2 5 3" xfId="10828"/>
    <cellStyle name="Normal 3 3 2 2 2 2 2 5 3 2" xfId="10829"/>
    <cellStyle name="Normal 3 3 2 2 2 2 2 5 4" xfId="10830"/>
    <cellStyle name="Normal 3 3 2 2 2 2 2 6" xfId="10831"/>
    <cellStyle name="Normal 3 3 2 2 2 2 2 6 2" xfId="10832"/>
    <cellStyle name="Normal 3 3 2 2 2 2 2 6 2 2" xfId="10833"/>
    <cellStyle name="Normal 3 3 2 2 2 2 2 6 3" xfId="10834"/>
    <cellStyle name="Normal 3 3 2 2 2 2 2 7" xfId="10835"/>
    <cellStyle name="Normal 3 3 2 2 2 2 2 7 2" xfId="10836"/>
    <cellStyle name="Normal 3 3 2 2 2 2 2 8" xfId="10837"/>
    <cellStyle name="Normal 3 3 2 2 2 2 3" xfId="10838"/>
    <cellStyle name="Normal 3 3 2 2 2 2 3 2" xfId="10839"/>
    <cellStyle name="Normal 3 3 2 2 2 2 3 2 2" xfId="10840"/>
    <cellStyle name="Normal 3 3 2 2 2 2 3 2 2 2" xfId="10841"/>
    <cellStyle name="Normal 3 3 2 2 2 2 3 2 2 2 2" xfId="10842"/>
    <cellStyle name="Normal 3 3 2 2 2 2 3 2 2 2 2 2" xfId="10843"/>
    <cellStyle name="Normal 3 3 2 2 2 2 3 2 2 2 2 2 2" xfId="10844"/>
    <cellStyle name="Normal 3 3 2 2 2 2 3 2 2 2 2 3" xfId="10845"/>
    <cellStyle name="Normal 3 3 2 2 2 2 3 2 2 2 3" xfId="10846"/>
    <cellStyle name="Normal 3 3 2 2 2 2 3 2 2 2 3 2" xfId="10847"/>
    <cellStyle name="Normal 3 3 2 2 2 2 3 2 2 2 4" xfId="10848"/>
    <cellStyle name="Normal 3 3 2 2 2 2 3 2 2 3" xfId="10849"/>
    <cellStyle name="Normal 3 3 2 2 2 2 3 2 2 3 2" xfId="10850"/>
    <cellStyle name="Normal 3 3 2 2 2 2 3 2 2 3 2 2" xfId="10851"/>
    <cellStyle name="Normal 3 3 2 2 2 2 3 2 2 3 3" xfId="10852"/>
    <cellStyle name="Normal 3 3 2 2 2 2 3 2 2 4" xfId="10853"/>
    <cellStyle name="Normal 3 3 2 2 2 2 3 2 2 4 2" xfId="10854"/>
    <cellStyle name="Normal 3 3 2 2 2 2 3 2 2 5" xfId="10855"/>
    <cellStyle name="Normal 3 3 2 2 2 2 3 2 3" xfId="10856"/>
    <cellStyle name="Normal 3 3 2 2 2 2 3 2 3 2" xfId="10857"/>
    <cellStyle name="Normal 3 3 2 2 2 2 3 2 3 2 2" xfId="10858"/>
    <cellStyle name="Normal 3 3 2 2 2 2 3 2 3 2 2 2" xfId="10859"/>
    <cellStyle name="Normal 3 3 2 2 2 2 3 2 3 2 3" xfId="10860"/>
    <cellStyle name="Normal 3 3 2 2 2 2 3 2 3 3" xfId="10861"/>
    <cellStyle name="Normal 3 3 2 2 2 2 3 2 3 3 2" xfId="10862"/>
    <cellStyle name="Normal 3 3 2 2 2 2 3 2 3 4" xfId="10863"/>
    <cellStyle name="Normal 3 3 2 2 2 2 3 2 4" xfId="10864"/>
    <cellStyle name="Normal 3 3 2 2 2 2 3 2 4 2" xfId="10865"/>
    <cellStyle name="Normal 3 3 2 2 2 2 3 2 4 2 2" xfId="10866"/>
    <cellStyle name="Normal 3 3 2 2 2 2 3 2 4 3" xfId="10867"/>
    <cellStyle name="Normal 3 3 2 2 2 2 3 2 5" xfId="10868"/>
    <cellStyle name="Normal 3 3 2 2 2 2 3 2 5 2" xfId="10869"/>
    <cellStyle name="Normal 3 3 2 2 2 2 3 2 6" xfId="10870"/>
    <cellStyle name="Normal 3 3 2 2 2 2 3 3" xfId="10871"/>
    <cellStyle name="Normal 3 3 2 2 2 2 3 3 2" xfId="10872"/>
    <cellStyle name="Normal 3 3 2 2 2 2 3 3 2 2" xfId="10873"/>
    <cellStyle name="Normal 3 3 2 2 2 2 3 3 2 2 2" xfId="10874"/>
    <cellStyle name="Normal 3 3 2 2 2 2 3 3 2 2 2 2" xfId="10875"/>
    <cellStyle name="Normal 3 3 2 2 2 2 3 3 2 2 3" xfId="10876"/>
    <cellStyle name="Normal 3 3 2 2 2 2 3 3 2 3" xfId="10877"/>
    <cellStyle name="Normal 3 3 2 2 2 2 3 3 2 3 2" xfId="10878"/>
    <cellStyle name="Normal 3 3 2 2 2 2 3 3 2 4" xfId="10879"/>
    <cellStyle name="Normal 3 3 2 2 2 2 3 3 3" xfId="10880"/>
    <cellStyle name="Normal 3 3 2 2 2 2 3 3 3 2" xfId="10881"/>
    <cellStyle name="Normal 3 3 2 2 2 2 3 3 3 2 2" xfId="10882"/>
    <cellStyle name="Normal 3 3 2 2 2 2 3 3 3 3" xfId="10883"/>
    <cellStyle name="Normal 3 3 2 2 2 2 3 3 4" xfId="10884"/>
    <cellStyle name="Normal 3 3 2 2 2 2 3 3 4 2" xfId="10885"/>
    <cellStyle name="Normal 3 3 2 2 2 2 3 3 5" xfId="10886"/>
    <cellStyle name="Normal 3 3 2 2 2 2 3 4" xfId="10887"/>
    <cellStyle name="Normal 3 3 2 2 2 2 3 4 2" xfId="10888"/>
    <cellStyle name="Normal 3 3 2 2 2 2 3 4 2 2" xfId="10889"/>
    <cellStyle name="Normal 3 3 2 2 2 2 3 4 2 2 2" xfId="10890"/>
    <cellStyle name="Normal 3 3 2 2 2 2 3 4 2 3" xfId="10891"/>
    <cellStyle name="Normal 3 3 2 2 2 2 3 4 3" xfId="10892"/>
    <cellStyle name="Normal 3 3 2 2 2 2 3 4 3 2" xfId="10893"/>
    <cellStyle name="Normal 3 3 2 2 2 2 3 4 4" xfId="10894"/>
    <cellStyle name="Normal 3 3 2 2 2 2 3 5" xfId="10895"/>
    <cellStyle name="Normal 3 3 2 2 2 2 3 5 2" xfId="10896"/>
    <cellStyle name="Normal 3 3 2 2 2 2 3 5 2 2" xfId="10897"/>
    <cellStyle name="Normal 3 3 2 2 2 2 3 5 3" xfId="10898"/>
    <cellStyle name="Normal 3 3 2 2 2 2 3 6" xfId="10899"/>
    <cellStyle name="Normal 3 3 2 2 2 2 3 6 2" xfId="10900"/>
    <cellStyle name="Normal 3 3 2 2 2 2 3 7" xfId="10901"/>
    <cellStyle name="Normal 3 3 2 2 2 2 4" xfId="10902"/>
    <cellStyle name="Normal 3 3 2 2 2 2 4 2" xfId="10903"/>
    <cellStyle name="Normal 3 3 2 2 2 2 4 2 2" xfId="10904"/>
    <cellStyle name="Normal 3 3 2 2 2 2 4 2 2 2" xfId="10905"/>
    <cellStyle name="Normal 3 3 2 2 2 2 4 2 2 2 2" xfId="10906"/>
    <cellStyle name="Normal 3 3 2 2 2 2 4 2 2 2 2 2" xfId="10907"/>
    <cellStyle name="Normal 3 3 2 2 2 2 4 2 2 2 3" xfId="10908"/>
    <cellStyle name="Normal 3 3 2 2 2 2 4 2 2 3" xfId="10909"/>
    <cellStyle name="Normal 3 3 2 2 2 2 4 2 2 3 2" xfId="10910"/>
    <cellStyle name="Normal 3 3 2 2 2 2 4 2 2 4" xfId="10911"/>
    <cellStyle name="Normal 3 3 2 2 2 2 4 2 3" xfId="10912"/>
    <cellStyle name="Normal 3 3 2 2 2 2 4 2 3 2" xfId="10913"/>
    <cellStyle name="Normal 3 3 2 2 2 2 4 2 3 2 2" xfId="10914"/>
    <cellStyle name="Normal 3 3 2 2 2 2 4 2 3 3" xfId="10915"/>
    <cellStyle name="Normal 3 3 2 2 2 2 4 2 4" xfId="10916"/>
    <cellStyle name="Normal 3 3 2 2 2 2 4 2 4 2" xfId="10917"/>
    <cellStyle name="Normal 3 3 2 2 2 2 4 2 5" xfId="10918"/>
    <cellStyle name="Normal 3 3 2 2 2 2 4 3" xfId="10919"/>
    <cellStyle name="Normal 3 3 2 2 2 2 4 3 2" xfId="10920"/>
    <cellStyle name="Normal 3 3 2 2 2 2 4 3 2 2" xfId="10921"/>
    <cellStyle name="Normal 3 3 2 2 2 2 4 3 2 2 2" xfId="10922"/>
    <cellStyle name="Normal 3 3 2 2 2 2 4 3 2 3" xfId="10923"/>
    <cellStyle name="Normal 3 3 2 2 2 2 4 3 3" xfId="10924"/>
    <cellStyle name="Normal 3 3 2 2 2 2 4 3 3 2" xfId="10925"/>
    <cellStyle name="Normal 3 3 2 2 2 2 4 3 4" xfId="10926"/>
    <cellStyle name="Normal 3 3 2 2 2 2 4 4" xfId="10927"/>
    <cellStyle name="Normal 3 3 2 2 2 2 4 4 2" xfId="10928"/>
    <cellStyle name="Normal 3 3 2 2 2 2 4 4 2 2" xfId="10929"/>
    <cellStyle name="Normal 3 3 2 2 2 2 4 4 3" xfId="10930"/>
    <cellStyle name="Normal 3 3 2 2 2 2 4 5" xfId="10931"/>
    <cellStyle name="Normal 3 3 2 2 2 2 4 5 2" xfId="10932"/>
    <cellStyle name="Normal 3 3 2 2 2 2 4 6" xfId="10933"/>
    <cellStyle name="Normal 3 3 2 2 2 2 5" xfId="10934"/>
    <cellStyle name="Normal 3 3 2 2 2 2 5 2" xfId="10935"/>
    <cellStyle name="Normal 3 3 2 2 2 2 5 2 2" xfId="10936"/>
    <cellStyle name="Normal 3 3 2 2 2 2 5 2 2 2" xfId="10937"/>
    <cellStyle name="Normal 3 3 2 2 2 2 5 2 2 2 2" xfId="10938"/>
    <cellStyle name="Normal 3 3 2 2 2 2 5 2 2 3" xfId="10939"/>
    <cellStyle name="Normal 3 3 2 2 2 2 5 2 3" xfId="10940"/>
    <cellStyle name="Normal 3 3 2 2 2 2 5 2 3 2" xfId="10941"/>
    <cellStyle name="Normal 3 3 2 2 2 2 5 2 4" xfId="10942"/>
    <cellStyle name="Normal 3 3 2 2 2 2 5 3" xfId="10943"/>
    <cellStyle name="Normal 3 3 2 2 2 2 5 3 2" xfId="10944"/>
    <cellStyle name="Normal 3 3 2 2 2 2 5 3 2 2" xfId="10945"/>
    <cellStyle name="Normal 3 3 2 2 2 2 5 3 3" xfId="10946"/>
    <cellStyle name="Normal 3 3 2 2 2 2 5 4" xfId="10947"/>
    <cellStyle name="Normal 3 3 2 2 2 2 5 4 2" xfId="10948"/>
    <cellStyle name="Normal 3 3 2 2 2 2 5 5" xfId="10949"/>
    <cellStyle name="Normal 3 3 2 2 2 2 6" xfId="10950"/>
    <cellStyle name="Normal 3 3 2 2 2 2 6 2" xfId="10951"/>
    <cellStyle name="Normal 3 3 2 2 2 2 6 2 2" xfId="10952"/>
    <cellStyle name="Normal 3 3 2 2 2 2 6 2 2 2" xfId="10953"/>
    <cellStyle name="Normal 3 3 2 2 2 2 6 2 3" xfId="10954"/>
    <cellStyle name="Normal 3 3 2 2 2 2 6 3" xfId="10955"/>
    <cellStyle name="Normal 3 3 2 2 2 2 6 3 2" xfId="10956"/>
    <cellStyle name="Normal 3 3 2 2 2 2 6 4" xfId="10957"/>
    <cellStyle name="Normal 3 3 2 2 2 2 7" xfId="10958"/>
    <cellStyle name="Normal 3 3 2 2 2 2 7 2" xfId="10959"/>
    <cellStyle name="Normal 3 3 2 2 2 2 7 2 2" xfId="10960"/>
    <cellStyle name="Normal 3 3 2 2 2 2 7 3" xfId="10961"/>
    <cellStyle name="Normal 3 3 2 2 2 2 8" xfId="10962"/>
    <cellStyle name="Normal 3 3 2 2 2 2 8 2" xfId="10963"/>
    <cellStyle name="Normal 3 3 2 2 2 2 9" xfId="10964"/>
    <cellStyle name="Normal 3 3 2 2 2 3" xfId="10965"/>
    <cellStyle name="Normal 3 3 2 2 2 3 2" xfId="10966"/>
    <cellStyle name="Normal 3 3 2 2 2 3 2 2" xfId="10967"/>
    <cellStyle name="Normal 3 3 2 2 2 3 2 2 2" xfId="10968"/>
    <cellStyle name="Normal 3 3 2 2 2 3 2 2 2 2" xfId="10969"/>
    <cellStyle name="Normal 3 3 2 2 2 3 2 2 2 2 2" xfId="10970"/>
    <cellStyle name="Normal 3 3 2 2 2 3 2 2 2 2 2 2" xfId="10971"/>
    <cellStyle name="Normal 3 3 2 2 2 3 2 2 2 2 2 2 2" xfId="10972"/>
    <cellStyle name="Normal 3 3 2 2 2 3 2 2 2 2 2 3" xfId="10973"/>
    <cellStyle name="Normal 3 3 2 2 2 3 2 2 2 2 3" xfId="10974"/>
    <cellStyle name="Normal 3 3 2 2 2 3 2 2 2 2 3 2" xfId="10975"/>
    <cellStyle name="Normal 3 3 2 2 2 3 2 2 2 2 4" xfId="10976"/>
    <cellStyle name="Normal 3 3 2 2 2 3 2 2 2 3" xfId="10977"/>
    <cellStyle name="Normal 3 3 2 2 2 3 2 2 2 3 2" xfId="10978"/>
    <cellStyle name="Normal 3 3 2 2 2 3 2 2 2 3 2 2" xfId="10979"/>
    <cellStyle name="Normal 3 3 2 2 2 3 2 2 2 3 3" xfId="10980"/>
    <cellStyle name="Normal 3 3 2 2 2 3 2 2 2 4" xfId="10981"/>
    <cellStyle name="Normal 3 3 2 2 2 3 2 2 2 4 2" xfId="10982"/>
    <cellStyle name="Normal 3 3 2 2 2 3 2 2 2 5" xfId="10983"/>
    <cellStyle name="Normal 3 3 2 2 2 3 2 2 3" xfId="10984"/>
    <cellStyle name="Normal 3 3 2 2 2 3 2 2 3 2" xfId="10985"/>
    <cellStyle name="Normal 3 3 2 2 2 3 2 2 3 2 2" xfId="10986"/>
    <cellStyle name="Normal 3 3 2 2 2 3 2 2 3 2 2 2" xfId="10987"/>
    <cellStyle name="Normal 3 3 2 2 2 3 2 2 3 2 3" xfId="10988"/>
    <cellStyle name="Normal 3 3 2 2 2 3 2 2 3 3" xfId="10989"/>
    <cellStyle name="Normal 3 3 2 2 2 3 2 2 3 3 2" xfId="10990"/>
    <cellStyle name="Normal 3 3 2 2 2 3 2 2 3 4" xfId="10991"/>
    <cellStyle name="Normal 3 3 2 2 2 3 2 2 4" xfId="10992"/>
    <cellStyle name="Normal 3 3 2 2 2 3 2 2 4 2" xfId="10993"/>
    <cellStyle name="Normal 3 3 2 2 2 3 2 2 4 2 2" xfId="10994"/>
    <cellStyle name="Normal 3 3 2 2 2 3 2 2 4 3" xfId="10995"/>
    <cellStyle name="Normal 3 3 2 2 2 3 2 2 5" xfId="10996"/>
    <cellStyle name="Normal 3 3 2 2 2 3 2 2 5 2" xfId="10997"/>
    <cellStyle name="Normal 3 3 2 2 2 3 2 2 6" xfId="10998"/>
    <cellStyle name="Normal 3 3 2 2 2 3 2 3" xfId="10999"/>
    <cellStyle name="Normal 3 3 2 2 2 3 2 3 2" xfId="11000"/>
    <cellStyle name="Normal 3 3 2 2 2 3 2 3 2 2" xfId="11001"/>
    <cellStyle name="Normal 3 3 2 2 2 3 2 3 2 2 2" xfId="11002"/>
    <cellStyle name="Normal 3 3 2 2 2 3 2 3 2 2 2 2" xfId="11003"/>
    <cellStyle name="Normal 3 3 2 2 2 3 2 3 2 2 3" xfId="11004"/>
    <cellStyle name="Normal 3 3 2 2 2 3 2 3 2 3" xfId="11005"/>
    <cellStyle name="Normal 3 3 2 2 2 3 2 3 2 3 2" xfId="11006"/>
    <cellStyle name="Normal 3 3 2 2 2 3 2 3 2 4" xfId="11007"/>
    <cellStyle name="Normal 3 3 2 2 2 3 2 3 3" xfId="11008"/>
    <cellStyle name="Normal 3 3 2 2 2 3 2 3 3 2" xfId="11009"/>
    <cellStyle name="Normal 3 3 2 2 2 3 2 3 3 2 2" xfId="11010"/>
    <cellStyle name="Normal 3 3 2 2 2 3 2 3 3 3" xfId="11011"/>
    <cellStyle name="Normal 3 3 2 2 2 3 2 3 4" xfId="11012"/>
    <cellStyle name="Normal 3 3 2 2 2 3 2 3 4 2" xfId="11013"/>
    <cellStyle name="Normal 3 3 2 2 2 3 2 3 5" xfId="11014"/>
    <cellStyle name="Normal 3 3 2 2 2 3 2 4" xfId="11015"/>
    <cellStyle name="Normal 3 3 2 2 2 3 2 4 2" xfId="11016"/>
    <cellStyle name="Normal 3 3 2 2 2 3 2 4 2 2" xfId="11017"/>
    <cellStyle name="Normal 3 3 2 2 2 3 2 4 2 2 2" xfId="11018"/>
    <cellStyle name="Normal 3 3 2 2 2 3 2 4 2 3" xfId="11019"/>
    <cellStyle name="Normal 3 3 2 2 2 3 2 4 3" xfId="11020"/>
    <cellStyle name="Normal 3 3 2 2 2 3 2 4 3 2" xfId="11021"/>
    <cellStyle name="Normal 3 3 2 2 2 3 2 4 4" xfId="11022"/>
    <cellStyle name="Normal 3 3 2 2 2 3 2 5" xfId="11023"/>
    <cellStyle name="Normal 3 3 2 2 2 3 2 5 2" xfId="11024"/>
    <cellStyle name="Normal 3 3 2 2 2 3 2 5 2 2" xfId="11025"/>
    <cellStyle name="Normal 3 3 2 2 2 3 2 5 3" xfId="11026"/>
    <cellStyle name="Normal 3 3 2 2 2 3 2 6" xfId="11027"/>
    <cellStyle name="Normal 3 3 2 2 2 3 2 6 2" xfId="11028"/>
    <cellStyle name="Normal 3 3 2 2 2 3 2 7" xfId="11029"/>
    <cellStyle name="Normal 3 3 2 2 2 3 3" xfId="11030"/>
    <cellStyle name="Normal 3 3 2 2 2 3 3 2" xfId="11031"/>
    <cellStyle name="Normal 3 3 2 2 2 3 3 2 2" xfId="11032"/>
    <cellStyle name="Normal 3 3 2 2 2 3 3 2 2 2" xfId="11033"/>
    <cellStyle name="Normal 3 3 2 2 2 3 3 2 2 2 2" xfId="11034"/>
    <cellStyle name="Normal 3 3 2 2 2 3 3 2 2 2 2 2" xfId="11035"/>
    <cellStyle name="Normal 3 3 2 2 2 3 3 2 2 2 3" xfId="11036"/>
    <cellStyle name="Normal 3 3 2 2 2 3 3 2 2 3" xfId="11037"/>
    <cellStyle name="Normal 3 3 2 2 2 3 3 2 2 3 2" xfId="11038"/>
    <cellStyle name="Normal 3 3 2 2 2 3 3 2 2 4" xfId="11039"/>
    <cellStyle name="Normal 3 3 2 2 2 3 3 2 3" xfId="11040"/>
    <cellStyle name="Normal 3 3 2 2 2 3 3 2 3 2" xfId="11041"/>
    <cellStyle name="Normal 3 3 2 2 2 3 3 2 3 2 2" xfId="11042"/>
    <cellStyle name="Normal 3 3 2 2 2 3 3 2 3 3" xfId="11043"/>
    <cellStyle name="Normal 3 3 2 2 2 3 3 2 4" xfId="11044"/>
    <cellStyle name="Normal 3 3 2 2 2 3 3 2 4 2" xfId="11045"/>
    <cellStyle name="Normal 3 3 2 2 2 3 3 2 5" xfId="11046"/>
    <cellStyle name="Normal 3 3 2 2 2 3 3 3" xfId="11047"/>
    <cellStyle name="Normal 3 3 2 2 2 3 3 3 2" xfId="11048"/>
    <cellStyle name="Normal 3 3 2 2 2 3 3 3 2 2" xfId="11049"/>
    <cellStyle name="Normal 3 3 2 2 2 3 3 3 2 2 2" xfId="11050"/>
    <cellStyle name="Normal 3 3 2 2 2 3 3 3 2 3" xfId="11051"/>
    <cellStyle name="Normal 3 3 2 2 2 3 3 3 3" xfId="11052"/>
    <cellStyle name="Normal 3 3 2 2 2 3 3 3 3 2" xfId="11053"/>
    <cellStyle name="Normal 3 3 2 2 2 3 3 3 4" xfId="11054"/>
    <cellStyle name="Normal 3 3 2 2 2 3 3 4" xfId="11055"/>
    <cellStyle name="Normal 3 3 2 2 2 3 3 4 2" xfId="11056"/>
    <cellStyle name="Normal 3 3 2 2 2 3 3 4 2 2" xfId="11057"/>
    <cellStyle name="Normal 3 3 2 2 2 3 3 4 3" xfId="11058"/>
    <cellStyle name="Normal 3 3 2 2 2 3 3 5" xfId="11059"/>
    <cellStyle name="Normal 3 3 2 2 2 3 3 5 2" xfId="11060"/>
    <cellStyle name="Normal 3 3 2 2 2 3 3 6" xfId="11061"/>
    <cellStyle name="Normal 3 3 2 2 2 3 4" xfId="11062"/>
    <cellStyle name="Normal 3 3 2 2 2 3 4 2" xfId="11063"/>
    <cellStyle name="Normal 3 3 2 2 2 3 4 2 2" xfId="11064"/>
    <cellStyle name="Normal 3 3 2 2 2 3 4 2 2 2" xfId="11065"/>
    <cellStyle name="Normal 3 3 2 2 2 3 4 2 2 2 2" xfId="11066"/>
    <cellStyle name="Normal 3 3 2 2 2 3 4 2 2 3" xfId="11067"/>
    <cellStyle name="Normal 3 3 2 2 2 3 4 2 3" xfId="11068"/>
    <cellStyle name="Normal 3 3 2 2 2 3 4 2 3 2" xfId="11069"/>
    <cellStyle name="Normal 3 3 2 2 2 3 4 2 4" xfId="11070"/>
    <cellStyle name="Normal 3 3 2 2 2 3 4 3" xfId="11071"/>
    <cellStyle name="Normal 3 3 2 2 2 3 4 3 2" xfId="11072"/>
    <cellStyle name="Normal 3 3 2 2 2 3 4 3 2 2" xfId="11073"/>
    <cellStyle name="Normal 3 3 2 2 2 3 4 3 3" xfId="11074"/>
    <cellStyle name="Normal 3 3 2 2 2 3 4 4" xfId="11075"/>
    <cellStyle name="Normal 3 3 2 2 2 3 4 4 2" xfId="11076"/>
    <cellStyle name="Normal 3 3 2 2 2 3 4 5" xfId="11077"/>
    <cellStyle name="Normal 3 3 2 2 2 3 5" xfId="11078"/>
    <cellStyle name="Normal 3 3 2 2 2 3 5 2" xfId="11079"/>
    <cellStyle name="Normal 3 3 2 2 2 3 5 2 2" xfId="11080"/>
    <cellStyle name="Normal 3 3 2 2 2 3 5 2 2 2" xfId="11081"/>
    <cellStyle name="Normal 3 3 2 2 2 3 5 2 3" xfId="11082"/>
    <cellStyle name="Normal 3 3 2 2 2 3 5 3" xfId="11083"/>
    <cellStyle name="Normal 3 3 2 2 2 3 5 3 2" xfId="11084"/>
    <cellStyle name="Normal 3 3 2 2 2 3 5 4" xfId="11085"/>
    <cellStyle name="Normal 3 3 2 2 2 3 6" xfId="11086"/>
    <cellStyle name="Normal 3 3 2 2 2 3 6 2" xfId="11087"/>
    <cellStyle name="Normal 3 3 2 2 2 3 6 2 2" xfId="11088"/>
    <cellStyle name="Normal 3 3 2 2 2 3 6 3" xfId="11089"/>
    <cellStyle name="Normal 3 3 2 2 2 3 7" xfId="11090"/>
    <cellStyle name="Normal 3 3 2 2 2 3 7 2" xfId="11091"/>
    <cellStyle name="Normal 3 3 2 2 2 3 8" xfId="11092"/>
    <cellStyle name="Normal 3 3 2 2 2 4" xfId="11093"/>
    <cellStyle name="Normal 3 3 2 2 2 4 2" xfId="11094"/>
    <cellStyle name="Normal 3 3 2 2 2 4 2 2" xfId="11095"/>
    <cellStyle name="Normal 3 3 2 2 2 4 2 2 2" xfId="11096"/>
    <cellStyle name="Normal 3 3 2 2 2 4 2 2 2 2" xfId="11097"/>
    <cellStyle name="Normal 3 3 2 2 2 4 2 2 2 2 2" xfId="11098"/>
    <cellStyle name="Normal 3 3 2 2 2 4 2 2 2 2 2 2" xfId="11099"/>
    <cellStyle name="Normal 3 3 2 2 2 4 2 2 2 2 3" xfId="11100"/>
    <cellStyle name="Normal 3 3 2 2 2 4 2 2 2 3" xfId="11101"/>
    <cellStyle name="Normal 3 3 2 2 2 4 2 2 2 3 2" xfId="11102"/>
    <cellStyle name="Normal 3 3 2 2 2 4 2 2 2 4" xfId="11103"/>
    <cellStyle name="Normal 3 3 2 2 2 4 2 2 3" xfId="11104"/>
    <cellStyle name="Normal 3 3 2 2 2 4 2 2 3 2" xfId="11105"/>
    <cellStyle name="Normal 3 3 2 2 2 4 2 2 3 2 2" xfId="11106"/>
    <cellStyle name="Normal 3 3 2 2 2 4 2 2 3 3" xfId="11107"/>
    <cellStyle name="Normal 3 3 2 2 2 4 2 2 4" xfId="11108"/>
    <cellStyle name="Normal 3 3 2 2 2 4 2 2 4 2" xfId="11109"/>
    <cellStyle name="Normal 3 3 2 2 2 4 2 2 5" xfId="11110"/>
    <cellStyle name="Normal 3 3 2 2 2 4 2 3" xfId="11111"/>
    <cellStyle name="Normal 3 3 2 2 2 4 2 3 2" xfId="11112"/>
    <cellStyle name="Normal 3 3 2 2 2 4 2 3 2 2" xfId="11113"/>
    <cellStyle name="Normal 3 3 2 2 2 4 2 3 2 2 2" xfId="11114"/>
    <cellStyle name="Normal 3 3 2 2 2 4 2 3 2 3" xfId="11115"/>
    <cellStyle name="Normal 3 3 2 2 2 4 2 3 3" xfId="11116"/>
    <cellStyle name="Normal 3 3 2 2 2 4 2 3 3 2" xfId="11117"/>
    <cellStyle name="Normal 3 3 2 2 2 4 2 3 4" xfId="11118"/>
    <cellStyle name="Normal 3 3 2 2 2 4 2 4" xfId="11119"/>
    <cellStyle name="Normal 3 3 2 2 2 4 2 4 2" xfId="11120"/>
    <cellStyle name="Normal 3 3 2 2 2 4 2 4 2 2" xfId="11121"/>
    <cellStyle name="Normal 3 3 2 2 2 4 2 4 3" xfId="11122"/>
    <cellStyle name="Normal 3 3 2 2 2 4 2 5" xfId="11123"/>
    <cellStyle name="Normal 3 3 2 2 2 4 2 5 2" xfId="11124"/>
    <cellStyle name="Normal 3 3 2 2 2 4 2 6" xfId="11125"/>
    <cellStyle name="Normal 3 3 2 2 2 4 3" xfId="11126"/>
    <cellStyle name="Normal 3 3 2 2 2 4 3 2" xfId="11127"/>
    <cellStyle name="Normal 3 3 2 2 2 4 3 2 2" xfId="11128"/>
    <cellStyle name="Normal 3 3 2 2 2 4 3 2 2 2" xfId="11129"/>
    <cellStyle name="Normal 3 3 2 2 2 4 3 2 2 2 2" xfId="11130"/>
    <cellStyle name="Normal 3 3 2 2 2 4 3 2 2 3" xfId="11131"/>
    <cellStyle name="Normal 3 3 2 2 2 4 3 2 3" xfId="11132"/>
    <cellStyle name="Normal 3 3 2 2 2 4 3 2 3 2" xfId="11133"/>
    <cellStyle name="Normal 3 3 2 2 2 4 3 2 4" xfId="11134"/>
    <cellStyle name="Normal 3 3 2 2 2 4 3 3" xfId="11135"/>
    <cellStyle name="Normal 3 3 2 2 2 4 3 3 2" xfId="11136"/>
    <cellStyle name="Normal 3 3 2 2 2 4 3 3 2 2" xfId="11137"/>
    <cellStyle name="Normal 3 3 2 2 2 4 3 3 3" xfId="11138"/>
    <cellStyle name="Normal 3 3 2 2 2 4 3 4" xfId="11139"/>
    <cellStyle name="Normal 3 3 2 2 2 4 3 4 2" xfId="11140"/>
    <cellStyle name="Normal 3 3 2 2 2 4 3 5" xfId="11141"/>
    <cellStyle name="Normal 3 3 2 2 2 4 4" xfId="11142"/>
    <cellStyle name="Normal 3 3 2 2 2 4 4 2" xfId="11143"/>
    <cellStyle name="Normal 3 3 2 2 2 4 4 2 2" xfId="11144"/>
    <cellStyle name="Normal 3 3 2 2 2 4 4 2 2 2" xfId="11145"/>
    <cellStyle name="Normal 3 3 2 2 2 4 4 2 3" xfId="11146"/>
    <cellStyle name="Normal 3 3 2 2 2 4 4 3" xfId="11147"/>
    <cellStyle name="Normal 3 3 2 2 2 4 4 3 2" xfId="11148"/>
    <cellStyle name="Normal 3 3 2 2 2 4 4 4" xfId="11149"/>
    <cellStyle name="Normal 3 3 2 2 2 4 5" xfId="11150"/>
    <cellStyle name="Normal 3 3 2 2 2 4 5 2" xfId="11151"/>
    <cellStyle name="Normal 3 3 2 2 2 4 5 2 2" xfId="11152"/>
    <cellStyle name="Normal 3 3 2 2 2 4 5 3" xfId="11153"/>
    <cellStyle name="Normal 3 3 2 2 2 4 6" xfId="11154"/>
    <cellStyle name="Normal 3 3 2 2 2 4 6 2" xfId="11155"/>
    <cellStyle name="Normal 3 3 2 2 2 4 7" xfId="11156"/>
    <cellStyle name="Normal 3 3 2 2 2 5" xfId="11157"/>
    <cellStyle name="Normal 3 3 2 2 2 5 2" xfId="11158"/>
    <cellStyle name="Normal 3 3 2 2 2 5 2 2" xfId="11159"/>
    <cellStyle name="Normal 3 3 2 2 2 5 2 2 2" xfId="11160"/>
    <cellStyle name="Normal 3 3 2 2 2 5 2 2 2 2" xfId="11161"/>
    <cellStyle name="Normal 3 3 2 2 2 5 2 2 2 2 2" xfId="11162"/>
    <cellStyle name="Normal 3 3 2 2 2 5 2 2 2 3" xfId="11163"/>
    <cellStyle name="Normal 3 3 2 2 2 5 2 2 3" xfId="11164"/>
    <cellStyle name="Normal 3 3 2 2 2 5 2 2 3 2" xfId="11165"/>
    <cellStyle name="Normal 3 3 2 2 2 5 2 2 4" xfId="11166"/>
    <cellStyle name="Normal 3 3 2 2 2 5 2 3" xfId="11167"/>
    <cellStyle name="Normal 3 3 2 2 2 5 2 3 2" xfId="11168"/>
    <cellStyle name="Normal 3 3 2 2 2 5 2 3 2 2" xfId="11169"/>
    <cellStyle name="Normal 3 3 2 2 2 5 2 3 3" xfId="11170"/>
    <cellStyle name="Normal 3 3 2 2 2 5 2 4" xfId="11171"/>
    <cellStyle name="Normal 3 3 2 2 2 5 2 4 2" xfId="11172"/>
    <cellStyle name="Normal 3 3 2 2 2 5 2 5" xfId="11173"/>
    <cellStyle name="Normal 3 3 2 2 2 5 3" xfId="11174"/>
    <cellStyle name="Normal 3 3 2 2 2 5 3 2" xfId="11175"/>
    <cellStyle name="Normal 3 3 2 2 2 5 3 2 2" xfId="11176"/>
    <cellStyle name="Normal 3 3 2 2 2 5 3 2 2 2" xfId="11177"/>
    <cellStyle name="Normal 3 3 2 2 2 5 3 2 3" xfId="11178"/>
    <cellStyle name="Normal 3 3 2 2 2 5 3 3" xfId="11179"/>
    <cellStyle name="Normal 3 3 2 2 2 5 3 3 2" xfId="11180"/>
    <cellStyle name="Normal 3 3 2 2 2 5 3 4" xfId="11181"/>
    <cellStyle name="Normal 3 3 2 2 2 5 4" xfId="11182"/>
    <cellStyle name="Normal 3 3 2 2 2 5 4 2" xfId="11183"/>
    <cellStyle name="Normal 3 3 2 2 2 5 4 2 2" xfId="11184"/>
    <cellStyle name="Normal 3 3 2 2 2 5 4 3" xfId="11185"/>
    <cellStyle name="Normal 3 3 2 2 2 5 5" xfId="11186"/>
    <cellStyle name="Normal 3 3 2 2 2 5 5 2" xfId="11187"/>
    <cellStyle name="Normal 3 3 2 2 2 5 6" xfId="11188"/>
    <cellStyle name="Normal 3 3 2 2 2 6" xfId="11189"/>
    <cellStyle name="Normal 3 3 2 2 2 6 2" xfId="11190"/>
    <cellStyle name="Normal 3 3 2 2 2 6 2 2" xfId="11191"/>
    <cellStyle name="Normal 3 3 2 2 2 6 2 2 2" xfId="11192"/>
    <cellStyle name="Normal 3 3 2 2 2 6 2 2 2 2" xfId="11193"/>
    <cellStyle name="Normal 3 3 2 2 2 6 2 2 3" xfId="11194"/>
    <cellStyle name="Normal 3 3 2 2 2 6 2 3" xfId="11195"/>
    <cellStyle name="Normal 3 3 2 2 2 6 2 3 2" xfId="11196"/>
    <cellStyle name="Normal 3 3 2 2 2 6 2 4" xfId="11197"/>
    <cellStyle name="Normal 3 3 2 2 2 6 3" xfId="11198"/>
    <cellStyle name="Normal 3 3 2 2 2 6 3 2" xfId="11199"/>
    <cellStyle name="Normal 3 3 2 2 2 6 3 2 2" xfId="11200"/>
    <cellStyle name="Normal 3 3 2 2 2 6 3 3" xfId="11201"/>
    <cellStyle name="Normal 3 3 2 2 2 6 4" xfId="11202"/>
    <cellStyle name="Normal 3 3 2 2 2 6 4 2" xfId="11203"/>
    <cellStyle name="Normal 3 3 2 2 2 6 5" xfId="11204"/>
    <cellStyle name="Normal 3 3 2 2 2 7" xfId="11205"/>
    <cellStyle name="Normal 3 3 2 2 2 7 2" xfId="11206"/>
    <cellStyle name="Normal 3 3 2 2 2 7 2 2" xfId="11207"/>
    <cellStyle name="Normal 3 3 2 2 2 7 2 2 2" xfId="11208"/>
    <cellStyle name="Normal 3 3 2 2 2 7 2 3" xfId="11209"/>
    <cellStyle name="Normal 3 3 2 2 2 7 3" xfId="11210"/>
    <cellStyle name="Normal 3 3 2 2 2 7 3 2" xfId="11211"/>
    <cellStyle name="Normal 3 3 2 2 2 7 4" xfId="11212"/>
    <cellStyle name="Normal 3 3 2 2 2 8" xfId="11213"/>
    <cellStyle name="Normal 3 3 2 2 2 8 2" xfId="11214"/>
    <cellStyle name="Normal 3 3 2 2 2 8 2 2" xfId="11215"/>
    <cellStyle name="Normal 3 3 2 2 2 8 3" xfId="11216"/>
    <cellStyle name="Normal 3 3 2 2 2 9" xfId="11217"/>
    <cellStyle name="Normal 3 3 2 2 2 9 2" xfId="11218"/>
    <cellStyle name="Normal 3 3 2 2 3" xfId="11219"/>
    <cellStyle name="Normal 3 3 2 2 3 2" xfId="11220"/>
    <cellStyle name="Normal 3 3 2 2 3 2 2" xfId="11221"/>
    <cellStyle name="Normal 3 3 2 2 3 2 2 2" xfId="11222"/>
    <cellStyle name="Normal 3 3 2 2 3 2 2 2 2" xfId="11223"/>
    <cellStyle name="Normal 3 3 2 2 3 2 2 2 2 2" xfId="11224"/>
    <cellStyle name="Normal 3 3 2 2 3 2 2 2 2 2 2" xfId="11225"/>
    <cellStyle name="Normal 3 3 2 2 3 2 2 2 2 2 2 2" xfId="11226"/>
    <cellStyle name="Normal 3 3 2 2 3 2 2 2 2 2 2 2 2" xfId="11227"/>
    <cellStyle name="Normal 3 3 2 2 3 2 2 2 2 2 2 3" xfId="11228"/>
    <cellStyle name="Normal 3 3 2 2 3 2 2 2 2 2 3" xfId="11229"/>
    <cellStyle name="Normal 3 3 2 2 3 2 2 2 2 2 3 2" xfId="11230"/>
    <cellStyle name="Normal 3 3 2 2 3 2 2 2 2 2 4" xfId="11231"/>
    <cellStyle name="Normal 3 3 2 2 3 2 2 2 2 3" xfId="11232"/>
    <cellStyle name="Normal 3 3 2 2 3 2 2 2 2 3 2" xfId="11233"/>
    <cellStyle name="Normal 3 3 2 2 3 2 2 2 2 3 2 2" xfId="11234"/>
    <cellStyle name="Normal 3 3 2 2 3 2 2 2 2 3 3" xfId="11235"/>
    <cellStyle name="Normal 3 3 2 2 3 2 2 2 2 4" xfId="11236"/>
    <cellStyle name="Normal 3 3 2 2 3 2 2 2 2 4 2" xfId="11237"/>
    <cellStyle name="Normal 3 3 2 2 3 2 2 2 2 5" xfId="11238"/>
    <cellStyle name="Normal 3 3 2 2 3 2 2 2 3" xfId="11239"/>
    <cellStyle name="Normal 3 3 2 2 3 2 2 2 3 2" xfId="11240"/>
    <cellStyle name="Normal 3 3 2 2 3 2 2 2 3 2 2" xfId="11241"/>
    <cellStyle name="Normal 3 3 2 2 3 2 2 2 3 2 2 2" xfId="11242"/>
    <cellStyle name="Normal 3 3 2 2 3 2 2 2 3 2 3" xfId="11243"/>
    <cellStyle name="Normal 3 3 2 2 3 2 2 2 3 3" xfId="11244"/>
    <cellStyle name="Normal 3 3 2 2 3 2 2 2 3 3 2" xfId="11245"/>
    <cellStyle name="Normal 3 3 2 2 3 2 2 2 3 4" xfId="11246"/>
    <cellStyle name="Normal 3 3 2 2 3 2 2 2 4" xfId="11247"/>
    <cellStyle name="Normal 3 3 2 2 3 2 2 2 4 2" xfId="11248"/>
    <cellStyle name="Normal 3 3 2 2 3 2 2 2 4 2 2" xfId="11249"/>
    <cellStyle name="Normal 3 3 2 2 3 2 2 2 4 3" xfId="11250"/>
    <cellStyle name="Normal 3 3 2 2 3 2 2 2 5" xfId="11251"/>
    <cellStyle name="Normal 3 3 2 2 3 2 2 2 5 2" xfId="11252"/>
    <cellStyle name="Normal 3 3 2 2 3 2 2 2 6" xfId="11253"/>
    <cellStyle name="Normal 3 3 2 2 3 2 2 3" xfId="11254"/>
    <cellStyle name="Normal 3 3 2 2 3 2 2 3 2" xfId="11255"/>
    <cellStyle name="Normal 3 3 2 2 3 2 2 3 2 2" xfId="11256"/>
    <cellStyle name="Normal 3 3 2 2 3 2 2 3 2 2 2" xfId="11257"/>
    <cellStyle name="Normal 3 3 2 2 3 2 2 3 2 2 2 2" xfId="11258"/>
    <cellStyle name="Normal 3 3 2 2 3 2 2 3 2 2 3" xfId="11259"/>
    <cellStyle name="Normal 3 3 2 2 3 2 2 3 2 3" xfId="11260"/>
    <cellStyle name="Normal 3 3 2 2 3 2 2 3 2 3 2" xfId="11261"/>
    <cellStyle name="Normal 3 3 2 2 3 2 2 3 2 4" xfId="11262"/>
    <cellStyle name="Normal 3 3 2 2 3 2 2 3 3" xfId="11263"/>
    <cellStyle name="Normal 3 3 2 2 3 2 2 3 3 2" xfId="11264"/>
    <cellStyle name="Normal 3 3 2 2 3 2 2 3 3 2 2" xfId="11265"/>
    <cellStyle name="Normal 3 3 2 2 3 2 2 3 3 3" xfId="11266"/>
    <cellStyle name="Normal 3 3 2 2 3 2 2 3 4" xfId="11267"/>
    <cellStyle name="Normal 3 3 2 2 3 2 2 3 4 2" xfId="11268"/>
    <cellStyle name="Normal 3 3 2 2 3 2 2 3 5" xfId="11269"/>
    <cellStyle name="Normal 3 3 2 2 3 2 2 4" xfId="11270"/>
    <cellStyle name="Normal 3 3 2 2 3 2 2 4 2" xfId="11271"/>
    <cellStyle name="Normal 3 3 2 2 3 2 2 4 2 2" xfId="11272"/>
    <cellStyle name="Normal 3 3 2 2 3 2 2 4 2 2 2" xfId="11273"/>
    <cellStyle name="Normal 3 3 2 2 3 2 2 4 2 3" xfId="11274"/>
    <cellStyle name="Normal 3 3 2 2 3 2 2 4 3" xfId="11275"/>
    <cellStyle name="Normal 3 3 2 2 3 2 2 4 3 2" xfId="11276"/>
    <cellStyle name="Normal 3 3 2 2 3 2 2 4 4" xfId="11277"/>
    <cellStyle name="Normal 3 3 2 2 3 2 2 5" xfId="11278"/>
    <cellStyle name="Normal 3 3 2 2 3 2 2 5 2" xfId="11279"/>
    <cellStyle name="Normal 3 3 2 2 3 2 2 5 2 2" xfId="11280"/>
    <cellStyle name="Normal 3 3 2 2 3 2 2 5 3" xfId="11281"/>
    <cellStyle name="Normal 3 3 2 2 3 2 2 6" xfId="11282"/>
    <cellStyle name="Normal 3 3 2 2 3 2 2 6 2" xfId="11283"/>
    <cellStyle name="Normal 3 3 2 2 3 2 2 7" xfId="11284"/>
    <cellStyle name="Normal 3 3 2 2 3 2 3" xfId="11285"/>
    <cellStyle name="Normal 3 3 2 2 3 2 3 2" xfId="11286"/>
    <cellStyle name="Normal 3 3 2 2 3 2 3 2 2" xfId="11287"/>
    <cellStyle name="Normal 3 3 2 2 3 2 3 2 2 2" xfId="11288"/>
    <cellStyle name="Normal 3 3 2 2 3 2 3 2 2 2 2" xfId="11289"/>
    <cellStyle name="Normal 3 3 2 2 3 2 3 2 2 2 2 2" xfId="11290"/>
    <cellStyle name="Normal 3 3 2 2 3 2 3 2 2 2 3" xfId="11291"/>
    <cellStyle name="Normal 3 3 2 2 3 2 3 2 2 3" xfId="11292"/>
    <cellStyle name="Normal 3 3 2 2 3 2 3 2 2 3 2" xfId="11293"/>
    <cellStyle name="Normal 3 3 2 2 3 2 3 2 2 4" xfId="11294"/>
    <cellStyle name="Normal 3 3 2 2 3 2 3 2 3" xfId="11295"/>
    <cellStyle name="Normal 3 3 2 2 3 2 3 2 3 2" xfId="11296"/>
    <cellStyle name="Normal 3 3 2 2 3 2 3 2 3 2 2" xfId="11297"/>
    <cellStyle name="Normal 3 3 2 2 3 2 3 2 3 3" xfId="11298"/>
    <cellStyle name="Normal 3 3 2 2 3 2 3 2 4" xfId="11299"/>
    <cellStyle name="Normal 3 3 2 2 3 2 3 2 4 2" xfId="11300"/>
    <cellStyle name="Normal 3 3 2 2 3 2 3 2 5" xfId="11301"/>
    <cellStyle name="Normal 3 3 2 2 3 2 3 3" xfId="11302"/>
    <cellStyle name="Normal 3 3 2 2 3 2 3 3 2" xfId="11303"/>
    <cellStyle name="Normal 3 3 2 2 3 2 3 3 2 2" xfId="11304"/>
    <cellStyle name="Normal 3 3 2 2 3 2 3 3 2 2 2" xfId="11305"/>
    <cellStyle name="Normal 3 3 2 2 3 2 3 3 2 3" xfId="11306"/>
    <cellStyle name="Normal 3 3 2 2 3 2 3 3 3" xfId="11307"/>
    <cellStyle name="Normal 3 3 2 2 3 2 3 3 3 2" xfId="11308"/>
    <cellStyle name="Normal 3 3 2 2 3 2 3 3 4" xfId="11309"/>
    <cellStyle name="Normal 3 3 2 2 3 2 3 4" xfId="11310"/>
    <cellStyle name="Normal 3 3 2 2 3 2 3 4 2" xfId="11311"/>
    <cellStyle name="Normal 3 3 2 2 3 2 3 4 2 2" xfId="11312"/>
    <cellStyle name="Normal 3 3 2 2 3 2 3 4 3" xfId="11313"/>
    <cellStyle name="Normal 3 3 2 2 3 2 3 5" xfId="11314"/>
    <cellStyle name="Normal 3 3 2 2 3 2 3 5 2" xfId="11315"/>
    <cellStyle name="Normal 3 3 2 2 3 2 3 6" xfId="11316"/>
    <cellStyle name="Normal 3 3 2 2 3 2 4" xfId="11317"/>
    <cellStyle name="Normal 3 3 2 2 3 2 4 2" xfId="11318"/>
    <cellStyle name="Normal 3 3 2 2 3 2 4 2 2" xfId="11319"/>
    <cellStyle name="Normal 3 3 2 2 3 2 4 2 2 2" xfId="11320"/>
    <cellStyle name="Normal 3 3 2 2 3 2 4 2 2 2 2" xfId="11321"/>
    <cellStyle name="Normal 3 3 2 2 3 2 4 2 2 3" xfId="11322"/>
    <cellStyle name="Normal 3 3 2 2 3 2 4 2 3" xfId="11323"/>
    <cellStyle name="Normal 3 3 2 2 3 2 4 2 3 2" xfId="11324"/>
    <cellStyle name="Normal 3 3 2 2 3 2 4 2 4" xfId="11325"/>
    <cellStyle name="Normal 3 3 2 2 3 2 4 3" xfId="11326"/>
    <cellStyle name="Normal 3 3 2 2 3 2 4 3 2" xfId="11327"/>
    <cellStyle name="Normal 3 3 2 2 3 2 4 3 2 2" xfId="11328"/>
    <cellStyle name="Normal 3 3 2 2 3 2 4 3 3" xfId="11329"/>
    <cellStyle name="Normal 3 3 2 2 3 2 4 4" xfId="11330"/>
    <cellStyle name="Normal 3 3 2 2 3 2 4 4 2" xfId="11331"/>
    <cellStyle name="Normal 3 3 2 2 3 2 4 5" xfId="11332"/>
    <cellStyle name="Normal 3 3 2 2 3 2 5" xfId="11333"/>
    <cellStyle name="Normal 3 3 2 2 3 2 5 2" xfId="11334"/>
    <cellStyle name="Normal 3 3 2 2 3 2 5 2 2" xfId="11335"/>
    <cellStyle name="Normal 3 3 2 2 3 2 5 2 2 2" xfId="11336"/>
    <cellStyle name="Normal 3 3 2 2 3 2 5 2 3" xfId="11337"/>
    <cellStyle name="Normal 3 3 2 2 3 2 5 3" xfId="11338"/>
    <cellStyle name="Normal 3 3 2 2 3 2 5 3 2" xfId="11339"/>
    <cellStyle name="Normal 3 3 2 2 3 2 5 4" xfId="11340"/>
    <cellStyle name="Normal 3 3 2 2 3 2 6" xfId="11341"/>
    <cellStyle name="Normal 3 3 2 2 3 2 6 2" xfId="11342"/>
    <cellStyle name="Normal 3 3 2 2 3 2 6 2 2" xfId="11343"/>
    <cellStyle name="Normal 3 3 2 2 3 2 6 3" xfId="11344"/>
    <cellStyle name="Normal 3 3 2 2 3 2 7" xfId="11345"/>
    <cellStyle name="Normal 3 3 2 2 3 2 7 2" xfId="11346"/>
    <cellStyle name="Normal 3 3 2 2 3 2 8" xfId="11347"/>
    <cellStyle name="Normal 3 3 2 2 3 3" xfId="11348"/>
    <cellStyle name="Normal 3 3 2 2 3 3 2" xfId="11349"/>
    <cellStyle name="Normal 3 3 2 2 3 3 2 2" xfId="11350"/>
    <cellStyle name="Normal 3 3 2 2 3 3 2 2 2" xfId="11351"/>
    <cellStyle name="Normal 3 3 2 2 3 3 2 2 2 2" xfId="11352"/>
    <cellStyle name="Normal 3 3 2 2 3 3 2 2 2 2 2" xfId="11353"/>
    <cellStyle name="Normal 3 3 2 2 3 3 2 2 2 2 2 2" xfId="11354"/>
    <cellStyle name="Normal 3 3 2 2 3 3 2 2 2 2 3" xfId="11355"/>
    <cellStyle name="Normal 3 3 2 2 3 3 2 2 2 3" xfId="11356"/>
    <cellStyle name="Normal 3 3 2 2 3 3 2 2 2 3 2" xfId="11357"/>
    <cellStyle name="Normal 3 3 2 2 3 3 2 2 2 4" xfId="11358"/>
    <cellStyle name="Normal 3 3 2 2 3 3 2 2 3" xfId="11359"/>
    <cellStyle name="Normal 3 3 2 2 3 3 2 2 3 2" xfId="11360"/>
    <cellStyle name="Normal 3 3 2 2 3 3 2 2 3 2 2" xfId="11361"/>
    <cellStyle name="Normal 3 3 2 2 3 3 2 2 3 3" xfId="11362"/>
    <cellStyle name="Normal 3 3 2 2 3 3 2 2 4" xfId="11363"/>
    <cellStyle name="Normal 3 3 2 2 3 3 2 2 4 2" xfId="11364"/>
    <cellStyle name="Normal 3 3 2 2 3 3 2 2 5" xfId="11365"/>
    <cellStyle name="Normal 3 3 2 2 3 3 2 3" xfId="11366"/>
    <cellStyle name="Normal 3 3 2 2 3 3 2 3 2" xfId="11367"/>
    <cellStyle name="Normal 3 3 2 2 3 3 2 3 2 2" xfId="11368"/>
    <cellStyle name="Normal 3 3 2 2 3 3 2 3 2 2 2" xfId="11369"/>
    <cellStyle name="Normal 3 3 2 2 3 3 2 3 2 3" xfId="11370"/>
    <cellStyle name="Normal 3 3 2 2 3 3 2 3 3" xfId="11371"/>
    <cellStyle name="Normal 3 3 2 2 3 3 2 3 3 2" xfId="11372"/>
    <cellStyle name="Normal 3 3 2 2 3 3 2 3 4" xfId="11373"/>
    <cellStyle name="Normal 3 3 2 2 3 3 2 4" xfId="11374"/>
    <cellStyle name="Normal 3 3 2 2 3 3 2 4 2" xfId="11375"/>
    <cellStyle name="Normal 3 3 2 2 3 3 2 4 2 2" xfId="11376"/>
    <cellStyle name="Normal 3 3 2 2 3 3 2 4 3" xfId="11377"/>
    <cellStyle name="Normal 3 3 2 2 3 3 2 5" xfId="11378"/>
    <cellStyle name="Normal 3 3 2 2 3 3 2 5 2" xfId="11379"/>
    <cellStyle name="Normal 3 3 2 2 3 3 2 6" xfId="11380"/>
    <cellStyle name="Normal 3 3 2 2 3 3 3" xfId="11381"/>
    <cellStyle name="Normal 3 3 2 2 3 3 3 2" xfId="11382"/>
    <cellStyle name="Normal 3 3 2 2 3 3 3 2 2" xfId="11383"/>
    <cellStyle name="Normal 3 3 2 2 3 3 3 2 2 2" xfId="11384"/>
    <cellStyle name="Normal 3 3 2 2 3 3 3 2 2 2 2" xfId="11385"/>
    <cellStyle name="Normal 3 3 2 2 3 3 3 2 2 3" xfId="11386"/>
    <cellStyle name="Normal 3 3 2 2 3 3 3 2 3" xfId="11387"/>
    <cellStyle name="Normal 3 3 2 2 3 3 3 2 3 2" xfId="11388"/>
    <cellStyle name="Normal 3 3 2 2 3 3 3 2 4" xfId="11389"/>
    <cellStyle name="Normal 3 3 2 2 3 3 3 3" xfId="11390"/>
    <cellStyle name="Normal 3 3 2 2 3 3 3 3 2" xfId="11391"/>
    <cellStyle name="Normal 3 3 2 2 3 3 3 3 2 2" xfId="11392"/>
    <cellStyle name="Normal 3 3 2 2 3 3 3 3 3" xfId="11393"/>
    <cellStyle name="Normal 3 3 2 2 3 3 3 4" xfId="11394"/>
    <cellStyle name="Normal 3 3 2 2 3 3 3 4 2" xfId="11395"/>
    <cellStyle name="Normal 3 3 2 2 3 3 3 5" xfId="11396"/>
    <cellStyle name="Normal 3 3 2 2 3 3 4" xfId="11397"/>
    <cellStyle name="Normal 3 3 2 2 3 3 4 2" xfId="11398"/>
    <cellStyle name="Normal 3 3 2 2 3 3 4 2 2" xfId="11399"/>
    <cellStyle name="Normal 3 3 2 2 3 3 4 2 2 2" xfId="11400"/>
    <cellStyle name="Normal 3 3 2 2 3 3 4 2 3" xfId="11401"/>
    <cellStyle name="Normal 3 3 2 2 3 3 4 3" xfId="11402"/>
    <cellStyle name="Normal 3 3 2 2 3 3 4 3 2" xfId="11403"/>
    <cellStyle name="Normal 3 3 2 2 3 3 4 4" xfId="11404"/>
    <cellStyle name="Normal 3 3 2 2 3 3 5" xfId="11405"/>
    <cellStyle name="Normal 3 3 2 2 3 3 5 2" xfId="11406"/>
    <cellStyle name="Normal 3 3 2 2 3 3 5 2 2" xfId="11407"/>
    <cellStyle name="Normal 3 3 2 2 3 3 5 3" xfId="11408"/>
    <cellStyle name="Normal 3 3 2 2 3 3 6" xfId="11409"/>
    <cellStyle name="Normal 3 3 2 2 3 3 6 2" xfId="11410"/>
    <cellStyle name="Normal 3 3 2 2 3 3 7" xfId="11411"/>
    <cellStyle name="Normal 3 3 2 2 3 4" xfId="11412"/>
    <cellStyle name="Normal 3 3 2 2 3 4 2" xfId="11413"/>
    <cellStyle name="Normal 3 3 2 2 3 4 2 2" xfId="11414"/>
    <cellStyle name="Normal 3 3 2 2 3 4 2 2 2" xfId="11415"/>
    <cellStyle name="Normal 3 3 2 2 3 4 2 2 2 2" xfId="11416"/>
    <cellStyle name="Normal 3 3 2 2 3 4 2 2 2 2 2" xfId="11417"/>
    <cellStyle name="Normal 3 3 2 2 3 4 2 2 2 3" xfId="11418"/>
    <cellStyle name="Normal 3 3 2 2 3 4 2 2 3" xfId="11419"/>
    <cellStyle name="Normal 3 3 2 2 3 4 2 2 3 2" xfId="11420"/>
    <cellStyle name="Normal 3 3 2 2 3 4 2 2 4" xfId="11421"/>
    <cellStyle name="Normal 3 3 2 2 3 4 2 3" xfId="11422"/>
    <cellStyle name="Normal 3 3 2 2 3 4 2 3 2" xfId="11423"/>
    <cellStyle name="Normal 3 3 2 2 3 4 2 3 2 2" xfId="11424"/>
    <cellStyle name="Normal 3 3 2 2 3 4 2 3 3" xfId="11425"/>
    <cellStyle name="Normal 3 3 2 2 3 4 2 4" xfId="11426"/>
    <cellStyle name="Normal 3 3 2 2 3 4 2 4 2" xfId="11427"/>
    <cellStyle name="Normal 3 3 2 2 3 4 2 5" xfId="11428"/>
    <cellStyle name="Normal 3 3 2 2 3 4 3" xfId="11429"/>
    <cellStyle name="Normal 3 3 2 2 3 4 3 2" xfId="11430"/>
    <cellStyle name="Normal 3 3 2 2 3 4 3 2 2" xfId="11431"/>
    <cellStyle name="Normal 3 3 2 2 3 4 3 2 2 2" xfId="11432"/>
    <cellStyle name="Normal 3 3 2 2 3 4 3 2 3" xfId="11433"/>
    <cellStyle name="Normal 3 3 2 2 3 4 3 3" xfId="11434"/>
    <cellStyle name="Normal 3 3 2 2 3 4 3 3 2" xfId="11435"/>
    <cellStyle name="Normal 3 3 2 2 3 4 3 4" xfId="11436"/>
    <cellStyle name="Normal 3 3 2 2 3 4 4" xfId="11437"/>
    <cellStyle name="Normal 3 3 2 2 3 4 4 2" xfId="11438"/>
    <cellStyle name="Normal 3 3 2 2 3 4 4 2 2" xfId="11439"/>
    <cellStyle name="Normal 3 3 2 2 3 4 4 3" xfId="11440"/>
    <cellStyle name="Normal 3 3 2 2 3 4 5" xfId="11441"/>
    <cellStyle name="Normal 3 3 2 2 3 4 5 2" xfId="11442"/>
    <cellStyle name="Normal 3 3 2 2 3 4 6" xfId="11443"/>
    <cellStyle name="Normal 3 3 2 2 3 5" xfId="11444"/>
    <cellStyle name="Normal 3 3 2 2 3 5 2" xfId="11445"/>
    <cellStyle name="Normal 3 3 2 2 3 5 2 2" xfId="11446"/>
    <cellStyle name="Normal 3 3 2 2 3 5 2 2 2" xfId="11447"/>
    <cellStyle name="Normal 3 3 2 2 3 5 2 2 2 2" xfId="11448"/>
    <cellStyle name="Normal 3 3 2 2 3 5 2 2 3" xfId="11449"/>
    <cellStyle name="Normal 3 3 2 2 3 5 2 3" xfId="11450"/>
    <cellStyle name="Normal 3 3 2 2 3 5 2 3 2" xfId="11451"/>
    <cellStyle name="Normal 3 3 2 2 3 5 2 4" xfId="11452"/>
    <cellStyle name="Normal 3 3 2 2 3 5 3" xfId="11453"/>
    <cellStyle name="Normal 3 3 2 2 3 5 3 2" xfId="11454"/>
    <cellStyle name="Normal 3 3 2 2 3 5 3 2 2" xfId="11455"/>
    <cellStyle name="Normal 3 3 2 2 3 5 3 3" xfId="11456"/>
    <cellStyle name="Normal 3 3 2 2 3 5 4" xfId="11457"/>
    <cellStyle name="Normal 3 3 2 2 3 5 4 2" xfId="11458"/>
    <cellStyle name="Normal 3 3 2 2 3 5 5" xfId="11459"/>
    <cellStyle name="Normal 3 3 2 2 3 6" xfId="11460"/>
    <cellStyle name="Normal 3 3 2 2 3 6 2" xfId="11461"/>
    <cellStyle name="Normal 3 3 2 2 3 6 2 2" xfId="11462"/>
    <cellStyle name="Normal 3 3 2 2 3 6 2 2 2" xfId="11463"/>
    <cellStyle name="Normal 3 3 2 2 3 6 2 3" xfId="11464"/>
    <cellStyle name="Normal 3 3 2 2 3 6 3" xfId="11465"/>
    <cellStyle name="Normal 3 3 2 2 3 6 3 2" xfId="11466"/>
    <cellStyle name="Normal 3 3 2 2 3 6 4" xfId="11467"/>
    <cellStyle name="Normal 3 3 2 2 3 7" xfId="11468"/>
    <cellStyle name="Normal 3 3 2 2 3 7 2" xfId="11469"/>
    <cellStyle name="Normal 3 3 2 2 3 7 2 2" xfId="11470"/>
    <cellStyle name="Normal 3 3 2 2 3 7 3" xfId="11471"/>
    <cellStyle name="Normal 3 3 2 2 3 8" xfId="11472"/>
    <cellStyle name="Normal 3 3 2 2 3 8 2" xfId="11473"/>
    <cellStyle name="Normal 3 3 2 2 3 9" xfId="11474"/>
    <cellStyle name="Normal 3 3 2 2 4" xfId="11475"/>
    <cellStyle name="Normal 3 3 2 2 4 2" xfId="11476"/>
    <cellStyle name="Normal 3 3 2 2 4 2 2" xfId="11477"/>
    <cellStyle name="Normal 3 3 2 2 4 2 2 2" xfId="11478"/>
    <cellStyle name="Normal 3 3 2 2 4 2 2 2 2" xfId="11479"/>
    <cellStyle name="Normal 3 3 2 2 4 2 2 2 2 2" xfId="11480"/>
    <cellStyle name="Normal 3 3 2 2 4 2 2 2 2 2 2" xfId="11481"/>
    <cellStyle name="Normal 3 3 2 2 4 2 2 2 2 2 2 2" xfId="11482"/>
    <cellStyle name="Normal 3 3 2 2 4 2 2 2 2 2 3" xfId="11483"/>
    <cellStyle name="Normal 3 3 2 2 4 2 2 2 2 3" xfId="11484"/>
    <cellStyle name="Normal 3 3 2 2 4 2 2 2 2 3 2" xfId="11485"/>
    <cellStyle name="Normal 3 3 2 2 4 2 2 2 2 4" xfId="11486"/>
    <cellStyle name="Normal 3 3 2 2 4 2 2 2 3" xfId="11487"/>
    <cellStyle name="Normal 3 3 2 2 4 2 2 2 3 2" xfId="11488"/>
    <cellStyle name="Normal 3 3 2 2 4 2 2 2 3 2 2" xfId="11489"/>
    <cellStyle name="Normal 3 3 2 2 4 2 2 2 3 3" xfId="11490"/>
    <cellStyle name="Normal 3 3 2 2 4 2 2 2 4" xfId="11491"/>
    <cellStyle name="Normal 3 3 2 2 4 2 2 2 4 2" xfId="11492"/>
    <cellStyle name="Normal 3 3 2 2 4 2 2 2 5" xfId="11493"/>
    <cellStyle name="Normal 3 3 2 2 4 2 2 3" xfId="11494"/>
    <cellStyle name="Normal 3 3 2 2 4 2 2 3 2" xfId="11495"/>
    <cellStyle name="Normal 3 3 2 2 4 2 2 3 2 2" xfId="11496"/>
    <cellStyle name="Normal 3 3 2 2 4 2 2 3 2 2 2" xfId="11497"/>
    <cellStyle name="Normal 3 3 2 2 4 2 2 3 2 3" xfId="11498"/>
    <cellStyle name="Normal 3 3 2 2 4 2 2 3 3" xfId="11499"/>
    <cellStyle name="Normal 3 3 2 2 4 2 2 3 3 2" xfId="11500"/>
    <cellStyle name="Normal 3 3 2 2 4 2 2 3 4" xfId="11501"/>
    <cellStyle name="Normal 3 3 2 2 4 2 2 4" xfId="11502"/>
    <cellStyle name="Normal 3 3 2 2 4 2 2 4 2" xfId="11503"/>
    <cellStyle name="Normal 3 3 2 2 4 2 2 4 2 2" xfId="11504"/>
    <cellStyle name="Normal 3 3 2 2 4 2 2 4 3" xfId="11505"/>
    <cellStyle name="Normal 3 3 2 2 4 2 2 5" xfId="11506"/>
    <cellStyle name="Normal 3 3 2 2 4 2 2 5 2" xfId="11507"/>
    <cellStyle name="Normal 3 3 2 2 4 2 2 6" xfId="11508"/>
    <cellStyle name="Normal 3 3 2 2 4 2 3" xfId="11509"/>
    <cellStyle name="Normal 3 3 2 2 4 2 3 2" xfId="11510"/>
    <cellStyle name="Normal 3 3 2 2 4 2 3 2 2" xfId="11511"/>
    <cellStyle name="Normal 3 3 2 2 4 2 3 2 2 2" xfId="11512"/>
    <cellStyle name="Normal 3 3 2 2 4 2 3 2 2 2 2" xfId="11513"/>
    <cellStyle name="Normal 3 3 2 2 4 2 3 2 2 3" xfId="11514"/>
    <cellStyle name="Normal 3 3 2 2 4 2 3 2 3" xfId="11515"/>
    <cellStyle name="Normal 3 3 2 2 4 2 3 2 3 2" xfId="11516"/>
    <cellStyle name="Normal 3 3 2 2 4 2 3 2 4" xfId="11517"/>
    <cellStyle name="Normal 3 3 2 2 4 2 3 3" xfId="11518"/>
    <cellStyle name="Normal 3 3 2 2 4 2 3 3 2" xfId="11519"/>
    <cellStyle name="Normal 3 3 2 2 4 2 3 3 2 2" xfId="11520"/>
    <cellStyle name="Normal 3 3 2 2 4 2 3 3 3" xfId="11521"/>
    <cellStyle name="Normal 3 3 2 2 4 2 3 4" xfId="11522"/>
    <cellStyle name="Normal 3 3 2 2 4 2 3 4 2" xfId="11523"/>
    <cellStyle name="Normal 3 3 2 2 4 2 3 5" xfId="11524"/>
    <cellStyle name="Normal 3 3 2 2 4 2 4" xfId="11525"/>
    <cellStyle name="Normal 3 3 2 2 4 2 4 2" xfId="11526"/>
    <cellStyle name="Normal 3 3 2 2 4 2 4 2 2" xfId="11527"/>
    <cellStyle name="Normal 3 3 2 2 4 2 4 2 2 2" xfId="11528"/>
    <cellStyle name="Normal 3 3 2 2 4 2 4 2 3" xfId="11529"/>
    <cellStyle name="Normal 3 3 2 2 4 2 4 3" xfId="11530"/>
    <cellStyle name="Normal 3 3 2 2 4 2 4 3 2" xfId="11531"/>
    <cellStyle name="Normal 3 3 2 2 4 2 4 4" xfId="11532"/>
    <cellStyle name="Normal 3 3 2 2 4 2 5" xfId="11533"/>
    <cellStyle name="Normal 3 3 2 2 4 2 5 2" xfId="11534"/>
    <cellStyle name="Normal 3 3 2 2 4 2 5 2 2" xfId="11535"/>
    <cellStyle name="Normal 3 3 2 2 4 2 5 3" xfId="11536"/>
    <cellStyle name="Normal 3 3 2 2 4 2 6" xfId="11537"/>
    <cellStyle name="Normal 3 3 2 2 4 2 6 2" xfId="11538"/>
    <cellStyle name="Normal 3 3 2 2 4 2 7" xfId="11539"/>
    <cellStyle name="Normal 3 3 2 2 4 3" xfId="11540"/>
    <cellStyle name="Normal 3 3 2 2 4 3 2" xfId="11541"/>
    <cellStyle name="Normal 3 3 2 2 4 3 2 2" xfId="11542"/>
    <cellStyle name="Normal 3 3 2 2 4 3 2 2 2" xfId="11543"/>
    <cellStyle name="Normal 3 3 2 2 4 3 2 2 2 2" xfId="11544"/>
    <cellStyle name="Normal 3 3 2 2 4 3 2 2 2 2 2" xfId="11545"/>
    <cellStyle name="Normal 3 3 2 2 4 3 2 2 2 3" xfId="11546"/>
    <cellStyle name="Normal 3 3 2 2 4 3 2 2 3" xfId="11547"/>
    <cellStyle name="Normal 3 3 2 2 4 3 2 2 3 2" xfId="11548"/>
    <cellStyle name="Normal 3 3 2 2 4 3 2 2 4" xfId="11549"/>
    <cellStyle name="Normal 3 3 2 2 4 3 2 3" xfId="11550"/>
    <cellStyle name="Normal 3 3 2 2 4 3 2 3 2" xfId="11551"/>
    <cellStyle name="Normal 3 3 2 2 4 3 2 3 2 2" xfId="11552"/>
    <cellStyle name="Normal 3 3 2 2 4 3 2 3 3" xfId="11553"/>
    <cellStyle name="Normal 3 3 2 2 4 3 2 4" xfId="11554"/>
    <cellStyle name="Normal 3 3 2 2 4 3 2 4 2" xfId="11555"/>
    <cellStyle name="Normal 3 3 2 2 4 3 2 5" xfId="11556"/>
    <cellStyle name="Normal 3 3 2 2 4 3 3" xfId="11557"/>
    <cellStyle name="Normal 3 3 2 2 4 3 3 2" xfId="11558"/>
    <cellStyle name="Normal 3 3 2 2 4 3 3 2 2" xfId="11559"/>
    <cellStyle name="Normal 3 3 2 2 4 3 3 2 2 2" xfId="11560"/>
    <cellStyle name="Normal 3 3 2 2 4 3 3 2 3" xfId="11561"/>
    <cellStyle name="Normal 3 3 2 2 4 3 3 3" xfId="11562"/>
    <cellStyle name="Normal 3 3 2 2 4 3 3 3 2" xfId="11563"/>
    <cellStyle name="Normal 3 3 2 2 4 3 3 4" xfId="11564"/>
    <cellStyle name="Normal 3 3 2 2 4 3 4" xfId="11565"/>
    <cellStyle name="Normal 3 3 2 2 4 3 4 2" xfId="11566"/>
    <cellStyle name="Normal 3 3 2 2 4 3 4 2 2" xfId="11567"/>
    <cellStyle name="Normal 3 3 2 2 4 3 4 3" xfId="11568"/>
    <cellStyle name="Normal 3 3 2 2 4 3 5" xfId="11569"/>
    <cellStyle name="Normal 3 3 2 2 4 3 5 2" xfId="11570"/>
    <cellStyle name="Normal 3 3 2 2 4 3 6" xfId="11571"/>
    <cellStyle name="Normal 3 3 2 2 4 4" xfId="11572"/>
    <cellStyle name="Normal 3 3 2 2 4 4 2" xfId="11573"/>
    <cellStyle name="Normal 3 3 2 2 4 4 2 2" xfId="11574"/>
    <cellStyle name="Normal 3 3 2 2 4 4 2 2 2" xfId="11575"/>
    <cellStyle name="Normal 3 3 2 2 4 4 2 2 2 2" xfId="11576"/>
    <cellStyle name="Normal 3 3 2 2 4 4 2 2 3" xfId="11577"/>
    <cellStyle name="Normal 3 3 2 2 4 4 2 3" xfId="11578"/>
    <cellStyle name="Normal 3 3 2 2 4 4 2 3 2" xfId="11579"/>
    <cellStyle name="Normal 3 3 2 2 4 4 2 4" xfId="11580"/>
    <cellStyle name="Normal 3 3 2 2 4 4 3" xfId="11581"/>
    <cellStyle name="Normal 3 3 2 2 4 4 3 2" xfId="11582"/>
    <cellStyle name="Normal 3 3 2 2 4 4 3 2 2" xfId="11583"/>
    <cellStyle name="Normal 3 3 2 2 4 4 3 3" xfId="11584"/>
    <cellStyle name="Normal 3 3 2 2 4 4 4" xfId="11585"/>
    <cellStyle name="Normal 3 3 2 2 4 4 4 2" xfId="11586"/>
    <cellStyle name="Normal 3 3 2 2 4 4 5" xfId="11587"/>
    <cellStyle name="Normal 3 3 2 2 4 5" xfId="11588"/>
    <cellStyle name="Normal 3 3 2 2 4 5 2" xfId="11589"/>
    <cellStyle name="Normal 3 3 2 2 4 5 2 2" xfId="11590"/>
    <cellStyle name="Normal 3 3 2 2 4 5 2 2 2" xfId="11591"/>
    <cellStyle name="Normal 3 3 2 2 4 5 2 3" xfId="11592"/>
    <cellStyle name="Normal 3 3 2 2 4 5 3" xfId="11593"/>
    <cellStyle name="Normal 3 3 2 2 4 5 3 2" xfId="11594"/>
    <cellStyle name="Normal 3 3 2 2 4 5 4" xfId="11595"/>
    <cellStyle name="Normal 3 3 2 2 4 6" xfId="11596"/>
    <cellStyle name="Normal 3 3 2 2 4 6 2" xfId="11597"/>
    <cellStyle name="Normal 3 3 2 2 4 6 2 2" xfId="11598"/>
    <cellStyle name="Normal 3 3 2 2 4 6 3" xfId="11599"/>
    <cellStyle name="Normal 3 3 2 2 4 7" xfId="11600"/>
    <cellStyle name="Normal 3 3 2 2 4 7 2" xfId="11601"/>
    <cellStyle name="Normal 3 3 2 2 4 8" xfId="11602"/>
    <cellStyle name="Normal 3 3 2 2 5" xfId="11603"/>
    <cellStyle name="Normal 3 3 2 2 5 2" xfId="11604"/>
    <cellStyle name="Normal 3 3 2 2 5 2 2" xfId="11605"/>
    <cellStyle name="Normal 3 3 2 2 5 2 2 2" xfId="11606"/>
    <cellStyle name="Normal 3 3 2 2 5 2 2 2 2" xfId="11607"/>
    <cellStyle name="Normal 3 3 2 2 5 2 2 2 2 2" xfId="11608"/>
    <cellStyle name="Normal 3 3 2 2 5 2 2 2 2 2 2" xfId="11609"/>
    <cellStyle name="Normal 3 3 2 2 5 2 2 2 2 3" xfId="11610"/>
    <cellStyle name="Normal 3 3 2 2 5 2 2 2 3" xfId="11611"/>
    <cellStyle name="Normal 3 3 2 2 5 2 2 2 3 2" xfId="11612"/>
    <cellStyle name="Normal 3 3 2 2 5 2 2 2 4" xfId="11613"/>
    <cellStyle name="Normal 3 3 2 2 5 2 2 3" xfId="11614"/>
    <cellStyle name="Normal 3 3 2 2 5 2 2 3 2" xfId="11615"/>
    <cellStyle name="Normal 3 3 2 2 5 2 2 3 2 2" xfId="11616"/>
    <cellStyle name="Normal 3 3 2 2 5 2 2 3 3" xfId="11617"/>
    <cellStyle name="Normal 3 3 2 2 5 2 2 4" xfId="11618"/>
    <cellStyle name="Normal 3 3 2 2 5 2 2 4 2" xfId="11619"/>
    <cellStyle name="Normal 3 3 2 2 5 2 2 5" xfId="11620"/>
    <cellStyle name="Normal 3 3 2 2 5 2 3" xfId="11621"/>
    <cellStyle name="Normal 3 3 2 2 5 2 3 2" xfId="11622"/>
    <cellStyle name="Normal 3 3 2 2 5 2 3 2 2" xfId="11623"/>
    <cellStyle name="Normal 3 3 2 2 5 2 3 2 2 2" xfId="11624"/>
    <cellStyle name="Normal 3 3 2 2 5 2 3 2 3" xfId="11625"/>
    <cellStyle name="Normal 3 3 2 2 5 2 3 3" xfId="11626"/>
    <cellStyle name="Normal 3 3 2 2 5 2 3 3 2" xfId="11627"/>
    <cellStyle name="Normal 3 3 2 2 5 2 3 4" xfId="11628"/>
    <cellStyle name="Normal 3 3 2 2 5 2 4" xfId="11629"/>
    <cellStyle name="Normal 3 3 2 2 5 2 4 2" xfId="11630"/>
    <cellStyle name="Normal 3 3 2 2 5 2 4 2 2" xfId="11631"/>
    <cellStyle name="Normal 3 3 2 2 5 2 4 3" xfId="11632"/>
    <cellStyle name="Normal 3 3 2 2 5 2 5" xfId="11633"/>
    <cellStyle name="Normal 3 3 2 2 5 2 5 2" xfId="11634"/>
    <cellStyle name="Normal 3 3 2 2 5 2 6" xfId="11635"/>
    <cellStyle name="Normal 3 3 2 2 5 3" xfId="11636"/>
    <cellStyle name="Normal 3 3 2 2 5 3 2" xfId="11637"/>
    <cellStyle name="Normal 3 3 2 2 5 3 2 2" xfId="11638"/>
    <cellStyle name="Normal 3 3 2 2 5 3 2 2 2" xfId="11639"/>
    <cellStyle name="Normal 3 3 2 2 5 3 2 2 2 2" xfId="11640"/>
    <cellStyle name="Normal 3 3 2 2 5 3 2 2 3" xfId="11641"/>
    <cellStyle name="Normal 3 3 2 2 5 3 2 3" xfId="11642"/>
    <cellStyle name="Normal 3 3 2 2 5 3 2 3 2" xfId="11643"/>
    <cellStyle name="Normal 3 3 2 2 5 3 2 4" xfId="11644"/>
    <cellStyle name="Normal 3 3 2 2 5 3 3" xfId="11645"/>
    <cellStyle name="Normal 3 3 2 2 5 3 3 2" xfId="11646"/>
    <cellStyle name="Normal 3 3 2 2 5 3 3 2 2" xfId="11647"/>
    <cellStyle name="Normal 3 3 2 2 5 3 3 3" xfId="11648"/>
    <cellStyle name="Normal 3 3 2 2 5 3 4" xfId="11649"/>
    <cellStyle name="Normal 3 3 2 2 5 3 4 2" xfId="11650"/>
    <cellStyle name="Normal 3 3 2 2 5 3 5" xfId="11651"/>
    <cellStyle name="Normal 3 3 2 2 5 4" xfId="11652"/>
    <cellStyle name="Normal 3 3 2 2 5 4 2" xfId="11653"/>
    <cellStyle name="Normal 3 3 2 2 5 4 2 2" xfId="11654"/>
    <cellStyle name="Normal 3 3 2 2 5 4 2 2 2" xfId="11655"/>
    <cellStyle name="Normal 3 3 2 2 5 4 2 3" xfId="11656"/>
    <cellStyle name="Normal 3 3 2 2 5 4 3" xfId="11657"/>
    <cellStyle name="Normal 3 3 2 2 5 4 3 2" xfId="11658"/>
    <cellStyle name="Normal 3 3 2 2 5 4 4" xfId="11659"/>
    <cellStyle name="Normal 3 3 2 2 5 5" xfId="11660"/>
    <cellStyle name="Normal 3 3 2 2 5 5 2" xfId="11661"/>
    <cellStyle name="Normal 3 3 2 2 5 5 2 2" xfId="11662"/>
    <cellStyle name="Normal 3 3 2 2 5 5 3" xfId="11663"/>
    <cellStyle name="Normal 3 3 2 2 5 6" xfId="11664"/>
    <cellStyle name="Normal 3 3 2 2 5 6 2" xfId="11665"/>
    <cellStyle name="Normal 3 3 2 2 5 7" xfId="11666"/>
    <cellStyle name="Normal 3 3 2 2 6" xfId="11667"/>
    <cellStyle name="Normal 3 3 2 2 6 2" xfId="11668"/>
    <cellStyle name="Normal 3 3 2 2 6 2 2" xfId="11669"/>
    <cellStyle name="Normal 3 3 2 2 6 2 2 2" xfId="11670"/>
    <cellStyle name="Normal 3 3 2 2 6 2 2 2 2" xfId="11671"/>
    <cellStyle name="Normal 3 3 2 2 6 2 2 2 2 2" xfId="11672"/>
    <cellStyle name="Normal 3 3 2 2 6 2 2 2 3" xfId="11673"/>
    <cellStyle name="Normal 3 3 2 2 6 2 2 3" xfId="11674"/>
    <cellStyle name="Normal 3 3 2 2 6 2 2 3 2" xfId="11675"/>
    <cellStyle name="Normal 3 3 2 2 6 2 2 4" xfId="11676"/>
    <cellStyle name="Normal 3 3 2 2 6 2 3" xfId="11677"/>
    <cellStyle name="Normal 3 3 2 2 6 2 3 2" xfId="11678"/>
    <cellStyle name="Normal 3 3 2 2 6 2 3 2 2" xfId="11679"/>
    <cellStyle name="Normal 3 3 2 2 6 2 3 3" xfId="11680"/>
    <cellStyle name="Normal 3 3 2 2 6 2 4" xfId="11681"/>
    <cellStyle name="Normal 3 3 2 2 6 2 4 2" xfId="11682"/>
    <cellStyle name="Normal 3 3 2 2 6 2 5" xfId="11683"/>
    <cellStyle name="Normal 3 3 2 2 6 3" xfId="11684"/>
    <cellStyle name="Normal 3 3 2 2 6 3 2" xfId="11685"/>
    <cellStyle name="Normal 3 3 2 2 6 3 2 2" xfId="11686"/>
    <cellStyle name="Normal 3 3 2 2 6 3 2 2 2" xfId="11687"/>
    <cellStyle name="Normal 3 3 2 2 6 3 2 3" xfId="11688"/>
    <cellStyle name="Normal 3 3 2 2 6 3 3" xfId="11689"/>
    <cellStyle name="Normal 3 3 2 2 6 3 3 2" xfId="11690"/>
    <cellStyle name="Normal 3 3 2 2 6 3 4" xfId="11691"/>
    <cellStyle name="Normal 3 3 2 2 6 4" xfId="11692"/>
    <cellStyle name="Normal 3 3 2 2 6 4 2" xfId="11693"/>
    <cellStyle name="Normal 3 3 2 2 6 4 2 2" xfId="11694"/>
    <cellStyle name="Normal 3 3 2 2 6 4 3" xfId="11695"/>
    <cellStyle name="Normal 3 3 2 2 6 5" xfId="11696"/>
    <cellStyle name="Normal 3 3 2 2 6 5 2" xfId="11697"/>
    <cellStyle name="Normal 3 3 2 2 6 6" xfId="11698"/>
    <cellStyle name="Normal 3 3 2 2 7" xfId="11699"/>
    <cellStyle name="Normal 3 3 2 2 7 2" xfId="11700"/>
    <cellStyle name="Normal 3 3 2 2 7 2 2" xfId="11701"/>
    <cellStyle name="Normal 3 3 2 2 7 2 2 2" xfId="11702"/>
    <cellStyle name="Normal 3 3 2 2 7 2 2 2 2" xfId="11703"/>
    <cellStyle name="Normal 3 3 2 2 7 2 2 3" xfId="11704"/>
    <cellStyle name="Normal 3 3 2 2 7 2 3" xfId="11705"/>
    <cellStyle name="Normal 3 3 2 2 7 2 3 2" xfId="11706"/>
    <cellStyle name="Normal 3 3 2 2 7 2 4" xfId="11707"/>
    <cellStyle name="Normal 3 3 2 2 7 3" xfId="11708"/>
    <cellStyle name="Normal 3 3 2 2 7 3 2" xfId="11709"/>
    <cellStyle name="Normal 3 3 2 2 7 3 2 2" xfId="11710"/>
    <cellStyle name="Normal 3 3 2 2 7 3 3" xfId="11711"/>
    <cellStyle name="Normal 3 3 2 2 7 4" xfId="11712"/>
    <cellStyle name="Normal 3 3 2 2 7 4 2" xfId="11713"/>
    <cellStyle name="Normal 3 3 2 2 7 5" xfId="11714"/>
    <cellStyle name="Normal 3 3 2 2 8" xfId="11715"/>
    <cellStyle name="Normal 3 3 2 2 8 2" xfId="11716"/>
    <cellStyle name="Normal 3 3 2 2 8 2 2" xfId="11717"/>
    <cellStyle name="Normal 3 3 2 2 8 2 2 2" xfId="11718"/>
    <cellStyle name="Normal 3 3 2 2 8 2 3" xfId="11719"/>
    <cellStyle name="Normal 3 3 2 2 8 3" xfId="11720"/>
    <cellStyle name="Normal 3 3 2 2 8 3 2" xfId="11721"/>
    <cellStyle name="Normal 3 3 2 2 8 4" xfId="11722"/>
    <cellStyle name="Normal 3 3 2 2 9" xfId="11723"/>
    <cellStyle name="Normal 3 3 2 2 9 2" xfId="11724"/>
    <cellStyle name="Normal 3 3 2 2 9 2 2" xfId="11725"/>
    <cellStyle name="Normal 3 3 2 2 9 3" xfId="11726"/>
    <cellStyle name="Normal 3 3 2 3" xfId="11727"/>
    <cellStyle name="Normal 3 3 2 3 10" xfId="11728"/>
    <cellStyle name="Normal 3 3 2 3 2" xfId="11729"/>
    <cellStyle name="Normal 3 3 2 3 2 2" xfId="11730"/>
    <cellStyle name="Normal 3 3 2 3 2 2 2" xfId="11731"/>
    <cellStyle name="Normal 3 3 2 3 2 2 2 2" xfId="11732"/>
    <cellStyle name="Normal 3 3 2 3 2 2 2 2 2" xfId="11733"/>
    <cellStyle name="Normal 3 3 2 3 2 2 2 2 2 2" xfId="11734"/>
    <cellStyle name="Normal 3 3 2 3 2 2 2 2 2 2 2" xfId="11735"/>
    <cellStyle name="Normal 3 3 2 3 2 2 2 2 2 2 2 2" xfId="11736"/>
    <cellStyle name="Normal 3 3 2 3 2 2 2 2 2 2 2 2 2" xfId="11737"/>
    <cellStyle name="Normal 3 3 2 3 2 2 2 2 2 2 2 3" xfId="11738"/>
    <cellStyle name="Normal 3 3 2 3 2 2 2 2 2 2 3" xfId="11739"/>
    <cellStyle name="Normal 3 3 2 3 2 2 2 2 2 2 3 2" xfId="11740"/>
    <cellStyle name="Normal 3 3 2 3 2 2 2 2 2 2 4" xfId="11741"/>
    <cellStyle name="Normal 3 3 2 3 2 2 2 2 2 3" xfId="11742"/>
    <cellStyle name="Normal 3 3 2 3 2 2 2 2 2 3 2" xfId="11743"/>
    <cellStyle name="Normal 3 3 2 3 2 2 2 2 2 3 2 2" xfId="11744"/>
    <cellStyle name="Normal 3 3 2 3 2 2 2 2 2 3 3" xfId="11745"/>
    <cellStyle name="Normal 3 3 2 3 2 2 2 2 2 4" xfId="11746"/>
    <cellStyle name="Normal 3 3 2 3 2 2 2 2 2 4 2" xfId="11747"/>
    <cellStyle name="Normal 3 3 2 3 2 2 2 2 2 5" xfId="11748"/>
    <cellStyle name="Normal 3 3 2 3 2 2 2 2 3" xfId="11749"/>
    <cellStyle name="Normal 3 3 2 3 2 2 2 2 3 2" xfId="11750"/>
    <cellStyle name="Normal 3 3 2 3 2 2 2 2 3 2 2" xfId="11751"/>
    <cellStyle name="Normal 3 3 2 3 2 2 2 2 3 2 2 2" xfId="11752"/>
    <cellStyle name="Normal 3 3 2 3 2 2 2 2 3 2 3" xfId="11753"/>
    <cellStyle name="Normal 3 3 2 3 2 2 2 2 3 3" xfId="11754"/>
    <cellStyle name="Normal 3 3 2 3 2 2 2 2 3 3 2" xfId="11755"/>
    <cellStyle name="Normal 3 3 2 3 2 2 2 2 3 4" xfId="11756"/>
    <cellStyle name="Normal 3 3 2 3 2 2 2 2 4" xfId="11757"/>
    <cellStyle name="Normal 3 3 2 3 2 2 2 2 4 2" xfId="11758"/>
    <cellStyle name="Normal 3 3 2 3 2 2 2 2 4 2 2" xfId="11759"/>
    <cellStyle name="Normal 3 3 2 3 2 2 2 2 4 3" xfId="11760"/>
    <cellStyle name="Normal 3 3 2 3 2 2 2 2 5" xfId="11761"/>
    <cellStyle name="Normal 3 3 2 3 2 2 2 2 5 2" xfId="11762"/>
    <cellStyle name="Normal 3 3 2 3 2 2 2 2 6" xfId="11763"/>
    <cellStyle name="Normal 3 3 2 3 2 2 2 3" xfId="11764"/>
    <cellStyle name="Normal 3 3 2 3 2 2 2 3 2" xfId="11765"/>
    <cellStyle name="Normal 3 3 2 3 2 2 2 3 2 2" xfId="11766"/>
    <cellStyle name="Normal 3 3 2 3 2 2 2 3 2 2 2" xfId="11767"/>
    <cellStyle name="Normal 3 3 2 3 2 2 2 3 2 2 2 2" xfId="11768"/>
    <cellStyle name="Normal 3 3 2 3 2 2 2 3 2 2 3" xfId="11769"/>
    <cellStyle name="Normal 3 3 2 3 2 2 2 3 2 3" xfId="11770"/>
    <cellStyle name="Normal 3 3 2 3 2 2 2 3 2 3 2" xfId="11771"/>
    <cellStyle name="Normal 3 3 2 3 2 2 2 3 2 4" xfId="11772"/>
    <cellStyle name="Normal 3 3 2 3 2 2 2 3 3" xfId="11773"/>
    <cellStyle name="Normal 3 3 2 3 2 2 2 3 3 2" xfId="11774"/>
    <cellStyle name="Normal 3 3 2 3 2 2 2 3 3 2 2" xfId="11775"/>
    <cellStyle name="Normal 3 3 2 3 2 2 2 3 3 3" xfId="11776"/>
    <cellStyle name="Normal 3 3 2 3 2 2 2 3 4" xfId="11777"/>
    <cellStyle name="Normal 3 3 2 3 2 2 2 3 4 2" xfId="11778"/>
    <cellStyle name="Normal 3 3 2 3 2 2 2 3 5" xfId="11779"/>
    <cellStyle name="Normal 3 3 2 3 2 2 2 4" xfId="11780"/>
    <cellStyle name="Normal 3 3 2 3 2 2 2 4 2" xfId="11781"/>
    <cellStyle name="Normal 3 3 2 3 2 2 2 4 2 2" xfId="11782"/>
    <cellStyle name="Normal 3 3 2 3 2 2 2 4 2 2 2" xfId="11783"/>
    <cellStyle name="Normal 3 3 2 3 2 2 2 4 2 3" xfId="11784"/>
    <cellStyle name="Normal 3 3 2 3 2 2 2 4 3" xfId="11785"/>
    <cellStyle name="Normal 3 3 2 3 2 2 2 4 3 2" xfId="11786"/>
    <cellStyle name="Normal 3 3 2 3 2 2 2 4 4" xfId="11787"/>
    <cellStyle name="Normal 3 3 2 3 2 2 2 5" xfId="11788"/>
    <cellStyle name="Normal 3 3 2 3 2 2 2 5 2" xfId="11789"/>
    <cellStyle name="Normal 3 3 2 3 2 2 2 5 2 2" xfId="11790"/>
    <cellStyle name="Normal 3 3 2 3 2 2 2 5 3" xfId="11791"/>
    <cellStyle name="Normal 3 3 2 3 2 2 2 6" xfId="11792"/>
    <cellStyle name="Normal 3 3 2 3 2 2 2 6 2" xfId="11793"/>
    <cellStyle name="Normal 3 3 2 3 2 2 2 7" xfId="11794"/>
    <cellStyle name="Normal 3 3 2 3 2 2 3" xfId="11795"/>
    <cellStyle name="Normal 3 3 2 3 2 2 3 2" xfId="11796"/>
    <cellStyle name="Normal 3 3 2 3 2 2 3 2 2" xfId="11797"/>
    <cellStyle name="Normal 3 3 2 3 2 2 3 2 2 2" xfId="11798"/>
    <cellStyle name="Normal 3 3 2 3 2 2 3 2 2 2 2" xfId="11799"/>
    <cellStyle name="Normal 3 3 2 3 2 2 3 2 2 2 2 2" xfId="11800"/>
    <cellStyle name="Normal 3 3 2 3 2 2 3 2 2 2 3" xfId="11801"/>
    <cellStyle name="Normal 3 3 2 3 2 2 3 2 2 3" xfId="11802"/>
    <cellStyle name="Normal 3 3 2 3 2 2 3 2 2 3 2" xfId="11803"/>
    <cellStyle name="Normal 3 3 2 3 2 2 3 2 2 4" xfId="11804"/>
    <cellStyle name="Normal 3 3 2 3 2 2 3 2 3" xfId="11805"/>
    <cellStyle name="Normal 3 3 2 3 2 2 3 2 3 2" xfId="11806"/>
    <cellStyle name="Normal 3 3 2 3 2 2 3 2 3 2 2" xfId="11807"/>
    <cellStyle name="Normal 3 3 2 3 2 2 3 2 3 3" xfId="11808"/>
    <cellStyle name="Normal 3 3 2 3 2 2 3 2 4" xfId="11809"/>
    <cellStyle name="Normal 3 3 2 3 2 2 3 2 4 2" xfId="11810"/>
    <cellStyle name="Normal 3 3 2 3 2 2 3 2 5" xfId="11811"/>
    <cellStyle name="Normal 3 3 2 3 2 2 3 3" xfId="11812"/>
    <cellStyle name="Normal 3 3 2 3 2 2 3 3 2" xfId="11813"/>
    <cellStyle name="Normal 3 3 2 3 2 2 3 3 2 2" xfId="11814"/>
    <cellStyle name="Normal 3 3 2 3 2 2 3 3 2 2 2" xfId="11815"/>
    <cellStyle name="Normal 3 3 2 3 2 2 3 3 2 3" xfId="11816"/>
    <cellStyle name="Normal 3 3 2 3 2 2 3 3 3" xfId="11817"/>
    <cellStyle name="Normal 3 3 2 3 2 2 3 3 3 2" xfId="11818"/>
    <cellStyle name="Normal 3 3 2 3 2 2 3 3 4" xfId="11819"/>
    <cellStyle name="Normal 3 3 2 3 2 2 3 4" xfId="11820"/>
    <cellStyle name="Normal 3 3 2 3 2 2 3 4 2" xfId="11821"/>
    <cellStyle name="Normal 3 3 2 3 2 2 3 4 2 2" xfId="11822"/>
    <cellStyle name="Normal 3 3 2 3 2 2 3 4 3" xfId="11823"/>
    <cellStyle name="Normal 3 3 2 3 2 2 3 5" xfId="11824"/>
    <cellStyle name="Normal 3 3 2 3 2 2 3 5 2" xfId="11825"/>
    <cellStyle name="Normal 3 3 2 3 2 2 3 6" xfId="11826"/>
    <cellStyle name="Normal 3 3 2 3 2 2 4" xfId="11827"/>
    <cellStyle name="Normal 3 3 2 3 2 2 4 2" xfId="11828"/>
    <cellStyle name="Normal 3 3 2 3 2 2 4 2 2" xfId="11829"/>
    <cellStyle name="Normal 3 3 2 3 2 2 4 2 2 2" xfId="11830"/>
    <cellStyle name="Normal 3 3 2 3 2 2 4 2 2 2 2" xfId="11831"/>
    <cellStyle name="Normal 3 3 2 3 2 2 4 2 2 3" xfId="11832"/>
    <cellStyle name="Normal 3 3 2 3 2 2 4 2 3" xfId="11833"/>
    <cellStyle name="Normal 3 3 2 3 2 2 4 2 3 2" xfId="11834"/>
    <cellStyle name="Normal 3 3 2 3 2 2 4 2 4" xfId="11835"/>
    <cellStyle name="Normal 3 3 2 3 2 2 4 3" xfId="11836"/>
    <cellStyle name="Normal 3 3 2 3 2 2 4 3 2" xfId="11837"/>
    <cellStyle name="Normal 3 3 2 3 2 2 4 3 2 2" xfId="11838"/>
    <cellStyle name="Normal 3 3 2 3 2 2 4 3 3" xfId="11839"/>
    <cellStyle name="Normal 3 3 2 3 2 2 4 4" xfId="11840"/>
    <cellStyle name="Normal 3 3 2 3 2 2 4 4 2" xfId="11841"/>
    <cellStyle name="Normal 3 3 2 3 2 2 4 5" xfId="11842"/>
    <cellStyle name="Normal 3 3 2 3 2 2 5" xfId="11843"/>
    <cellStyle name="Normal 3 3 2 3 2 2 5 2" xfId="11844"/>
    <cellStyle name="Normal 3 3 2 3 2 2 5 2 2" xfId="11845"/>
    <cellStyle name="Normal 3 3 2 3 2 2 5 2 2 2" xfId="11846"/>
    <cellStyle name="Normal 3 3 2 3 2 2 5 2 3" xfId="11847"/>
    <cellStyle name="Normal 3 3 2 3 2 2 5 3" xfId="11848"/>
    <cellStyle name="Normal 3 3 2 3 2 2 5 3 2" xfId="11849"/>
    <cellStyle name="Normal 3 3 2 3 2 2 5 4" xfId="11850"/>
    <cellStyle name="Normal 3 3 2 3 2 2 6" xfId="11851"/>
    <cellStyle name="Normal 3 3 2 3 2 2 6 2" xfId="11852"/>
    <cellStyle name="Normal 3 3 2 3 2 2 6 2 2" xfId="11853"/>
    <cellStyle name="Normal 3 3 2 3 2 2 6 3" xfId="11854"/>
    <cellStyle name="Normal 3 3 2 3 2 2 7" xfId="11855"/>
    <cellStyle name="Normal 3 3 2 3 2 2 7 2" xfId="11856"/>
    <cellStyle name="Normal 3 3 2 3 2 2 8" xfId="11857"/>
    <cellStyle name="Normal 3 3 2 3 2 3" xfId="11858"/>
    <cellStyle name="Normal 3 3 2 3 2 3 2" xfId="11859"/>
    <cellStyle name="Normal 3 3 2 3 2 3 2 2" xfId="11860"/>
    <cellStyle name="Normal 3 3 2 3 2 3 2 2 2" xfId="11861"/>
    <cellStyle name="Normal 3 3 2 3 2 3 2 2 2 2" xfId="11862"/>
    <cellStyle name="Normal 3 3 2 3 2 3 2 2 2 2 2" xfId="11863"/>
    <cellStyle name="Normal 3 3 2 3 2 3 2 2 2 2 2 2" xfId="11864"/>
    <cellStyle name="Normal 3 3 2 3 2 3 2 2 2 2 3" xfId="11865"/>
    <cellStyle name="Normal 3 3 2 3 2 3 2 2 2 3" xfId="11866"/>
    <cellStyle name="Normal 3 3 2 3 2 3 2 2 2 3 2" xfId="11867"/>
    <cellStyle name="Normal 3 3 2 3 2 3 2 2 2 4" xfId="11868"/>
    <cellStyle name="Normal 3 3 2 3 2 3 2 2 3" xfId="11869"/>
    <cellStyle name="Normal 3 3 2 3 2 3 2 2 3 2" xfId="11870"/>
    <cellStyle name="Normal 3 3 2 3 2 3 2 2 3 2 2" xfId="11871"/>
    <cellStyle name="Normal 3 3 2 3 2 3 2 2 3 3" xfId="11872"/>
    <cellStyle name="Normal 3 3 2 3 2 3 2 2 4" xfId="11873"/>
    <cellStyle name="Normal 3 3 2 3 2 3 2 2 4 2" xfId="11874"/>
    <cellStyle name="Normal 3 3 2 3 2 3 2 2 5" xfId="11875"/>
    <cellStyle name="Normal 3 3 2 3 2 3 2 3" xfId="11876"/>
    <cellStyle name="Normal 3 3 2 3 2 3 2 3 2" xfId="11877"/>
    <cellStyle name="Normal 3 3 2 3 2 3 2 3 2 2" xfId="11878"/>
    <cellStyle name="Normal 3 3 2 3 2 3 2 3 2 2 2" xfId="11879"/>
    <cellStyle name="Normal 3 3 2 3 2 3 2 3 2 3" xfId="11880"/>
    <cellStyle name="Normal 3 3 2 3 2 3 2 3 3" xfId="11881"/>
    <cellStyle name="Normal 3 3 2 3 2 3 2 3 3 2" xfId="11882"/>
    <cellStyle name="Normal 3 3 2 3 2 3 2 3 4" xfId="11883"/>
    <cellStyle name="Normal 3 3 2 3 2 3 2 4" xfId="11884"/>
    <cellStyle name="Normal 3 3 2 3 2 3 2 4 2" xfId="11885"/>
    <cellStyle name="Normal 3 3 2 3 2 3 2 4 2 2" xfId="11886"/>
    <cellStyle name="Normal 3 3 2 3 2 3 2 4 3" xfId="11887"/>
    <cellStyle name="Normal 3 3 2 3 2 3 2 5" xfId="11888"/>
    <cellStyle name="Normal 3 3 2 3 2 3 2 5 2" xfId="11889"/>
    <cellStyle name="Normal 3 3 2 3 2 3 2 6" xfId="11890"/>
    <cellStyle name="Normal 3 3 2 3 2 3 3" xfId="11891"/>
    <cellStyle name="Normal 3 3 2 3 2 3 3 2" xfId="11892"/>
    <cellStyle name="Normal 3 3 2 3 2 3 3 2 2" xfId="11893"/>
    <cellStyle name="Normal 3 3 2 3 2 3 3 2 2 2" xfId="11894"/>
    <cellStyle name="Normal 3 3 2 3 2 3 3 2 2 2 2" xfId="11895"/>
    <cellStyle name="Normal 3 3 2 3 2 3 3 2 2 3" xfId="11896"/>
    <cellStyle name="Normal 3 3 2 3 2 3 3 2 3" xfId="11897"/>
    <cellStyle name="Normal 3 3 2 3 2 3 3 2 3 2" xfId="11898"/>
    <cellStyle name="Normal 3 3 2 3 2 3 3 2 4" xfId="11899"/>
    <cellStyle name="Normal 3 3 2 3 2 3 3 3" xfId="11900"/>
    <cellStyle name="Normal 3 3 2 3 2 3 3 3 2" xfId="11901"/>
    <cellStyle name="Normal 3 3 2 3 2 3 3 3 2 2" xfId="11902"/>
    <cellStyle name="Normal 3 3 2 3 2 3 3 3 3" xfId="11903"/>
    <cellStyle name="Normal 3 3 2 3 2 3 3 4" xfId="11904"/>
    <cellStyle name="Normal 3 3 2 3 2 3 3 4 2" xfId="11905"/>
    <cellStyle name="Normal 3 3 2 3 2 3 3 5" xfId="11906"/>
    <cellStyle name="Normal 3 3 2 3 2 3 4" xfId="11907"/>
    <cellStyle name="Normal 3 3 2 3 2 3 4 2" xfId="11908"/>
    <cellStyle name="Normal 3 3 2 3 2 3 4 2 2" xfId="11909"/>
    <cellStyle name="Normal 3 3 2 3 2 3 4 2 2 2" xfId="11910"/>
    <cellStyle name="Normal 3 3 2 3 2 3 4 2 3" xfId="11911"/>
    <cellStyle name="Normal 3 3 2 3 2 3 4 3" xfId="11912"/>
    <cellStyle name="Normal 3 3 2 3 2 3 4 3 2" xfId="11913"/>
    <cellStyle name="Normal 3 3 2 3 2 3 4 4" xfId="11914"/>
    <cellStyle name="Normal 3 3 2 3 2 3 5" xfId="11915"/>
    <cellStyle name="Normal 3 3 2 3 2 3 5 2" xfId="11916"/>
    <cellStyle name="Normal 3 3 2 3 2 3 5 2 2" xfId="11917"/>
    <cellStyle name="Normal 3 3 2 3 2 3 5 3" xfId="11918"/>
    <cellStyle name="Normal 3 3 2 3 2 3 6" xfId="11919"/>
    <cellStyle name="Normal 3 3 2 3 2 3 6 2" xfId="11920"/>
    <cellStyle name="Normal 3 3 2 3 2 3 7" xfId="11921"/>
    <cellStyle name="Normal 3 3 2 3 2 4" xfId="11922"/>
    <cellStyle name="Normal 3 3 2 3 2 4 2" xfId="11923"/>
    <cellStyle name="Normal 3 3 2 3 2 4 2 2" xfId="11924"/>
    <cellStyle name="Normal 3 3 2 3 2 4 2 2 2" xfId="11925"/>
    <cellStyle name="Normal 3 3 2 3 2 4 2 2 2 2" xfId="11926"/>
    <cellStyle name="Normal 3 3 2 3 2 4 2 2 2 2 2" xfId="11927"/>
    <cellStyle name="Normal 3 3 2 3 2 4 2 2 2 3" xfId="11928"/>
    <cellStyle name="Normal 3 3 2 3 2 4 2 2 3" xfId="11929"/>
    <cellStyle name="Normal 3 3 2 3 2 4 2 2 3 2" xfId="11930"/>
    <cellStyle name="Normal 3 3 2 3 2 4 2 2 4" xfId="11931"/>
    <cellStyle name="Normal 3 3 2 3 2 4 2 3" xfId="11932"/>
    <cellStyle name="Normal 3 3 2 3 2 4 2 3 2" xfId="11933"/>
    <cellStyle name="Normal 3 3 2 3 2 4 2 3 2 2" xfId="11934"/>
    <cellStyle name="Normal 3 3 2 3 2 4 2 3 3" xfId="11935"/>
    <cellStyle name="Normal 3 3 2 3 2 4 2 4" xfId="11936"/>
    <cellStyle name="Normal 3 3 2 3 2 4 2 4 2" xfId="11937"/>
    <cellStyle name="Normal 3 3 2 3 2 4 2 5" xfId="11938"/>
    <cellStyle name="Normal 3 3 2 3 2 4 3" xfId="11939"/>
    <cellStyle name="Normal 3 3 2 3 2 4 3 2" xfId="11940"/>
    <cellStyle name="Normal 3 3 2 3 2 4 3 2 2" xfId="11941"/>
    <cellStyle name="Normal 3 3 2 3 2 4 3 2 2 2" xfId="11942"/>
    <cellStyle name="Normal 3 3 2 3 2 4 3 2 3" xfId="11943"/>
    <cellStyle name="Normal 3 3 2 3 2 4 3 3" xfId="11944"/>
    <cellStyle name="Normal 3 3 2 3 2 4 3 3 2" xfId="11945"/>
    <cellStyle name="Normal 3 3 2 3 2 4 3 4" xfId="11946"/>
    <cellStyle name="Normal 3 3 2 3 2 4 4" xfId="11947"/>
    <cellStyle name="Normal 3 3 2 3 2 4 4 2" xfId="11948"/>
    <cellStyle name="Normal 3 3 2 3 2 4 4 2 2" xfId="11949"/>
    <cellStyle name="Normal 3 3 2 3 2 4 4 3" xfId="11950"/>
    <cellStyle name="Normal 3 3 2 3 2 4 5" xfId="11951"/>
    <cellStyle name="Normal 3 3 2 3 2 4 5 2" xfId="11952"/>
    <cellStyle name="Normal 3 3 2 3 2 4 6" xfId="11953"/>
    <cellStyle name="Normal 3 3 2 3 2 5" xfId="11954"/>
    <cellStyle name="Normal 3 3 2 3 2 5 2" xfId="11955"/>
    <cellStyle name="Normal 3 3 2 3 2 5 2 2" xfId="11956"/>
    <cellStyle name="Normal 3 3 2 3 2 5 2 2 2" xfId="11957"/>
    <cellStyle name="Normal 3 3 2 3 2 5 2 2 2 2" xfId="11958"/>
    <cellStyle name="Normal 3 3 2 3 2 5 2 2 3" xfId="11959"/>
    <cellStyle name="Normal 3 3 2 3 2 5 2 3" xfId="11960"/>
    <cellStyle name="Normal 3 3 2 3 2 5 2 3 2" xfId="11961"/>
    <cellStyle name="Normal 3 3 2 3 2 5 2 4" xfId="11962"/>
    <cellStyle name="Normal 3 3 2 3 2 5 3" xfId="11963"/>
    <cellStyle name="Normal 3 3 2 3 2 5 3 2" xfId="11964"/>
    <cellStyle name="Normal 3 3 2 3 2 5 3 2 2" xfId="11965"/>
    <cellStyle name="Normal 3 3 2 3 2 5 3 3" xfId="11966"/>
    <cellStyle name="Normal 3 3 2 3 2 5 4" xfId="11967"/>
    <cellStyle name="Normal 3 3 2 3 2 5 4 2" xfId="11968"/>
    <cellStyle name="Normal 3 3 2 3 2 5 5" xfId="11969"/>
    <cellStyle name="Normal 3 3 2 3 2 6" xfId="11970"/>
    <cellStyle name="Normal 3 3 2 3 2 6 2" xfId="11971"/>
    <cellStyle name="Normal 3 3 2 3 2 6 2 2" xfId="11972"/>
    <cellStyle name="Normal 3 3 2 3 2 6 2 2 2" xfId="11973"/>
    <cellStyle name="Normal 3 3 2 3 2 6 2 3" xfId="11974"/>
    <cellStyle name="Normal 3 3 2 3 2 6 3" xfId="11975"/>
    <cellStyle name="Normal 3 3 2 3 2 6 3 2" xfId="11976"/>
    <cellStyle name="Normal 3 3 2 3 2 6 4" xfId="11977"/>
    <cellStyle name="Normal 3 3 2 3 2 7" xfId="11978"/>
    <cellStyle name="Normal 3 3 2 3 2 7 2" xfId="11979"/>
    <cellStyle name="Normal 3 3 2 3 2 7 2 2" xfId="11980"/>
    <cellStyle name="Normal 3 3 2 3 2 7 3" xfId="11981"/>
    <cellStyle name="Normal 3 3 2 3 2 8" xfId="11982"/>
    <cellStyle name="Normal 3 3 2 3 2 8 2" xfId="11983"/>
    <cellStyle name="Normal 3 3 2 3 2 9" xfId="11984"/>
    <cellStyle name="Normal 3 3 2 3 3" xfId="11985"/>
    <cellStyle name="Normal 3 3 2 3 3 2" xfId="11986"/>
    <cellStyle name="Normal 3 3 2 3 3 2 2" xfId="11987"/>
    <cellStyle name="Normal 3 3 2 3 3 2 2 2" xfId="11988"/>
    <cellStyle name="Normal 3 3 2 3 3 2 2 2 2" xfId="11989"/>
    <cellStyle name="Normal 3 3 2 3 3 2 2 2 2 2" xfId="11990"/>
    <cellStyle name="Normal 3 3 2 3 3 2 2 2 2 2 2" xfId="11991"/>
    <cellStyle name="Normal 3 3 2 3 3 2 2 2 2 2 2 2" xfId="11992"/>
    <cellStyle name="Normal 3 3 2 3 3 2 2 2 2 2 3" xfId="11993"/>
    <cellStyle name="Normal 3 3 2 3 3 2 2 2 2 3" xfId="11994"/>
    <cellStyle name="Normal 3 3 2 3 3 2 2 2 2 3 2" xfId="11995"/>
    <cellStyle name="Normal 3 3 2 3 3 2 2 2 2 4" xfId="11996"/>
    <cellStyle name="Normal 3 3 2 3 3 2 2 2 3" xfId="11997"/>
    <cellStyle name="Normal 3 3 2 3 3 2 2 2 3 2" xfId="11998"/>
    <cellStyle name="Normal 3 3 2 3 3 2 2 2 3 2 2" xfId="11999"/>
    <cellStyle name="Normal 3 3 2 3 3 2 2 2 3 3" xfId="12000"/>
    <cellStyle name="Normal 3 3 2 3 3 2 2 2 4" xfId="12001"/>
    <cellStyle name="Normal 3 3 2 3 3 2 2 2 4 2" xfId="12002"/>
    <cellStyle name="Normal 3 3 2 3 3 2 2 2 5" xfId="12003"/>
    <cellStyle name="Normal 3 3 2 3 3 2 2 3" xfId="12004"/>
    <cellStyle name="Normal 3 3 2 3 3 2 2 3 2" xfId="12005"/>
    <cellStyle name="Normal 3 3 2 3 3 2 2 3 2 2" xfId="12006"/>
    <cellStyle name="Normal 3 3 2 3 3 2 2 3 2 2 2" xfId="12007"/>
    <cellStyle name="Normal 3 3 2 3 3 2 2 3 2 3" xfId="12008"/>
    <cellStyle name="Normal 3 3 2 3 3 2 2 3 3" xfId="12009"/>
    <cellStyle name="Normal 3 3 2 3 3 2 2 3 3 2" xfId="12010"/>
    <cellStyle name="Normal 3 3 2 3 3 2 2 3 4" xfId="12011"/>
    <cellStyle name="Normal 3 3 2 3 3 2 2 4" xfId="12012"/>
    <cellStyle name="Normal 3 3 2 3 3 2 2 4 2" xfId="12013"/>
    <cellStyle name="Normal 3 3 2 3 3 2 2 4 2 2" xfId="12014"/>
    <cellStyle name="Normal 3 3 2 3 3 2 2 4 3" xfId="12015"/>
    <cellStyle name="Normal 3 3 2 3 3 2 2 5" xfId="12016"/>
    <cellStyle name="Normal 3 3 2 3 3 2 2 5 2" xfId="12017"/>
    <cellStyle name="Normal 3 3 2 3 3 2 2 6" xfId="12018"/>
    <cellStyle name="Normal 3 3 2 3 3 2 3" xfId="12019"/>
    <cellStyle name="Normal 3 3 2 3 3 2 3 2" xfId="12020"/>
    <cellStyle name="Normal 3 3 2 3 3 2 3 2 2" xfId="12021"/>
    <cellStyle name="Normal 3 3 2 3 3 2 3 2 2 2" xfId="12022"/>
    <cellStyle name="Normal 3 3 2 3 3 2 3 2 2 2 2" xfId="12023"/>
    <cellStyle name="Normal 3 3 2 3 3 2 3 2 2 3" xfId="12024"/>
    <cellStyle name="Normal 3 3 2 3 3 2 3 2 3" xfId="12025"/>
    <cellStyle name="Normal 3 3 2 3 3 2 3 2 3 2" xfId="12026"/>
    <cellStyle name="Normal 3 3 2 3 3 2 3 2 4" xfId="12027"/>
    <cellStyle name="Normal 3 3 2 3 3 2 3 3" xfId="12028"/>
    <cellStyle name="Normal 3 3 2 3 3 2 3 3 2" xfId="12029"/>
    <cellStyle name="Normal 3 3 2 3 3 2 3 3 2 2" xfId="12030"/>
    <cellStyle name="Normal 3 3 2 3 3 2 3 3 3" xfId="12031"/>
    <cellStyle name="Normal 3 3 2 3 3 2 3 4" xfId="12032"/>
    <cellStyle name="Normal 3 3 2 3 3 2 3 4 2" xfId="12033"/>
    <cellStyle name="Normal 3 3 2 3 3 2 3 5" xfId="12034"/>
    <cellStyle name="Normal 3 3 2 3 3 2 4" xfId="12035"/>
    <cellStyle name="Normal 3 3 2 3 3 2 4 2" xfId="12036"/>
    <cellStyle name="Normal 3 3 2 3 3 2 4 2 2" xfId="12037"/>
    <cellStyle name="Normal 3 3 2 3 3 2 4 2 2 2" xfId="12038"/>
    <cellStyle name="Normal 3 3 2 3 3 2 4 2 3" xfId="12039"/>
    <cellStyle name="Normal 3 3 2 3 3 2 4 3" xfId="12040"/>
    <cellStyle name="Normal 3 3 2 3 3 2 4 3 2" xfId="12041"/>
    <cellStyle name="Normal 3 3 2 3 3 2 4 4" xfId="12042"/>
    <cellStyle name="Normal 3 3 2 3 3 2 5" xfId="12043"/>
    <cellStyle name="Normal 3 3 2 3 3 2 5 2" xfId="12044"/>
    <cellStyle name="Normal 3 3 2 3 3 2 5 2 2" xfId="12045"/>
    <cellStyle name="Normal 3 3 2 3 3 2 5 3" xfId="12046"/>
    <cellStyle name="Normal 3 3 2 3 3 2 6" xfId="12047"/>
    <cellStyle name="Normal 3 3 2 3 3 2 6 2" xfId="12048"/>
    <cellStyle name="Normal 3 3 2 3 3 2 7" xfId="12049"/>
    <cellStyle name="Normal 3 3 2 3 3 3" xfId="12050"/>
    <cellStyle name="Normal 3 3 2 3 3 3 2" xfId="12051"/>
    <cellStyle name="Normal 3 3 2 3 3 3 2 2" xfId="12052"/>
    <cellStyle name="Normal 3 3 2 3 3 3 2 2 2" xfId="12053"/>
    <cellStyle name="Normal 3 3 2 3 3 3 2 2 2 2" xfId="12054"/>
    <cellStyle name="Normal 3 3 2 3 3 3 2 2 2 2 2" xfId="12055"/>
    <cellStyle name="Normal 3 3 2 3 3 3 2 2 2 3" xfId="12056"/>
    <cellStyle name="Normal 3 3 2 3 3 3 2 2 3" xfId="12057"/>
    <cellStyle name="Normal 3 3 2 3 3 3 2 2 3 2" xfId="12058"/>
    <cellStyle name="Normal 3 3 2 3 3 3 2 2 4" xfId="12059"/>
    <cellStyle name="Normal 3 3 2 3 3 3 2 3" xfId="12060"/>
    <cellStyle name="Normal 3 3 2 3 3 3 2 3 2" xfId="12061"/>
    <cellStyle name="Normal 3 3 2 3 3 3 2 3 2 2" xfId="12062"/>
    <cellStyle name="Normal 3 3 2 3 3 3 2 3 3" xfId="12063"/>
    <cellStyle name="Normal 3 3 2 3 3 3 2 4" xfId="12064"/>
    <cellStyle name="Normal 3 3 2 3 3 3 2 4 2" xfId="12065"/>
    <cellStyle name="Normal 3 3 2 3 3 3 2 5" xfId="12066"/>
    <cellStyle name="Normal 3 3 2 3 3 3 3" xfId="12067"/>
    <cellStyle name="Normal 3 3 2 3 3 3 3 2" xfId="12068"/>
    <cellStyle name="Normal 3 3 2 3 3 3 3 2 2" xfId="12069"/>
    <cellStyle name="Normal 3 3 2 3 3 3 3 2 2 2" xfId="12070"/>
    <cellStyle name="Normal 3 3 2 3 3 3 3 2 3" xfId="12071"/>
    <cellStyle name="Normal 3 3 2 3 3 3 3 3" xfId="12072"/>
    <cellStyle name="Normal 3 3 2 3 3 3 3 3 2" xfId="12073"/>
    <cellStyle name="Normal 3 3 2 3 3 3 3 4" xfId="12074"/>
    <cellStyle name="Normal 3 3 2 3 3 3 4" xfId="12075"/>
    <cellStyle name="Normal 3 3 2 3 3 3 4 2" xfId="12076"/>
    <cellStyle name="Normal 3 3 2 3 3 3 4 2 2" xfId="12077"/>
    <cellStyle name="Normal 3 3 2 3 3 3 4 3" xfId="12078"/>
    <cellStyle name="Normal 3 3 2 3 3 3 5" xfId="12079"/>
    <cellStyle name="Normal 3 3 2 3 3 3 5 2" xfId="12080"/>
    <cellStyle name="Normal 3 3 2 3 3 3 6" xfId="12081"/>
    <cellStyle name="Normal 3 3 2 3 3 4" xfId="12082"/>
    <cellStyle name="Normal 3 3 2 3 3 4 2" xfId="12083"/>
    <cellStyle name="Normal 3 3 2 3 3 4 2 2" xfId="12084"/>
    <cellStyle name="Normal 3 3 2 3 3 4 2 2 2" xfId="12085"/>
    <cellStyle name="Normal 3 3 2 3 3 4 2 2 2 2" xfId="12086"/>
    <cellStyle name="Normal 3 3 2 3 3 4 2 2 3" xfId="12087"/>
    <cellStyle name="Normal 3 3 2 3 3 4 2 3" xfId="12088"/>
    <cellStyle name="Normal 3 3 2 3 3 4 2 3 2" xfId="12089"/>
    <cellStyle name="Normal 3 3 2 3 3 4 2 4" xfId="12090"/>
    <cellStyle name="Normal 3 3 2 3 3 4 3" xfId="12091"/>
    <cellStyle name="Normal 3 3 2 3 3 4 3 2" xfId="12092"/>
    <cellStyle name="Normal 3 3 2 3 3 4 3 2 2" xfId="12093"/>
    <cellStyle name="Normal 3 3 2 3 3 4 3 3" xfId="12094"/>
    <cellStyle name="Normal 3 3 2 3 3 4 4" xfId="12095"/>
    <cellStyle name="Normal 3 3 2 3 3 4 4 2" xfId="12096"/>
    <cellStyle name="Normal 3 3 2 3 3 4 5" xfId="12097"/>
    <cellStyle name="Normal 3 3 2 3 3 5" xfId="12098"/>
    <cellStyle name="Normal 3 3 2 3 3 5 2" xfId="12099"/>
    <cellStyle name="Normal 3 3 2 3 3 5 2 2" xfId="12100"/>
    <cellStyle name="Normal 3 3 2 3 3 5 2 2 2" xfId="12101"/>
    <cellStyle name="Normal 3 3 2 3 3 5 2 3" xfId="12102"/>
    <cellStyle name="Normal 3 3 2 3 3 5 3" xfId="12103"/>
    <cellStyle name="Normal 3 3 2 3 3 5 3 2" xfId="12104"/>
    <cellStyle name="Normal 3 3 2 3 3 5 4" xfId="12105"/>
    <cellStyle name="Normal 3 3 2 3 3 6" xfId="12106"/>
    <cellStyle name="Normal 3 3 2 3 3 6 2" xfId="12107"/>
    <cellStyle name="Normal 3 3 2 3 3 6 2 2" xfId="12108"/>
    <cellStyle name="Normal 3 3 2 3 3 6 3" xfId="12109"/>
    <cellStyle name="Normal 3 3 2 3 3 7" xfId="12110"/>
    <cellStyle name="Normal 3 3 2 3 3 7 2" xfId="12111"/>
    <cellStyle name="Normal 3 3 2 3 3 8" xfId="12112"/>
    <cellStyle name="Normal 3 3 2 3 4" xfId="12113"/>
    <cellStyle name="Normal 3 3 2 3 4 2" xfId="12114"/>
    <cellStyle name="Normal 3 3 2 3 4 2 2" xfId="12115"/>
    <cellStyle name="Normal 3 3 2 3 4 2 2 2" xfId="12116"/>
    <cellStyle name="Normal 3 3 2 3 4 2 2 2 2" xfId="12117"/>
    <cellStyle name="Normal 3 3 2 3 4 2 2 2 2 2" xfId="12118"/>
    <cellStyle name="Normal 3 3 2 3 4 2 2 2 2 2 2" xfId="12119"/>
    <cellStyle name="Normal 3 3 2 3 4 2 2 2 2 3" xfId="12120"/>
    <cellStyle name="Normal 3 3 2 3 4 2 2 2 3" xfId="12121"/>
    <cellStyle name="Normal 3 3 2 3 4 2 2 2 3 2" xfId="12122"/>
    <cellStyle name="Normal 3 3 2 3 4 2 2 2 4" xfId="12123"/>
    <cellStyle name="Normal 3 3 2 3 4 2 2 3" xfId="12124"/>
    <cellStyle name="Normal 3 3 2 3 4 2 2 3 2" xfId="12125"/>
    <cellStyle name="Normal 3 3 2 3 4 2 2 3 2 2" xfId="12126"/>
    <cellStyle name="Normal 3 3 2 3 4 2 2 3 3" xfId="12127"/>
    <cellStyle name="Normal 3 3 2 3 4 2 2 4" xfId="12128"/>
    <cellStyle name="Normal 3 3 2 3 4 2 2 4 2" xfId="12129"/>
    <cellStyle name="Normal 3 3 2 3 4 2 2 5" xfId="12130"/>
    <cellStyle name="Normal 3 3 2 3 4 2 3" xfId="12131"/>
    <cellStyle name="Normal 3 3 2 3 4 2 3 2" xfId="12132"/>
    <cellStyle name="Normal 3 3 2 3 4 2 3 2 2" xfId="12133"/>
    <cellStyle name="Normal 3 3 2 3 4 2 3 2 2 2" xfId="12134"/>
    <cellStyle name="Normal 3 3 2 3 4 2 3 2 3" xfId="12135"/>
    <cellStyle name="Normal 3 3 2 3 4 2 3 3" xfId="12136"/>
    <cellStyle name="Normal 3 3 2 3 4 2 3 3 2" xfId="12137"/>
    <cellStyle name="Normal 3 3 2 3 4 2 3 4" xfId="12138"/>
    <cellStyle name="Normal 3 3 2 3 4 2 4" xfId="12139"/>
    <cellStyle name="Normal 3 3 2 3 4 2 4 2" xfId="12140"/>
    <cellStyle name="Normal 3 3 2 3 4 2 4 2 2" xfId="12141"/>
    <cellStyle name="Normal 3 3 2 3 4 2 4 3" xfId="12142"/>
    <cellStyle name="Normal 3 3 2 3 4 2 5" xfId="12143"/>
    <cellStyle name="Normal 3 3 2 3 4 2 5 2" xfId="12144"/>
    <cellStyle name="Normal 3 3 2 3 4 2 6" xfId="12145"/>
    <cellStyle name="Normal 3 3 2 3 4 3" xfId="12146"/>
    <cellStyle name="Normal 3 3 2 3 4 3 2" xfId="12147"/>
    <cellStyle name="Normal 3 3 2 3 4 3 2 2" xfId="12148"/>
    <cellStyle name="Normal 3 3 2 3 4 3 2 2 2" xfId="12149"/>
    <cellStyle name="Normal 3 3 2 3 4 3 2 2 2 2" xfId="12150"/>
    <cellStyle name="Normal 3 3 2 3 4 3 2 2 3" xfId="12151"/>
    <cellStyle name="Normal 3 3 2 3 4 3 2 3" xfId="12152"/>
    <cellStyle name="Normal 3 3 2 3 4 3 2 3 2" xfId="12153"/>
    <cellStyle name="Normal 3 3 2 3 4 3 2 4" xfId="12154"/>
    <cellStyle name="Normal 3 3 2 3 4 3 3" xfId="12155"/>
    <cellStyle name="Normal 3 3 2 3 4 3 3 2" xfId="12156"/>
    <cellStyle name="Normal 3 3 2 3 4 3 3 2 2" xfId="12157"/>
    <cellStyle name="Normal 3 3 2 3 4 3 3 3" xfId="12158"/>
    <cellStyle name="Normal 3 3 2 3 4 3 4" xfId="12159"/>
    <cellStyle name="Normal 3 3 2 3 4 3 4 2" xfId="12160"/>
    <cellStyle name="Normal 3 3 2 3 4 3 5" xfId="12161"/>
    <cellStyle name="Normal 3 3 2 3 4 4" xfId="12162"/>
    <cellStyle name="Normal 3 3 2 3 4 4 2" xfId="12163"/>
    <cellStyle name="Normal 3 3 2 3 4 4 2 2" xfId="12164"/>
    <cellStyle name="Normal 3 3 2 3 4 4 2 2 2" xfId="12165"/>
    <cellStyle name="Normal 3 3 2 3 4 4 2 3" xfId="12166"/>
    <cellStyle name="Normal 3 3 2 3 4 4 3" xfId="12167"/>
    <cellStyle name="Normal 3 3 2 3 4 4 3 2" xfId="12168"/>
    <cellStyle name="Normal 3 3 2 3 4 4 4" xfId="12169"/>
    <cellStyle name="Normal 3 3 2 3 4 5" xfId="12170"/>
    <cellStyle name="Normal 3 3 2 3 4 5 2" xfId="12171"/>
    <cellStyle name="Normal 3 3 2 3 4 5 2 2" xfId="12172"/>
    <cellStyle name="Normal 3 3 2 3 4 5 3" xfId="12173"/>
    <cellStyle name="Normal 3 3 2 3 4 6" xfId="12174"/>
    <cellStyle name="Normal 3 3 2 3 4 6 2" xfId="12175"/>
    <cellStyle name="Normal 3 3 2 3 4 7" xfId="12176"/>
    <cellStyle name="Normal 3 3 2 3 5" xfId="12177"/>
    <cellStyle name="Normal 3 3 2 3 5 2" xfId="12178"/>
    <cellStyle name="Normal 3 3 2 3 5 2 2" xfId="12179"/>
    <cellStyle name="Normal 3 3 2 3 5 2 2 2" xfId="12180"/>
    <cellStyle name="Normal 3 3 2 3 5 2 2 2 2" xfId="12181"/>
    <cellStyle name="Normal 3 3 2 3 5 2 2 2 2 2" xfId="12182"/>
    <cellStyle name="Normal 3 3 2 3 5 2 2 2 3" xfId="12183"/>
    <cellStyle name="Normal 3 3 2 3 5 2 2 3" xfId="12184"/>
    <cellStyle name="Normal 3 3 2 3 5 2 2 3 2" xfId="12185"/>
    <cellStyle name="Normal 3 3 2 3 5 2 2 4" xfId="12186"/>
    <cellStyle name="Normal 3 3 2 3 5 2 3" xfId="12187"/>
    <cellStyle name="Normal 3 3 2 3 5 2 3 2" xfId="12188"/>
    <cellStyle name="Normal 3 3 2 3 5 2 3 2 2" xfId="12189"/>
    <cellStyle name="Normal 3 3 2 3 5 2 3 3" xfId="12190"/>
    <cellStyle name="Normal 3 3 2 3 5 2 4" xfId="12191"/>
    <cellStyle name="Normal 3 3 2 3 5 2 4 2" xfId="12192"/>
    <cellStyle name="Normal 3 3 2 3 5 2 5" xfId="12193"/>
    <cellStyle name="Normal 3 3 2 3 5 3" xfId="12194"/>
    <cellStyle name="Normal 3 3 2 3 5 3 2" xfId="12195"/>
    <cellStyle name="Normal 3 3 2 3 5 3 2 2" xfId="12196"/>
    <cellStyle name="Normal 3 3 2 3 5 3 2 2 2" xfId="12197"/>
    <cellStyle name="Normal 3 3 2 3 5 3 2 3" xfId="12198"/>
    <cellStyle name="Normal 3 3 2 3 5 3 3" xfId="12199"/>
    <cellStyle name="Normal 3 3 2 3 5 3 3 2" xfId="12200"/>
    <cellStyle name="Normal 3 3 2 3 5 3 4" xfId="12201"/>
    <cellStyle name="Normal 3 3 2 3 5 4" xfId="12202"/>
    <cellStyle name="Normal 3 3 2 3 5 4 2" xfId="12203"/>
    <cellStyle name="Normal 3 3 2 3 5 4 2 2" xfId="12204"/>
    <cellStyle name="Normal 3 3 2 3 5 4 3" xfId="12205"/>
    <cellStyle name="Normal 3 3 2 3 5 5" xfId="12206"/>
    <cellStyle name="Normal 3 3 2 3 5 5 2" xfId="12207"/>
    <cellStyle name="Normal 3 3 2 3 5 6" xfId="12208"/>
    <cellStyle name="Normal 3 3 2 3 6" xfId="12209"/>
    <cellStyle name="Normal 3 3 2 3 6 2" xfId="12210"/>
    <cellStyle name="Normal 3 3 2 3 6 2 2" xfId="12211"/>
    <cellStyle name="Normal 3 3 2 3 6 2 2 2" xfId="12212"/>
    <cellStyle name="Normal 3 3 2 3 6 2 2 2 2" xfId="12213"/>
    <cellStyle name="Normal 3 3 2 3 6 2 2 3" xfId="12214"/>
    <cellStyle name="Normal 3 3 2 3 6 2 3" xfId="12215"/>
    <cellStyle name="Normal 3 3 2 3 6 2 3 2" xfId="12216"/>
    <cellStyle name="Normal 3 3 2 3 6 2 4" xfId="12217"/>
    <cellStyle name="Normal 3 3 2 3 6 3" xfId="12218"/>
    <cellStyle name="Normal 3 3 2 3 6 3 2" xfId="12219"/>
    <cellStyle name="Normal 3 3 2 3 6 3 2 2" xfId="12220"/>
    <cellStyle name="Normal 3 3 2 3 6 3 3" xfId="12221"/>
    <cellStyle name="Normal 3 3 2 3 6 4" xfId="12222"/>
    <cellStyle name="Normal 3 3 2 3 6 4 2" xfId="12223"/>
    <cellStyle name="Normal 3 3 2 3 6 5" xfId="12224"/>
    <cellStyle name="Normal 3 3 2 3 7" xfId="12225"/>
    <cellStyle name="Normal 3 3 2 3 7 2" xfId="12226"/>
    <cellStyle name="Normal 3 3 2 3 7 2 2" xfId="12227"/>
    <cellStyle name="Normal 3 3 2 3 7 2 2 2" xfId="12228"/>
    <cellStyle name="Normal 3 3 2 3 7 2 3" xfId="12229"/>
    <cellStyle name="Normal 3 3 2 3 7 3" xfId="12230"/>
    <cellStyle name="Normal 3 3 2 3 7 3 2" xfId="12231"/>
    <cellStyle name="Normal 3 3 2 3 7 4" xfId="12232"/>
    <cellStyle name="Normal 3 3 2 3 8" xfId="12233"/>
    <cellStyle name="Normal 3 3 2 3 8 2" xfId="12234"/>
    <cellStyle name="Normal 3 3 2 3 8 2 2" xfId="12235"/>
    <cellStyle name="Normal 3 3 2 3 8 3" xfId="12236"/>
    <cellStyle name="Normal 3 3 2 3 9" xfId="12237"/>
    <cellStyle name="Normal 3 3 2 3 9 2" xfId="12238"/>
    <cellStyle name="Normal 3 3 2 4" xfId="12239"/>
    <cellStyle name="Normal 3 3 2 4 2" xfId="12240"/>
    <cellStyle name="Normal 3 3 2 4 2 2" xfId="12241"/>
    <cellStyle name="Normal 3 3 2 4 2 2 2" xfId="12242"/>
    <cellStyle name="Normal 3 3 2 4 2 2 2 2" xfId="12243"/>
    <cellStyle name="Normal 3 3 2 4 2 2 2 2 2" xfId="12244"/>
    <cellStyle name="Normal 3 3 2 4 2 2 2 2 2 2" xfId="12245"/>
    <cellStyle name="Normal 3 3 2 4 2 2 2 2 2 2 2" xfId="12246"/>
    <cellStyle name="Normal 3 3 2 4 2 2 2 2 2 2 2 2" xfId="12247"/>
    <cellStyle name="Normal 3 3 2 4 2 2 2 2 2 2 3" xfId="12248"/>
    <cellStyle name="Normal 3 3 2 4 2 2 2 2 2 3" xfId="12249"/>
    <cellStyle name="Normal 3 3 2 4 2 2 2 2 2 3 2" xfId="12250"/>
    <cellStyle name="Normal 3 3 2 4 2 2 2 2 2 4" xfId="12251"/>
    <cellStyle name="Normal 3 3 2 4 2 2 2 2 3" xfId="12252"/>
    <cellStyle name="Normal 3 3 2 4 2 2 2 2 3 2" xfId="12253"/>
    <cellStyle name="Normal 3 3 2 4 2 2 2 2 3 2 2" xfId="12254"/>
    <cellStyle name="Normal 3 3 2 4 2 2 2 2 3 3" xfId="12255"/>
    <cellStyle name="Normal 3 3 2 4 2 2 2 2 4" xfId="12256"/>
    <cellStyle name="Normal 3 3 2 4 2 2 2 2 4 2" xfId="12257"/>
    <cellStyle name="Normal 3 3 2 4 2 2 2 2 5" xfId="12258"/>
    <cellStyle name="Normal 3 3 2 4 2 2 2 3" xfId="12259"/>
    <cellStyle name="Normal 3 3 2 4 2 2 2 3 2" xfId="12260"/>
    <cellStyle name="Normal 3 3 2 4 2 2 2 3 2 2" xfId="12261"/>
    <cellStyle name="Normal 3 3 2 4 2 2 2 3 2 2 2" xfId="12262"/>
    <cellStyle name="Normal 3 3 2 4 2 2 2 3 2 3" xfId="12263"/>
    <cellStyle name="Normal 3 3 2 4 2 2 2 3 3" xfId="12264"/>
    <cellStyle name="Normal 3 3 2 4 2 2 2 3 3 2" xfId="12265"/>
    <cellStyle name="Normal 3 3 2 4 2 2 2 3 4" xfId="12266"/>
    <cellStyle name="Normal 3 3 2 4 2 2 2 4" xfId="12267"/>
    <cellStyle name="Normal 3 3 2 4 2 2 2 4 2" xfId="12268"/>
    <cellStyle name="Normal 3 3 2 4 2 2 2 4 2 2" xfId="12269"/>
    <cellStyle name="Normal 3 3 2 4 2 2 2 4 3" xfId="12270"/>
    <cellStyle name="Normal 3 3 2 4 2 2 2 5" xfId="12271"/>
    <cellStyle name="Normal 3 3 2 4 2 2 2 5 2" xfId="12272"/>
    <cellStyle name="Normal 3 3 2 4 2 2 2 6" xfId="12273"/>
    <cellStyle name="Normal 3 3 2 4 2 2 3" xfId="12274"/>
    <cellStyle name="Normal 3 3 2 4 2 2 3 2" xfId="12275"/>
    <cellStyle name="Normal 3 3 2 4 2 2 3 2 2" xfId="12276"/>
    <cellStyle name="Normal 3 3 2 4 2 2 3 2 2 2" xfId="12277"/>
    <cellStyle name="Normal 3 3 2 4 2 2 3 2 2 2 2" xfId="12278"/>
    <cellStyle name="Normal 3 3 2 4 2 2 3 2 2 3" xfId="12279"/>
    <cellStyle name="Normal 3 3 2 4 2 2 3 2 3" xfId="12280"/>
    <cellStyle name="Normal 3 3 2 4 2 2 3 2 3 2" xfId="12281"/>
    <cellStyle name="Normal 3 3 2 4 2 2 3 2 4" xfId="12282"/>
    <cellStyle name="Normal 3 3 2 4 2 2 3 3" xfId="12283"/>
    <cellStyle name="Normal 3 3 2 4 2 2 3 3 2" xfId="12284"/>
    <cellStyle name="Normal 3 3 2 4 2 2 3 3 2 2" xfId="12285"/>
    <cellStyle name="Normal 3 3 2 4 2 2 3 3 3" xfId="12286"/>
    <cellStyle name="Normal 3 3 2 4 2 2 3 4" xfId="12287"/>
    <cellStyle name="Normal 3 3 2 4 2 2 3 4 2" xfId="12288"/>
    <cellStyle name="Normal 3 3 2 4 2 2 3 5" xfId="12289"/>
    <cellStyle name="Normal 3 3 2 4 2 2 4" xfId="12290"/>
    <cellStyle name="Normal 3 3 2 4 2 2 4 2" xfId="12291"/>
    <cellStyle name="Normal 3 3 2 4 2 2 4 2 2" xfId="12292"/>
    <cellStyle name="Normal 3 3 2 4 2 2 4 2 2 2" xfId="12293"/>
    <cellStyle name="Normal 3 3 2 4 2 2 4 2 3" xfId="12294"/>
    <cellStyle name="Normal 3 3 2 4 2 2 4 3" xfId="12295"/>
    <cellStyle name="Normal 3 3 2 4 2 2 4 3 2" xfId="12296"/>
    <cellStyle name="Normal 3 3 2 4 2 2 4 4" xfId="12297"/>
    <cellStyle name="Normal 3 3 2 4 2 2 5" xfId="12298"/>
    <cellStyle name="Normal 3 3 2 4 2 2 5 2" xfId="12299"/>
    <cellStyle name="Normal 3 3 2 4 2 2 5 2 2" xfId="12300"/>
    <cellStyle name="Normal 3 3 2 4 2 2 5 3" xfId="12301"/>
    <cellStyle name="Normal 3 3 2 4 2 2 6" xfId="12302"/>
    <cellStyle name="Normal 3 3 2 4 2 2 6 2" xfId="12303"/>
    <cellStyle name="Normal 3 3 2 4 2 2 7" xfId="12304"/>
    <cellStyle name="Normal 3 3 2 4 2 3" xfId="12305"/>
    <cellStyle name="Normal 3 3 2 4 2 3 2" xfId="12306"/>
    <cellStyle name="Normal 3 3 2 4 2 3 2 2" xfId="12307"/>
    <cellStyle name="Normal 3 3 2 4 2 3 2 2 2" xfId="12308"/>
    <cellStyle name="Normal 3 3 2 4 2 3 2 2 2 2" xfId="12309"/>
    <cellStyle name="Normal 3 3 2 4 2 3 2 2 2 2 2" xfId="12310"/>
    <cellStyle name="Normal 3 3 2 4 2 3 2 2 2 3" xfId="12311"/>
    <cellStyle name="Normal 3 3 2 4 2 3 2 2 3" xfId="12312"/>
    <cellStyle name="Normal 3 3 2 4 2 3 2 2 3 2" xfId="12313"/>
    <cellStyle name="Normal 3 3 2 4 2 3 2 2 4" xfId="12314"/>
    <cellStyle name="Normal 3 3 2 4 2 3 2 3" xfId="12315"/>
    <cellStyle name="Normal 3 3 2 4 2 3 2 3 2" xfId="12316"/>
    <cellStyle name="Normal 3 3 2 4 2 3 2 3 2 2" xfId="12317"/>
    <cellStyle name="Normal 3 3 2 4 2 3 2 3 3" xfId="12318"/>
    <cellStyle name="Normal 3 3 2 4 2 3 2 4" xfId="12319"/>
    <cellStyle name="Normal 3 3 2 4 2 3 2 4 2" xfId="12320"/>
    <cellStyle name="Normal 3 3 2 4 2 3 2 5" xfId="12321"/>
    <cellStyle name="Normal 3 3 2 4 2 3 3" xfId="12322"/>
    <cellStyle name="Normal 3 3 2 4 2 3 3 2" xfId="12323"/>
    <cellStyle name="Normal 3 3 2 4 2 3 3 2 2" xfId="12324"/>
    <cellStyle name="Normal 3 3 2 4 2 3 3 2 2 2" xfId="12325"/>
    <cellStyle name="Normal 3 3 2 4 2 3 3 2 3" xfId="12326"/>
    <cellStyle name="Normal 3 3 2 4 2 3 3 3" xfId="12327"/>
    <cellStyle name="Normal 3 3 2 4 2 3 3 3 2" xfId="12328"/>
    <cellStyle name="Normal 3 3 2 4 2 3 3 4" xfId="12329"/>
    <cellStyle name="Normal 3 3 2 4 2 3 4" xfId="12330"/>
    <cellStyle name="Normal 3 3 2 4 2 3 4 2" xfId="12331"/>
    <cellStyle name="Normal 3 3 2 4 2 3 4 2 2" xfId="12332"/>
    <cellStyle name="Normal 3 3 2 4 2 3 4 3" xfId="12333"/>
    <cellStyle name="Normal 3 3 2 4 2 3 5" xfId="12334"/>
    <cellStyle name="Normal 3 3 2 4 2 3 5 2" xfId="12335"/>
    <cellStyle name="Normal 3 3 2 4 2 3 6" xfId="12336"/>
    <cellStyle name="Normal 3 3 2 4 2 4" xfId="12337"/>
    <cellStyle name="Normal 3 3 2 4 2 4 2" xfId="12338"/>
    <cellStyle name="Normal 3 3 2 4 2 4 2 2" xfId="12339"/>
    <cellStyle name="Normal 3 3 2 4 2 4 2 2 2" xfId="12340"/>
    <cellStyle name="Normal 3 3 2 4 2 4 2 2 2 2" xfId="12341"/>
    <cellStyle name="Normal 3 3 2 4 2 4 2 2 3" xfId="12342"/>
    <cellStyle name="Normal 3 3 2 4 2 4 2 3" xfId="12343"/>
    <cellStyle name="Normal 3 3 2 4 2 4 2 3 2" xfId="12344"/>
    <cellStyle name="Normal 3 3 2 4 2 4 2 4" xfId="12345"/>
    <cellStyle name="Normal 3 3 2 4 2 4 3" xfId="12346"/>
    <cellStyle name="Normal 3 3 2 4 2 4 3 2" xfId="12347"/>
    <cellStyle name="Normal 3 3 2 4 2 4 3 2 2" xfId="12348"/>
    <cellStyle name="Normal 3 3 2 4 2 4 3 3" xfId="12349"/>
    <cellStyle name="Normal 3 3 2 4 2 4 4" xfId="12350"/>
    <cellStyle name="Normal 3 3 2 4 2 4 4 2" xfId="12351"/>
    <cellStyle name="Normal 3 3 2 4 2 4 5" xfId="12352"/>
    <cellStyle name="Normal 3 3 2 4 2 5" xfId="12353"/>
    <cellStyle name="Normal 3 3 2 4 2 5 2" xfId="12354"/>
    <cellStyle name="Normal 3 3 2 4 2 5 2 2" xfId="12355"/>
    <cellStyle name="Normal 3 3 2 4 2 5 2 2 2" xfId="12356"/>
    <cellStyle name="Normal 3 3 2 4 2 5 2 3" xfId="12357"/>
    <cellStyle name="Normal 3 3 2 4 2 5 3" xfId="12358"/>
    <cellStyle name="Normal 3 3 2 4 2 5 3 2" xfId="12359"/>
    <cellStyle name="Normal 3 3 2 4 2 5 4" xfId="12360"/>
    <cellStyle name="Normal 3 3 2 4 2 6" xfId="12361"/>
    <cellStyle name="Normal 3 3 2 4 2 6 2" xfId="12362"/>
    <cellStyle name="Normal 3 3 2 4 2 6 2 2" xfId="12363"/>
    <cellStyle name="Normal 3 3 2 4 2 6 3" xfId="12364"/>
    <cellStyle name="Normal 3 3 2 4 2 7" xfId="12365"/>
    <cellStyle name="Normal 3 3 2 4 2 7 2" xfId="12366"/>
    <cellStyle name="Normal 3 3 2 4 2 8" xfId="12367"/>
    <cellStyle name="Normal 3 3 2 4 3" xfId="12368"/>
    <cellStyle name="Normal 3 3 2 4 3 2" xfId="12369"/>
    <cellStyle name="Normal 3 3 2 4 3 2 2" xfId="12370"/>
    <cellStyle name="Normal 3 3 2 4 3 2 2 2" xfId="12371"/>
    <cellStyle name="Normal 3 3 2 4 3 2 2 2 2" xfId="12372"/>
    <cellStyle name="Normal 3 3 2 4 3 2 2 2 2 2" xfId="12373"/>
    <cellStyle name="Normal 3 3 2 4 3 2 2 2 2 2 2" xfId="12374"/>
    <cellStyle name="Normal 3 3 2 4 3 2 2 2 2 3" xfId="12375"/>
    <cellStyle name="Normal 3 3 2 4 3 2 2 2 3" xfId="12376"/>
    <cellStyle name="Normal 3 3 2 4 3 2 2 2 3 2" xfId="12377"/>
    <cellStyle name="Normal 3 3 2 4 3 2 2 2 4" xfId="12378"/>
    <cellStyle name="Normal 3 3 2 4 3 2 2 3" xfId="12379"/>
    <cellStyle name="Normal 3 3 2 4 3 2 2 3 2" xfId="12380"/>
    <cellStyle name="Normal 3 3 2 4 3 2 2 3 2 2" xfId="12381"/>
    <cellStyle name="Normal 3 3 2 4 3 2 2 3 3" xfId="12382"/>
    <cellStyle name="Normal 3 3 2 4 3 2 2 4" xfId="12383"/>
    <cellStyle name="Normal 3 3 2 4 3 2 2 4 2" xfId="12384"/>
    <cellStyle name="Normal 3 3 2 4 3 2 2 5" xfId="12385"/>
    <cellStyle name="Normal 3 3 2 4 3 2 3" xfId="12386"/>
    <cellStyle name="Normal 3 3 2 4 3 2 3 2" xfId="12387"/>
    <cellStyle name="Normal 3 3 2 4 3 2 3 2 2" xfId="12388"/>
    <cellStyle name="Normal 3 3 2 4 3 2 3 2 2 2" xfId="12389"/>
    <cellStyle name="Normal 3 3 2 4 3 2 3 2 3" xfId="12390"/>
    <cellStyle name="Normal 3 3 2 4 3 2 3 3" xfId="12391"/>
    <cellStyle name="Normal 3 3 2 4 3 2 3 3 2" xfId="12392"/>
    <cellStyle name="Normal 3 3 2 4 3 2 3 4" xfId="12393"/>
    <cellStyle name="Normal 3 3 2 4 3 2 4" xfId="12394"/>
    <cellStyle name="Normal 3 3 2 4 3 2 4 2" xfId="12395"/>
    <cellStyle name="Normal 3 3 2 4 3 2 4 2 2" xfId="12396"/>
    <cellStyle name="Normal 3 3 2 4 3 2 4 3" xfId="12397"/>
    <cellStyle name="Normal 3 3 2 4 3 2 5" xfId="12398"/>
    <cellStyle name="Normal 3 3 2 4 3 2 5 2" xfId="12399"/>
    <cellStyle name="Normal 3 3 2 4 3 2 6" xfId="12400"/>
    <cellStyle name="Normal 3 3 2 4 3 3" xfId="12401"/>
    <cellStyle name="Normal 3 3 2 4 3 3 2" xfId="12402"/>
    <cellStyle name="Normal 3 3 2 4 3 3 2 2" xfId="12403"/>
    <cellStyle name="Normal 3 3 2 4 3 3 2 2 2" xfId="12404"/>
    <cellStyle name="Normal 3 3 2 4 3 3 2 2 2 2" xfId="12405"/>
    <cellStyle name="Normal 3 3 2 4 3 3 2 2 3" xfId="12406"/>
    <cellStyle name="Normal 3 3 2 4 3 3 2 3" xfId="12407"/>
    <cellStyle name="Normal 3 3 2 4 3 3 2 3 2" xfId="12408"/>
    <cellStyle name="Normal 3 3 2 4 3 3 2 4" xfId="12409"/>
    <cellStyle name="Normal 3 3 2 4 3 3 3" xfId="12410"/>
    <cellStyle name="Normal 3 3 2 4 3 3 3 2" xfId="12411"/>
    <cellStyle name="Normal 3 3 2 4 3 3 3 2 2" xfId="12412"/>
    <cellStyle name="Normal 3 3 2 4 3 3 3 3" xfId="12413"/>
    <cellStyle name="Normal 3 3 2 4 3 3 4" xfId="12414"/>
    <cellStyle name="Normal 3 3 2 4 3 3 4 2" xfId="12415"/>
    <cellStyle name="Normal 3 3 2 4 3 3 5" xfId="12416"/>
    <cellStyle name="Normal 3 3 2 4 3 4" xfId="12417"/>
    <cellStyle name="Normal 3 3 2 4 3 4 2" xfId="12418"/>
    <cellStyle name="Normal 3 3 2 4 3 4 2 2" xfId="12419"/>
    <cellStyle name="Normal 3 3 2 4 3 4 2 2 2" xfId="12420"/>
    <cellStyle name="Normal 3 3 2 4 3 4 2 3" xfId="12421"/>
    <cellStyle name="Normal 3 3 2 4 3 4 3" xfId="12422"/>
    <cellStyle name="Normal 3 3 2 4 3 4 3 2" xfId="12423"/>
    <cellStyle name="Normal 3 3 2 4 3 4 4" xfId="12424"/>
    <cellStyle name="Normal 3 3 2 4 3 5" xfId="12425"/>
    <cellStyle name="Normal 3 3 2 4 3 5 2" xfId="12426"/>
    <cellStyle name="Normal 3 3 2 4 3 5 2 2" xfId="12427"/>
    <cellStyle name="Normal 3 3 2 4 3 5 3" xfId="12428"/>
    <cellStyle name="Normal 3 3 2 4 3 6" xfId="12429"/>
    <cellStyle name="Normal 3 3 2 4 3 6 2" xfId="12430"/>
    <cellStyle name="Normal 3 3 2 4 3 7" xfId="12431"/>
    <cellStyle name="Normal 3 3 2 4 4" xfId="12432"/>
    <cellStyle name="Normal 3 3 2 4 4 2" xfId="12433"/>
    <cellStyle name="Normal 3 3 2 4 4 2 2" xfId="12434"/>
    <cellStyle name="Normal 3 3 2 4 4 2 2 2" xfId="12435"/>
    <cellStyle name="Normal 3 3 2 4 4 2 2 2 2" xfId="12436"/>
    <cellStyle name="Normal 3 3 2 4 4 2 2 2 2 2" xfId="12437"/>
    <cellStyle name="Normal 3 3 2 4 4 2 2 2 3" xfId="12438"/>
    <cellStyle name="Normal 3 3 2 4 4 2 2 3" xfId="12439"/>
    <cellStyle name="Normal 3 3 2 4 4 2 2 3 2" xfId="12440"/>
    <cellStyle name="Normal 3 3 2 4 4 2 2 4" xfId="12441"/>
    <cellStyle name="Normal 3 3 2 4 4 2 3" xfId="12442"/>
    <cellStyle name="Normal 3 3 2 4 4 2 3 2" xfId="12443"/>
    <cellStyle name="Normal 3 3 2 4 4 2 3 2 2" xfId="12444"/>
    <cellStyle name="Normal 3 3 2 4 4 2 3 3" xfId="12445"/>
    <cellStyle name="Normal 3 3 2 4 4 2 4" xfId="12446"/>
    <cellStyle name="Normal 3 3 2 4 4 2 4 2" xfId="12447"/>
    <cellStyle name="Normal 3 3 2 4 4 2 5" xfId="12448"/>
    <cellStyle name="Normal 3 3 2 4 4 3" xfId="12449"/>
    <cellStyle name="Normal 3 3 2 4 4 3 2" xfId="12450"/>
    <cellStyle name="Normal 3 3 2 4 4 3 2 2" xfId="12451"/>
    <cellStyle name="Normal 3 3 2 4 4 3 2 2 2" xfId="12452"/>
    <cellStyle name="Normal 3 3 2 4 4 3 2 3" xfId="12453"/>
    <cellStyle name="Normal 3 3 2 4 4 3 3" xfId="12454"/>
    <cellStyle name="Normal 3 3 2 4 4 3 3 2" xfId="12455"/>
    <cellStyle name="Normal 3 3 2 4 4 3 4" xfId="12456"/>
    <cellStyle name="Normal 3 3 2 4 4 4" xfId="12457"/>
    <cellStyle name="Normal 3 3 2 4 4 4 2" xfId="12458"/>
    <cellStyle name="Normal 3 3 2 4 4 4 2 2" xfId="12459"/>
    <cellStyle name="Normal 3 3 2 4 4 4 3" xfId="12460"/>
    <cellStyle name="Normal 3 3 2 4 4 5" xfId="12461"/>
    <cellStyle name="Normal 3 3 2 4 4 5 2" xfId="12462"/>
    <cellStyle name="Normal 3 3 2 4 4 6" xfId="12463"/>
    <cellStyle name="Normal 3 3 2 4 5" xfId="12464"/>
    <cellStyle name="Normal 3 3 2 4 5 2" xfId="12465"/>
    <cellStyle name="Normal 3 3 2 4 5 2 2" xfId="12466"/>
    <cellStyle name="Normal 3 3 2 4 5 2 2 2" xfId="12467"/>
    <cellStyle name="Normal 3 3 2 4 5 2 2 2 2" xfId="12468"/>
    <cellStyle name="Normal 3 3 2 4 5 2 2 3" xfId="12469"/>
    <cellStyle name="Normal 3 3 2 4 5 2 3" xfId="12470"/>
    <cellStyle name="Normal 3 3 2 4 5 2 3 2" xfId="12471"/>
    <cellStyle name="Normal 3 3 2 4 5 2 4" xfId="12472"/>
    <cellStyle name="Normal 3 3 2 4 5 3" xfId="12473"/>
    <cellStyle name="Normal 3 3 2 4 5 3 2" xfId="12474"/>
    <cellStyle name="Normal 3 3 2 4 5 3 2 2" xfId="12475"/>
    <cellStyle name="Normal 3 3 2 4 5 3 3" xfId="12476"/>
    <cellStyle name="Normal 3 3 2 4 5 4" xfId="12477"/>
    <cellStyle name="Normal 3 3 2 4 5 4 2" xfId="12478"/>
    <cellStyle name="Normal 3 3 2 4 5 5" xfId="12479"/>
    <cellStyle name="Normal 3 3 2 4 6" xfId="12480"/>
    <cellStyle name="Normal 3 3 2 4 6 2" xfId="12481"/>
    <cellStyle name="Normal 3 3 2 4 6 2 2" xfId="12482"/>
    <cellStyle name="Normal 3 3 2 4 6 2 2 2" xfId="12483"/>
    <cellStyle name="Normal 3 3 2 4 6 2 3" xfId="12484"/>
    <cellStyle name="Normal 3 3 2 4 6 3" xfId="12485"/>
    <cellStyle name="Normal 3 3 2 4 6 3 2" xfId="12486"/>
    <cellStyle name="Normal 3 3 2 4 6 4" xfId="12487"/>
    <cellStyle name="Normal 3 3 2 4 7" xfId="12488"/>
    <cellStyle name="Normal 3 3 2 4 7 2" xfId="12489"/>
    <cellStyle name="Normal 3 3 2 4 7 2 2" xfId="12490"/>
    <cellStyle name="Normal 3 3 2 4 7 3" xfId="12491"/>
    <cellStyle name="Normal 3 3 2 4 8" xfId="12492"/>
    <cellStyle name="Normal 3 3 2 4 8 2" xfId="12493"/>
    <cellStyle name="Normal 3 3 2 4 9" xfId="12494"/>
    <cellStyle name="Normal 3 3 2 5" xfId="12495"/>
    <cellStyle name="Normal 3 3 2 5 2" xfId="12496"/>
    <cellStyle name="Normal 3 3 2 5 2 2" xfId="12497"/>
    <cellStyle name="Normal 3 3 2 5 2 2 2" xfId="12498"/>
    <cellStyle name="Normal 3 3 2 5 2 2 2 2" xfId="12499"/>
    <cellStyle name="Normal 3 3 2 5 2 2 2 2 2" xfId="12500"/>
    <cellStyle name="Normal 3 3 2 5 2 2 2 2 2 2" xfId="12501"/>
    <cellStyle name="Normal 3 3 2 5 2 2 2 2 2 2 2" xfId="12502"/>
    <cellStyle name="Normal 3 3 2 5 2 2 2 2 2 3" xfId="12503"/>
    <cellStyle name="Normal 3 3 2 5 2 2 2 2 3" xfId="12504"/>
    <cellStyle name="Normal 3 3 2 5 2 2 2 2 3 2" xfId="12505"/>
    <cellStyle name="Normal 3 3 2 5 2 2 2 2 4" xfId="12506"/>
    <cellStyle name="Normal 3 3 2 5 2 2 2 3" xfId="12507"/>
    <cellStyle name="Normal 3 3 2 5 2 2 2 3 2" xfId="12508"/>
    <cellStyle name="Normal 3 3 2 5 2 2 2 3 2 2" xfId="12509"/>
    <cellStyle name="Normal 3 3 2 5 2 2 2 3 3" xfId="12510"/>
    <cellStyle name="Normal 3 3 2 5 2 2 2 4" xfId="12511"/>
    <cellStyle name="Normal 3 3 2 5 2 2 2 4 2" xfId="12512"/>
    <cellStyle name="Normal 3 3 2 5 2 2 2 5" xfId="12513"/>
    <cellStyle name="Normal 3 3 2 5 2 2 3" xfId="12514"/>
    <cellStyle name="Normal 3 3 2 5 2 2 3 2" xfId="12515"/>
    <cellStyle name="Normal 3 3 2 5 2 2 3 2 2" xfId="12516"/>
    <cellStyle name="Normal 3 3 2 5 2 2 3 2 2 2" xfId="12517"/>
    <cellStyle name="Normal 3 3 2 5 2 2 3 2 3" xfId="12518"/>
    <cellStyle name="Normal 3 3 2 5 2 2 3 3" xfId="12519"/>
    <cellStyle name="Normal 3 3 2 5 2 2 3 3 2" xfId="12520"/>
    <cellStyle name="Normal 3 3 2 5 2 2 3 4" xfId="12521"/>
    <cellStyle name="Normal 3 3 2 5 2 2 4" xfId="12522"/>
    <cellStyle name="Normal 3 3 2 5 2 2 4 2" xfId="12523"/>
    <cellStyle name="Normal 3 3 2 5 2 2 4 2 2" xfId="12524"/>
    <cellStyle name="Normal 3 3 2 5 2 2 4 3" xfId="12525"/>
    <cellStyle name="Normal 3 3 2 5 2 2 5" xfId="12526"/>
    <cellStyle name="Normal 3 3 2 5 2 2 5 2" xfId="12527"/>
    <cellStyle name="Normal 3 3 2 5 2 2 6" xfId="12528"/>
    <cellStyle name="Normal 3 3 2 5 2 3" xfId="12529"/>
    <cellStyle name="Normal 3 3 2 5 2 3 2" xfId="12530"/>
    <cellStyle name="Normal 3 3 2 5 2 3 2 2" xfId="12531"/>
    <cellStyle name="Normal 3 3 2 5 2 3 2 2 2" xfId="12532"/>
    <cellStyle name="Normal 3 3 2 5 2 3 2 2 2 2" xfId="12533"/>
    <cellStyle name="Normal 3 3 2 5 2 3 2 2 3" xfId="12534"/>
    <cellStyle name="Normal 3 3 2 5 2 3 2 3" xfId="12535"/>
    <cellStyle name="Normal 3 3 2 5 2 3 2 3 2" xfId="12536"/>
    <cellStyle name="Normal 3 3 2 5 2 3 2 4" xfId="12537"/>
    <cellStyle name="Normal 3 3 2 5 2 3 3" xfId="12538"/>
    <cellStyle name="Normal 3 3 2 5 2 3 3 2" xfId="12539"/>
    <cellStyle name="Normal 3 3 2 5 2 3 3 2 2" xfId="12540"/>
    <cellStyle name="Normal 3 3 2 5 2 3 3 3" xfId="12541"/>
    <cellStyle name="Normal 3 3 2 5 2 3 4" xfId="12542"/>
    <cellStyle name="Normal 3 3 2 5 2 3 4 2" xfId="12543"/>
    <cellStyle name="Normal 3 3 2 5 2 3 5" xfId="12544"/>
    <cellStyle name="Normal 3 3 2 5 2 4" xfId="12545"/>
    <cellStyle name="Normal 3 3 2 5 2 4 2" xfId="12546"/>
    <cellStyle name="Normal 3 3 2 5 2 4 2 2" xfId="12547"/>
    <cellStyle name="Normal 3 3 2 5 2 4 2 2 2" xfId="12548"/>
    <cellStyle name="Normal 3 3 2 5 2 4 2 3" xfId="12549"/>
    <cellStyle name="Normal 3 3 2 5 2 4 3" xfId="12550"/>
    <cellStyle name="Normal 3 3 2 5 2 4 3 2" xfId="12551"/>
    <cellStyle name="Normal 3 3 2 5 2 4 4" xfId="12552"/>
    <cellStyle name="Normal 3 3 2 5 2 5" xfId="12553"/>
    <cellStyle name="Normal 3 3 2 5 2 5 2" xfId="12554"/>
    <cellStyle name="Normal 3 3 2 5 2 5 2 2" xfId="12555"/>
    <cellStyle name="Normal 3 3 2 5 2 5 3" xfId="12556"/>
    <cellStyle name="Normal 3 3 2 5 2 6" xfId="12557"/>
    <cellStyle name="Normal 3 3 2 5 2 6 2" xfId="12558"/>
    <cellStyle name="Normal 3 3 2 5 2 7" xfId="12559"/>
    <cellStyle name="Normal 3 3 2 5 3" xfId="12560"/>
    <cellStyle name="Normal 3 3 2 5 3 2" xfId="12561"/>
    <cellStyle name="Normal 3 3 2 5 3 2 2" xfId="12562"/>
    <cellStyle name="Normal 3 3 2 5 3 2 2 2" xfId="12563"/>
    <cellStyle name="Normal 3 3 2 5 3 2 2 2 2" xfId="12564"/>
    <cellStyle name="Normal 3 3 2 5 3 2 2 2 2 2" xfId="12565"/>
    <cellStyle name="Normal 3 3 2 5 3 2 2 2 3" xfId="12566"/>
    <cellStyle name="Normal 3 3 2 5 3 2 2 3" xfId="12567"/>
    <cellStyle name="Normal 3 3 2 5 3 2 2 3 2" xfId="12568"/>
    <cellStyle name="Normal 3 3 2 5 3 2 2 4" xfId="12569"/>
    <cellStyle name="Normal 3 3 2 5 3 2 3" xfId="12570"/>
    <cellStyle name="Normal 3 3 2 5 3 2 3 2" xfId="12571"/>
    <cellStyle name="Normal 3 3 2 5 3 2 3 2 2" xfId="12572"/>
    <cellStyle name="Normal 3 3 2 5 3 2 3 3" xfId="12573"/>
    <cellStyle name="Normal 3 3 2 5 3 2 4" xfId="12574"/>
    <cellStyle name="Normal 3 3 2 5 3 2 4 2" xfId="12575"/>
    <cellStyle name="Normal 3 3 2 5 3 2 5" xfId="12576"/>
    <cellStyle name="Normal 3 3 2 5 3 3" xfId="12577"/>
    <cellStyle name="Normal 3 3 2 5 3 3 2" xfId="12578"/>
    <cellStyle name="Normal 3 3 2 5 3 3 2 2" xfId="12579"/>
    <cellStyle name="Normal 3 3 2 5 3 3 2 2 2" xfId="12580"/>
    <cellStyle name="Normal 3 3 2 5 3 3 2 3" xfId="12581"/>
    <cellStyle name="Normal 3 3 2 5 3 3 3" xfId="12582"/>
    <cellStyle name="Normal 3 3 2 5 3 3 3 2" xfId="12583"/>
    <cellStyle name="Normal 3 3 2 5 3 3 4" xfId="12584"/>
    <cellStyle name="Normal 3 3 2 5 3 4" xfId="12585"/>
    <cellStyle name="Normal 3 3 2 5 3 4 2" xfId="12586"/>
    <cellStyle name="Normal 3 3 2 5 3 4 2 2" xfId="12587"/>
    <cellStyle name="Normal 3 3 2 5 3 4 3" xfId="12588"/>
    <cellStyle name="Normal 3 3 2 5 3 5" xfId="12589"/>
    <cellStyle name="Normal 3 3 2 5 3 5 2" xfId="12590"/>
    <cellStyle name="Normal 3 3 2 5 3 6" xfId="12591"/>
    <cellStyle name="Normal 3 3 2 5 4" xfId="12592"/>
    <cellStyle name="Normal 3 3 2 5 4 2" xfId="12593"/>
    <cellStyle name="Normal 3 3 2 5 4 2 2" xfId="12594"/>
    <cellStyle name="Normal 3 3 2 5 4 2 2 2" xfId="12595"/>
    <cellStyle name="Normal 3 3 2 5 4 2 2 2 2" xfId="12596"/>
    <cellStyle name="Normal 3 3 2 5 4 2 2 3" xfId="12597"/>
    <cellStyle name="Normal 3 3 2 5 4 2 3" xfId="12598"/>
    <cellStyle name="Normal 3 3 2 5 4 2 3 2" xfId="12599"/>
    <cellStyle name="Normal 3 3 2 5 4 2 4" xfId="12600"/>
    <cellStyle name="Normal 3 3 2 5 4 3" xfId="12601"/>
    <cellStyle name="Normal 3 3 2 5 4 3 2" xfId="12602"/>
    <cellStyle name="Normal 3 3 2 5 4 3 2 2" xfId="12603"/>
    <cellStyle name="Normal 3 3 2 5 4 3 3" xfId="12604"/>
    <cellStyle name="Normal 3 3 2 5 4 4" xfId="12605"/>
    <cellStyle name="Normal 3 3 2 5 4 4 2" xfId="12606"/>
    <cellStyle name="Normal 3 3 2 5 4 5" xfId="12607"/>
    <cellStyle name="Normal 3 3 2 5 5" xfId="12608"/>
    <cellStyle name="Normal 3 3 2 5 5 2" xfId="12609"/>
    <cellStyle name="Normal 3 3 2 5 5 2 2" xfId="12610"/>
    <cellStyle name="Normal 3 3 2 5 5 2 2 2" xfId="12611"/>
    <cellStyle name="Normal 3 3 2 5 5 2 3" xfId="12612"/>
    <cellStyle name="Normal 3 3 2 5 5 3" xfId="12613"/>
    <cellStyle name="Normal 3 3 2 5 5 3 2" xfId="12614"/>
    <cellStyle name="Normal 3 3 2 5 5 4" xfId="12615"/>
    <cellStyle name="Normal 3 3 2 5 6" xfId="12616"/>
    <cellStyle name="Normal 3 3 2 5 6 2" xfId="12617"/>
    <cellStyle name="Normal 3 3 2 5 6 2 2" xfId="12618"/>
    <cellStyle name="Normal 3 3 2 5 6 3" xfId="12619"/>
    <cellStyle name="Normal 3 3 2 5 7" xfId="12620"/>
    <cellStyle name="Normal 3 3 2 5 7 2" xfId="12621"/>
    <cellStyle name="Normal 3 3 2 5 8" xfId="12622"/>
    <cellStyle name="Normal 3 3 2 6" xfId="12623"/>
    <cellStyle name="Normal 3 3 2 6 2" xfId="12624"/>
    <cellStyle name="Normal 3 3 2 6 2 2" xfId="12625"/>
    <cellStyle name="Normal 3 3 2 6 2 2 2" xfId="12626"/>
    <cellStyle name="Normal 3 3 2 6 2 2 2 2" xfId="12627"/>
    <cellStyle name="Normal 3 3 2 6 2 2 2 2 2" xfId="12628"/>
    <cellStyle name="Normal 3 3 2 6 2 2 2 2 2 2" xfId="12629"/>
    <cellStyle name="Normal 3 3 2 6 2 2 2 2 3" xfId="12630"/>
    <cellStyle name="Normal 3 3 2 6 2 2 2 3" xfId="12631"/>
    <cellStyle name="Normal 3 3 2 6 2 2 2 3 2" xfId="12632"/>
    <cellStyle name="Normal 3 3 2 6 2 2 2 4" xfId="12633"/>
    <cellStyle name="Normal 3 3 2 6 2 2 3" xfId="12634"/>
    <cellStyle name="Normal 3 3 2 6 2 2 3 2" xfId="12635"/>
    <cellStyle name="Normal 3 3 2 6 2 2 3 2 2" xfId="12636"/>
    <cellStyle name="Normal 3 3 2 6 2 2 3 3" xfId="12637"/>
    <cellStyle name="Normal 3 3 2 6 2 2 4" xfId="12638"/>
    <cellStyle name="Normal 3 3 2 6 2 2 4 2" xfId="12639"/>
    <cellStyle name="Normal 3 3 2 6 2 2 5" xfId="12640"/>
    <cellStyle name="Normal 3 3 2 6 2 3" xfId="12641"/>
    <cellStyle name="Normal 3 3 2 6 2 3 2" xfId="12642"/>
    <cellStyle name="Normal 3 3 2 6 2 3 2 2" xfId="12643"/>
    <cellStyle name="Normal 3 3 2 6 2 3 2 2 2" xfId="12644"/>
    <cellStyle name="Normal 3 3 2 6 2 3 2 3" xfId="12645"/>
    <cellStyle name="Normal 3 3 2 6 2 3 3" xfId="12646"/>
    <cellStyle name="Normal 3 3 2 6 2 3 3 2" xfId="12647"/>
    <cellStyle name="Normal 3 3 2 6 2 3 4" xfId="12648"/>
    <cellStyle name="Normal 3 3 2 6 2 4" xfId="12649"/>
    <cellStyle name="Normal 3 3 2 6 2 4 2" xfId="12650"/>
    <cellStyle name="Normal 3 3 2 6 2 4 2 2" xfId="12651"/>
    <cellStyle name="Normal 3 3 2 6 2 4 3" xfId="12652"/>
    <cellStyle name="Normal 3 3 2 6 2 5" xfId="12653"/>
    <cellStyle name="Normal 3 3 2 6 2 5 2" xfId="12654"/>
    <cellStyle name="Normal 3 3 2 6 2 6" xfId="12655"/>
    <cellStyle name="Normal 3 3 2 6 3" xfId="12656"/>
    <cellStyle name="Normal 3 3 2 6 3 2" xfId="12657"/>
    <cellStyle name="Normal 3 3 2 6 3 2 2" xfId="12658"/>
    <cellStyle name="Normal 3 3 2 6 3 2 2 2" xfId="12659"/>
    <cellStyle name="Normal 3 3 2 6 3 2 2 2 2" xfId="12660"/>
    <cellStyle name="Normal 3 3 2 6 3 2 2 3" xfId="12661"/>
    <cellStyle name="Normal 3 3 2 6 3 2 3" xfId="12662"/>
    <cellStyle name="Normal 3 3 2 6 3 2 3 2" xfId="12663"/>
    <cellStyle name="Normal 3 3 2 6 3 2 4" xfId="12664"/>
    <cellStyle name="Normal 3 3 2 6 3 3" xfId="12665"/>
    <cellStyle name="Normal 3 3 2 6 3 3 2" xfId="12666"/>
    <cellStyle name="Normal 3 3 2 6 3 3 2 2" xfId="12667"/>
    <cellStyle name="Normal 3 3 2 6 3 3 3" xfId="12668"/>
    <cellStyle name="Normal 3 3 2 6 3 4" xfId="12669"/>
    <cellStyle name="Normal 3 3 2 6 3 4 2" xfId="12670"/>
    <cellStyle name="Normal 3 3 2 6 3 5" xfId="12671"/>
    <cellStyle name="Normal 3 3 2 6 4" xfId="12672"/>
    <cellStyle name="Normal 3 3 2 6 4 2" xfId="12673"/>
    <cellStyle name="Normal 3 3 2 6 4 2 2" xfId="12674"/>
    <cellStyle name="Normal 3 3 2 6 4 2 2 2" xfId="12675"/>
    <cellStyle name="Normal 3 3 2 6 4 2 3" xfId="12676"/>
    <cellStyle name="Normal 3 3 2 6 4 3" xfId="12677"/>
    <cellStyle name="Normal 3 3 2 6 4 3 2" xfId="12678"/>
    <cellStyle name="Normal 3 3 2 6 4 4" xfId="12679"/>
    <cellStyle name="Normal 3 3 2 6 5" xfId="12680"/>
    <cellStyle name="Normal 3 3 2 6 5 2" xfId="12681"/>
    <cellStyle name="Normal 3 3 2 6 5 2 2" xfId="12682"/>
    <cellStyle name="Normal 3 3 2 6 5 3" xfId="12683"/>
    <cellStyle name="Normal 3 3 2 6 6" xfId="12684"/>
    <cellStyle name="Normal 3 3 2 6 6 2" xfId="12685"/>
    <cellStyle name="Normal 3 3 2 6 7" xfId="12686"/>
    <cellStyle name="Normal 3 3 2 7" xfId="12687"/>
    <cellStyle name="Normal 3 3 2 7 2" xfId="12688"/>
    <cellStyle name="Normal 3 3 2 7 2 2" xfId="12689"/>
    <cellStyle name="Normal 3 3 2 7 2 2 2" xfId="12690"/>
    <cellStyle name="Normal 3 3 2 7 2 2 2 2" xfId="12691"/>
    <cellStyle name="Normal 3 3 2 7 2 2 2 2 2" xfId="12692"/>
    <cellStyle name="Normal 3 3 2 7 2 2 2 3" xfId="12693"/>
    <cellStyle name="Normal 3 3 2 7 2 2 3" xfId="12694"/>
    <cellStyle name="Normal 3 3 2 7 2 2 3 2" xfId="12695"/>
    <cellStyle name="Normal 3 3 2 7 2 2 4" xfId="12696"/>
    <cellStyle name="Normal 3 3 2 7 2 3" xfId="12697"/>
    <cellStyle name="Normal 3 3 2 7 2 3 2" xfId="12698"/>
    <cellStyle name="Normal 3 3 2 7 2 3 2 2" xfId="12699"/>
    <cellStyle name="Normal 3 3 2 7 2 3 3" xfId="12700"/>
    <cellStyle name="Normal 3 3 2 7 2 4" xfId="12701"/>
    <cellStyle name="Normal 3 3 2 7 2 4 2" xfId="12702"/>
    <cellStyle name="Normal 3 3 2 7 2 5" xfId="12703"/>
    <cellStyle name="Normal 3 3 2 7 3" xfId="12704"/>
    <cellStyle name="Normal 3 3 2 7 3 2" xfId="12705"/>
    <cellStyle name="Normal 3 3 2 7 3 2 2" xfId="12706"/>
    <cellStyle name="Normal 3 3 2 7 3 2 2 2" xfId="12707"/>
    <cellStyle name="Normal 3 3 2 7 3 2 3" xfId="12708"/>
    <cellStyle name="Normal 3 3 2 7 3 3" xfId="12709"/>
    <cellStyle name="Normal 3 3 2 7 3 3 2" xfId="12710"/>
    <cellStyle name="Normal 3 3 2 7 3 4" xfId="12711"/>
    <cellStyle name="Normal 3 3 2 7 4" xfId="12712"/>
    <cellStyle name="Normal 3 3 2 7 4 2" xfId="12713"/>
    <cellStyle name="Normal 3 3 2 7 4 2 2" xfId="12714"/>
    <cellStyle name="Normal 3 3 2 7 4 3" xfId="12715"/>
    <cellStyle name="Normal 3 3 2 7 5" xfId="12716"/>
    <cellStyle name="Normal 3 3 2 7 5 2" xfId="12717"/>
    <cellStyle name="Normal 3 3 2 7 6" xfId="12718"/>
    <cellStyle name="Normal 3 3 2 8" xfId="12719"/>
    <cellStyle name="Normal 3 3 2 8 2" xfId="12720"/>
    <cellStyle name="Normal 3 3 2 8 2 2" xfId="12721"/>
    <cellStyle name="Normal 3 3 2 8 2 2 2" xfId="12722"/>
    <cellStyle name="Normal 3 3 2 8 2 2 2 2" xfId="12723"/>
    <cellStyle name="Normal 3 3 2 8 2 2 3" xfId="12724"/>
    <cellStyle name="Normal 3 3 2 8 2 3" xfId="12725"/>
    <cellStyle name="Normal 3 3 2 8 2 3 2" xfId="12726"/>
    <cellStyle name="Normal 3 3 2 8 2 4" xfId="12727"/>
    <cellStyle name="Normal 3 3 2 8 3" xfId="12728"/>
    <cellStyle name="Normal 3 3 2 8 3 2" xfId="12729"/>
    <cellStyle name="Normal 3 3 2 8 3 2 2" xfId="12730"/>
    <cellStyle name="Normal 3 3 2 8 3 3" xfId="12731"/>
    <cellStyle name="Normal 3 3 2 8 4" xfId="12732"/>
    <cellStyle name="Normal 3 3 2 8 4 2" xfId="12733"/>
    <cellStyle name="Normal 3 3 2 8 5" xfId="12734"/>
    <cellStyle name="Normal 3 3 2 9" xfId="12735"/>
    <cellStyle name="Normal 3 3 2 9 2" xfId="12736"/>
    <cellStyle name="Normal 3 3 2 9 2 2" xfId="12737"/>
    <cellStyle name="Normal 3 3 2 9 2 2 2" xfId="12738"/>
    <cellStyle name="Normal 3 3 2 9 2 3" xfId="12739"/>
    <cellStyle name="Normal 3 3 2 9 3" xfId="12740"/>
    <cellStyle name="Normal 3 3 2 9 3 2" xfId="12741"/>
    <cellStyle name="Normal 3 3 2 9 4" xfId="12742"/>
    <cellStyle name="Normal 3 3 3" xfId="12743"/>
    <cellStyle name="Normal 3 3 3 10" xfId="12744"/>
    <cellStyle name="Normal 3 3 3 10 2" xfId="12745"/>
    <cellStyle name="Normal 3 3 3 11" xfId="12746"/>
    <cellStyle name="Normal 3 3 3 2" xfId="12747"/>
    <cellStyle name="Normal 3 3 3 2 10" xfId="12748"/>
    <cellStyle name="Normal 3 3 3 2 2" xfId="12749"/>
    <cellStyle name="Normal 3 3 3 2 2 2" xfId="12750"/>
    <cellStyle name="Normal 3 3 3 2 2 2 2" xfId="12751"/>
    <cellStyle name="Normal 3 3 3 2 2 2 2 2" xfId="12752"/>
    <cellStyle name="Normal 3 3 3 2 2 2 2 2 2" xfId="12753"/>
    <cellStyle name="Normal 3 3 3 2 2 2 2 2 2 2" xfId="12754"/>
    <cellStyle name="Normal 3 3 3 2 2 2 2 2 2 2 2" xfId="12755"/>
    <cellStyle name="Normal 3 3 3 2 2 2 2 2 2 2 2 2" xfId="12756"/>
    <cellStyle name="Normal 3 3 3 2 2 2 2 2 2 2 2 2 2" xfId="12757"/>
    <cellStyle name="Normal 3 3 3 2 2 2 2 2 2 2 2 3" xfId="12758"/>
    <cellStyle name="Normal 3 3 3 2 2 2 2 2 2 2 3" xfId="12759"/>
    <cellStyle name="Normal 3 3 3 2 2 2 2 2 2 2 3 2" xfId="12760"/>
    <cellStyle name="Normal 3 3 3 2 2 2 2 2 2 2 4" xfId="12761"/>
    <cellStyle name="Normal 3 3 3 2 2 2 2 2 2 3" xfId="12762"/>
    <cellStyle name="Normal 3 3 3 2 2 2 2 2 2 3 2" xfId="12763"/>
    <cellStyle name="Normal 3 3 3 2 2 2 2 2 2 3 2 2" xfId="12764"/>
    <cellStyle name="Normal 3 3 3 2 2 2 2 2 2 3 3" xfId="12765"/>
    <cellStyle name="Normal 3 3 3 2 2 2 2 2 2 4" xfId="12766"/>
    <cellStyle name="Normal 3 3 3 2 2 2 2 2 2 4 2" xfId="12767"/>
    <cellStyle name="Normal 3 3 3 2 2 2 2 2 2 5" xfId="12768"/>
    <cellStyle name="Normal 3 3 3 2 2 2 2 2 3" xfId="12769"/>
    <cellStyle name="Normal 3 3 3 2 2 2 2 2 3 2" xfId="12770"/>
    <cellStyle name="Normal 3 3 3 2 2 2 2 2 3 2 2" xfId="12771"/>
    <cellStyle name="Normal 3 3 3 2 2 2 2 2 3 2 2 2" xfId="12772"/>
    <cellStyle name="Normal 3 3 3 2 2 2 2 2 3 2 3" xfId="12773"/>
    <cellStyle name="Normal 3 3 3 2 2 2 2 2 3 3" xfId="12774"/>
    <cellStyle name="Normal 3 3 3 2 2 2 2 2 3 3 2" xfId="12775"/>
    <cellStyle name="Normal 3 3 3 2 2 2 2 2 3 4" xfId="12776"/>
    <cellStyle name="Normal 3 3 3 2 2 2 2 2 4" xfId="12777"/>
    <cellStyle name="Normal 3 3 3 2 2 2 2 2 4 2" xfId="12778"/>
    <cellStyle name="Normal 3 3 3 2 2 2 2 2 4 2 2" xfId="12779"/>
    <cellStyle name="Normal 3 3 3 2 2 2 2 2 4 3" xfId="12780"/>
    <cellStyle name="Normal 3 3 3 2 2 2 2 2 5" xfId="12781"/>
    <cellStyle name="Normal 3 3 3 2 2 2 2 2 5 2" xfId="12782"/>
    <cellStyle name="Normal 3 3 3 2 2 2 2 2 6" xfId="12783"/>
    <cellStyle name="Normal 3 3 3 2 2 2 2 3" xfId="12784"/>
    <cellStyle name="Normal 3 3 3 2 2 2 2 3 2" xfId="12785"/>
    <cellStyle name="Normal 3 3 3 2 2 2 2 3 2 2" xfId="12786"/>
    <cellStyle name="Normal 3 3 3 2 2 2 2 3 2 2 2" xfId="12787"/>
    <cellStyle name="Normal 3 3 3 2 2 2 2 3 2 2 2 2" xfId="12788"/>
    <cellStyle name="Normal 3 3 3 2 2 2 2 3 2 2 3" xfId="12789"/>
    <cellStyle name="Normal 3 3 3 2 2 2 2 3 2 3" xfId="12790"/>
    <cellStyle name="Normal 3 3 3 2 2 2 2 3 2 3 2" xfId="12791"/>
    <cellStyle name="Normal 3 3 3 2 2 2 2 3 2 4" xfId="12792"/>
    <cellStyle name="Normal 3 3 3 2 2 2 2 3 3" xfId="12793"/>
    <cellStyle name="Normal 3 3 3 2 2 2 2 3 3 2" xfId="12794"/>
    <cellStyle name="Normal 3 3 3 2 2 2 2 3 3 2 2" xfId="12795"/>
    <cellStyle name="Normal 3 3 3 2 2 2 2 3 3 3" xfId="12796"/>
    <cellStyle name="Normal 3 3 3 2 2 2 2 3 4" xfId="12797"/>
    <cellStyle name="Normal 3 3 3 2 2 2 2 3 4 2" xfId="12798"/>
    <cellStyle name="Normal 3 3 3 2 2 2 2 3 5" xfId="12799"/>
    <cellStyle name="Normal 3 3 3 2 2 2 2 4" xfId="12800"/>
    <cellStyle name="Normal 3 3 3 2 2 2 2 4 2" xfId="12801"/>
    <cellStyle name="Normal 3 3 3 2 2 2 2 4 2 2" xfId="12802"/>
    <cellStyle name="Normal 3 3 3 2 2 2 2 4 2 2 2" xfId="12803"/>
    <cellStyle name="Normal 3 3 3 2 2 2 2 4 2 3" xfId="12804"/>
    <cellStyle name="Normal 3 3 3 2 2 2 2 4 3" xfId="12805"/>
    <cellStyle name="Normal 3 3 3 2 2 2 2 4 3 2" xfId="12806"/>
    <cellStyle name="Normal 3 3 3 2 2 2 2 4 4" xfId="12807"/>
    <cellStyle name="Normal 3 3 3 2 2 2 2 5" xfId="12808"/>
    <cellStyle name="Normal 3 3 3 2 2 2 2 5 2" xfId="12809"/>
    <cellStyle name="Normal 3 3 3 2 2 2 2 5 2 2" xfId="12810"/>
    <cellStyle name="Normal 3 3 3 2 2 2 2 5 3" xfId="12811"/>
    <cellStyle name="Normal 3 3 3 2 2 2 2 6" xfId="12812"/>
    <cellStyle name="Normal 3 3 3 2 2 2 2 6 2" xfId="12813"/>
    <cellStyle name="Normal 3 3 3 2 2 2 2 7" xfId="12814"/>
    <cellStyle name="Normal 3 3 3 2 2 2 3" xfId="12815"/>
    <cellStyle name="Normal 3 3 3 2 2 2 3 2" xfId="12816"/>
    <cellStyle name="Normal 3 3 3 2 2 2 3 2 2" xfId="12817"/>
    <cellStyle name="Normal 3 3 3 2 2 2 3 2 2 2" xfId="12818"/>
    <cellStyle name="Normal 3 3 3 2 2 2 3 2 2 2 2" xfId="12819"/>
    <cellStyle name="Normal 3 3 3 2 2 2 3 2 2 2 2 2" xfId="12820"/>
    <cellStyle name="Normal 3 3 3 2 2 2 3 2 2 2 3" xfId="12821"/>
    <cellStyle name="Normal 3 3 3 2 2 2 3 2 2 3" xfId="12822"/>
    <cellStyle name="Normal 3 3 3 2 2 2 3 2 2 3 2" xfId="12823"/>
    <cellStyle name="Normal 3 3 3 2 2 2 3 2 2 4" xfId="12824"/>
    <cellStyle name="Normal 3 3 3 2 2 2 3 2 3" xfId="12825"/>
    <cellStyle name="Normal 3 3 3 2 2 2 3 2 3 2" xfId="12826"/>
    <cellStyle name="Normal 3 3 3 2 2 2 3 2 3 2 2" xfId="12827"/>
    <cellStyle name="Normal 3 3 3 2 2 2 3 2 3 3" xfId="12828"/>
    <cellStyle name="Normal 3 3 3 2 2 2 3 2 4" xfId="12829"/>
    <cellStyle name="Normal 3 3 3 2 2 2 3 2 4 2" xfId="12830"/>
    <cellStyle name="Normal 3 3 3 2 2 2 3 2 5" xfId="12831"/>
    <cellStyle name="Normal 3 3 3 2 2 2 3 3" xfId="12832"/>
    <cellStyle name="Normal 3 3 3 2 2 2 3 3 2" xfId="12833"/>
    <cellStyle name="Normal 3 3 3 2 2 2 3 3 2 2" xfId="12834"/>
    <cellStyle name="Normal 3 3 3 2 2 2 3 3 2 2 2" xfId="12835"/>
    <cellStyle name="Normal 3 3 3 2 2 2 3 3 2 3" xfId="12836"/>
    <cellStyle name="Normal 3 3 3 2 2 2 3 3 3" xfId="12837"/>
    <cellStyle name="Normal 3 3 3 2 2 2 3 3 3 2" xfId="12838"/>
    <cellStyle name="Normal 3 3 3 2 2 2 3 3 4" xfId="12839"/>
    <cellStyle name="Normal 3 3 3 2 2 2 3 4" xfId="12840"/>
    <cellStyle name="Normal 3 3 3 2 2 2 3 4 2" xfId="12841"/>
    <cellStyle name="Normal 3 3 3 2 2 2 3 4 2 2" xfId="12842"/>
    <cellStyle name="Normal 3 3 3 2 2 2 3 4 3" xfId="12843"/>
    <cellStyle name="Normal 3 3 3 2 2 2 3 5" xfId="12844"/>
    <cellStyle name="Normal 3 3 3 2 2 2 3 5 2" xfId="12845"/>
    <cellStyle name="Normal 3 3 3 2 2 2 3 6" xfId="12846"/>
    <cellStyle name="Normal 3 3 3 2 2 2 4" xfId="12847"/>
    <cellStyle name="Normal 3 3 3 2 2 2 4 2" xfId="12848"/>
    <cellStyle name="Normal 3 3 3 2 2 2 4 2 2" xfId="12849"/>
    <cellStyle name="Normal 3 3 3 2 2 2 4 2 2 2" xfId="12850"/>
    <cellStyle name="Normal 3 3 3 2 2 2 4 2 2 2 2" xfId="12851"/>
    <cellStyle name="Normal 3 3 3 2 2 2 4 2 2 3" xfId="12852"/>
    <cellStyle name="Normal 3 3 3 2 2 2 4 2 3" xfId="12853"/>
    <cellStyle name="Normal 3 3 3 2 2 2 4 2 3 2" xfId="12854"/>
    <cellStyle name="Normal 3 3 3 2 2 2 4 2 4" xfId="12855"/>
    <cellStyle name="Normal 3 3 3 2 2 2 4 3" xfId="12856"/>
    <cellStyle name="Normal 3 3 3 2 2 2 4 3 2" xfId="12857"/>
    <cellStyle name="Normal 3 3 3 2 2 2 4 3 2 2" xfId="12858"/>
    <cellStyle name="Normal 3 3 3 2 2 2 4 3 3" xfId="12859"/>
    <cellStyle name="Normal 3 3 3 2 2 2 4 4" xfId="12860"/>
    <cellStyle name="Normal 3 3 3 2 2 2 4 4 2" xfId="12861"/>
    <cellStyle name="Normal 3 3 3 2 2 2 4 5" xfId="12862"/>
    <cellStyle name="Normal 3 3 3 2 2 2 5" xfId="12863"/>
    <cellStyle name="Normal 3 3 3 2 2 2 5 2" xfId="12864"/>
    <cellStyle name="Normal 3 3 3 2 2 2 5 2 2" xfId="12865"/>
    <cellStyle name="Normal 3 3 3 2 2 2 5 2 2 2" xfId="12866"/>
    <cellStyle name="Normal 3 3 3 2 2 2 5 2 3" xfId="12867"/>
    <cellStyle name="Normal 3 3 3 2 2 2 5 3" xfId="12868"/>
    <cellStyle name="Normal 3 3 3 2 2 2 5 3 2" xfId="12869"/>
    <cellStyle name="Normal 3 3 3 2 2 2 5 4" xfId="12870"/>
    <cellStyle name="Normal 3 3 3 2 2 2 6" xfId="12871"/>
    <cellStyle name="Normal 3 3 3 2 2 2 6 2" xfId="12872"/>
    <cellStyle name="Normal 3 3 3 2 2 2 6 2 2" xfId="12873"/>
    <cellStyle name="Normal 3 3 3 2 2 2 6 3" xfId="12874"/>
    <cellStyle name="Normal 3 3 3 2 2 2 7" xfId="12875"/>
    <cellStyle name="Normal 3 3 3 2 2 2 7 2" xfId="12876"/>
    <cellStyle name="Normal 3 3 3 2 2 2 8" xfId="12877"/>
    <cellStyle name="Normal 3 3 3 2 2 3" xfId="12878"/>
    <cellStyle name="Normal 3 3 3 2 2 3 2" xfId="12879"/>
    <cellStyle name="Normal 3 3 3 2 2 3 2 2" xfId="12880"/>
    <cellStyle name="Normal 3 3 3 2 2 3 2 2 2" xfId="12881"/>
    <cellStyle name="Normal 3 3 3 2 2 3 2 2 2 2" xfId="12882"/>
    <cellStyle name="Normal 3 3 3 2 2 3 2 2 2 2 2" xfId="12883"/>
    <cellStyle name="Normal 3 3 3 2 2 3 2 2 2 2 2 2" xfId="12884"/>
    <cellStyle name="Normal 3 3 3 2 2 3 2 2 2 2 3" xfId="12885"/>
    <cellStyle name="Normal 3 3 3 2 2 3 2 2 2 3" xfId="12886"/>
    <cellStyle name="Normal 3 3 3 2 2 3 2 2 2 3 2" xfId="12887"/>
    <cellStyle name="Normal 3 3 3 2 2 3 2 2 2 4" xfId="12888"/>
    <cellStyle name="Normal 3 3 3 2 2 3 2 2 3" xfId="12889"/>
    <cellStyle name="Normal 3 3 3 2 2 3 2 2 3 2" xfId="12890"/>
    <cellStyle name="Normal 3 3 3 2 2 3 2 2 3 2 2" xfId="12891"/>
    <cellStyle name="Normal 3 3 3 2 2 3 2 2 3 3" xfId="12892"/>
    <cellStyle name="Normal 3 3 3 2 2 3 2 2 4" xfId="12893"/>
    <cellStyle name="Normal 3 3 3 2 2 3 2 2 4 2" xfId="12894"/>
    <cellStyle name="Normal 3 3 3 2 2 3 2 2 5" xfId="12895"/>
    <cellStyle name="Normal 3 3 3 2 2 3 2 3" xfId="12896"/>
    <cellStyle name="Normal 3 3 3 2 2 3 2 3 2" xfId="12897"/>
    <cellStyle name="Normal 3 3 3 2 2 3 2 3 2 2" xfId="12898"/>
    <cellStyle name="Normal 3 3 3 2 2 3 2 3 2 2 2" xfId="12899"/>
    <cellStyle name="Normal 3 3 3 2 2 3 2 3 2 3" xfId="12900"/>
    <cellStyle name="Normal 3 3 3 2 2 3 2 3 3" xfId="12901"/>
    <cellStyle name="Normal 3 3 3 2 2 3 2 3 3 2" xfId="12902"/>
    <cellStyle name="Normal 3 3 3 2 2 3 2 3 4" xfId="12903"/>
    <cellStyle name="Normal 3 3 3 2 2 3 2 4" xfId="12904"/>
    <cellStyle name="Normal 3 3 3 2 2 3 2 4 2" xfId="12905"/>
    <cellStyle name="Normal 3 3 3 2 2 3 2 4 2 2" xfId="12906"/>
    <cellStyle name="Normal 3 3 3 2 2 3 2 4 3" xfId="12907"/>
    <cellStyle name="Normal 3 3 3 2 2 3 2 5" xfId="12908"/>
    <cellStyle name="Normal 3 3 3 2 2 3 2 5 2" xfId="12909"/>
    <cellStyle name="Normal 3 3 3 2 2 3 2 6" xfId="12910"/>
    <cellStyle name="Normal 3 3 3 2 2 3 3" xfId="12911"/>
    <cellStyle name="Normal 3 3 3 2 2 3 3 2" xfId="12912"/>
    <cellStyle name="Normal 3 3 3 2 2 3 3 2 2" xfId="12913"/>
    <cellStyle name="Normal 3 3 3 2 2 3 3 2 2 2" xfId="12914"/>
    <cellStyle name="Normal 3 3 3 2 2 3 3 2 2 2 2" xfId="12915"/>
    <cellStyle name="Normal 3 3 3 2 2 3 3 2 2 3" xfId="12916"/>
    <cellStyle name="Normal 3 3 3 2 2 3 3 2 3" xfId="12917"/>
    <cellStyle name="Normal 3 3 3 2 2 3 3 2 3 2" xfId="12918"/>
    <cellStyle name="Normal 3 3 3 2 2 3 3 2 4" xfId="12919"/>
    <cellStyle name="Normal 3 3 3 2 2 3 3 3" xfId="12920"/>
    <cellStyle name="Normal 3 3 3 2 2 3 3 3 2" xfId="12921"/>
    <cellStyle name="Normal 3 3 3 2 2 3 3 3 2 2" xfId="12922"/>
    <cellStyle name="Normal 3 3 3 2 2 3 3 3 3" xfId="12923"/>
    <cellStyle name="Normal 3 3 3 2 2 3 3 4" xfId="12924"/>
    <cellStyle name="Normal 3 3 3 2 2 3 3 4 2" xfId="12925"/>
    <cellStyle name="Normal 3 3 3 2 2 3 3 5" xfId="12926"/>
    <cellStyle name="Normal 3 3 3 2 2 3 4" xfId="12927"/>
    <cellStyle name="Normal 3 3 3 2 2 3 4 2" xfId="12928"/>
    <cellStyle name="Normal 3 3 3 2 2 3 4 2 2" xfId="12929"/>
    <cellStyle name="Normal 3 3 3 2 2 3 4 2 2 2" xfId="12930"/>
    <cellStyle name="Normal 3 3 3 2 2 3 4 2 3" xfId="12931"/>
    <cellStyle name="Normal 3 3 3 2 2 3 4 3" xfId="12932"/>
    <cellStyle name="Normal 3 3 3 2 2 3 4 3 2" xfId="12933"/>
    <cellStyle name="Normal 3 3 3 2 2 3 4 4" xfId="12934"/>
    <cellStyle name="Normal 3 3 3 2 2 3 5" xfId="12935"/>
    <cellStyle name="Normal 3 3 3 2 2 3 5 2" xfId="12936"/>
    <cellStyle name="Normal 3 3 3 2 2 3 5 2 2" xfId="12937"/>
    <cellStyle name="Normal 3 3 3 2 2 3 5 3" xfId="12938"/>
    <cellStyle name="Normal 3 3 3 2 2 3 6" xfId="12939"/>
    <cellStyle name="Normal 3 3 3 2 2 3 6 2" xfId="12940"/>
    <cellStyle name="Normal 3 3 3 2 2 3 7" xfId="12941"/>
    <cellStyle name="Normal 3 3 3 2 2 4" xfId="12942"/>
    <cellStyle name="Normal 3 3 3 2 2 4 2" xfId="12943"/>
    <cellStyle name="Normal 3 3 3 2 2 4 2 2" xfId="12944"/>
    <cellStyle name="Normal 3 3 3 2 2 4 2 2 2" xfId="12945"/>
    <cellStyle name="Normal 3 3 3 2 2 4 2 2 2 2" xfId="12946"/>
    <cellStyle name="Normal 3 3 3 2 2 4 2 2 2 2 2" xfId="12947"/>
    <cellStyle name="Normal 3 3 3 2 2 4 2 2 2 3" xfId="12948"/>
    <cellStyle name="Normal 3 3 3 2 2 4 2 2 3" xfId="12949"/>
    <cellStyle name="Normal 3 3 3 2 2 4 2 2 3 2" xfId="12950"/>
    <cellStyle name="Normal 3 3 3 2 2 4 2 2 4" xfId="12951"/>
    <cellStyle name="Normal 3 3 3 2 2 4 2 3" xfId="12952"/>
    <cellStyle name="Normal 3 3 3 2 2 4 2 3 2" xfId="12953"/>
    <cellStyle name="Normal 3 3 3 2 2 4 2 3 2 2" xfId="12954"/>
    <cellStyle name="Normal 3 3 3 2 2 4 2 3 3" xfId="12955"/>
    <cellStyle name="Normal 3 3 3 2 2 4 2 4" xfId="12956"/>
    <cellStyle name="Normal 3 3 3 2 2 4 2 4 2" xfId="12957"/>
    <cellStyle name="Normal 3 3 3 2 2 4 2 5" xfId="12958"/>
    <cellStyle name="Normal 3 3 3 2 2 4 3" xfId="12959"/>
    <cellStyle name="Normal 3 3 3 2 2 4 3 2" xfId="12960"/>
    <cellStyle name="Normal 3 3 3 2 2 4 3 2 2" xfId="12961"/>
    <cellStyle name="Normal 3 3 3 2 2 4 3 2 2 2" xfId="12962"/>
    <cellStyle name="Normal 3 3 3 2 2 4 3 2 3" xfId="12963"/>
    <cellStyle name="Normal 3 3 3 2 2 4 3 3" xfId="12964"/>
    <cellStyle name="Normal 3 3 3 2 2 4 3 3 2" xfId="12965"/>
    <cellStyle name="Normal 3 3 3 2 2 4 3 4" xfId="12966"/>
    <cellStyle name="Normal 3 3 3 2 2 4 4" xfId="12967"/>
    <cellStyle name="Normal 3 3 3 2 2 4 4 2" xfId="12968"/>
    <cellStyle name="Normal 3 3 3 2 2 4 4 2 2" xfId="12969"/>
    <cellStyle name="Normal 3 3 3 2 2 4 4 3" xfId="12970"/>
    <cellStyle name="Normal 3 3 3 2 2 4 5" xfId="12971"/>
    <cellStyle name="Normal 3 3 3 2 2 4 5 2" xfId="12972"/>
    <cellStyle name="Normal 3 3 3 2 2 4 6" xfId="12973"/>
    <cellStyle name="Normal 3 3 3 2 2 5" xfId="12974"/>
    <cellStyle name="Normal 3 3 3 2 2 5 2" xfId="12975"/>
    <cellStyle name="Normal 3 3 3 2 2 5 2 2" xfId="12976"/>
    <cellStyle name="Normal 3 3 3 2 2 5 2 2 2" xfId="12977"/>
    <cellStyle name="Normal 3 3 3 2 2 5 2 2 2 2" xfId="12978"/>
    <cellStyle name="Normal 3 3 3 2 2 5 2 2 3" xfId="12979"/>
    <cellStyle name="Normal 3 3 3 2 2 5 2 3" xfId="12980"/>
    <cellStyle name="Normal 3 3 3 2 2 5 2 3 2" xfId="12981"/>
    <cellStyle name="Normal 3 3 3 2 2 5 2 4" xfId="12982"/>
    <cellStyle name="Normal 3 3 3 2 2 5 3" xfId="12983"/>
    <cellStyle name="Normal 3 3 3 2 2 5 3 2" xfId="12984"/>
    <cellStyle name="Normal 3 3 3 2 2 5 3 2 2" xfId="12985"/>
    <cellStyle name="Normal 3 3 3 2 2 5 3 3" xfId="12986"/>
    <cellStyle name="Normal 3 3 3 2 2 5 4" xfId="12987"/>
    <cellStyle name="Normal 3 3 3 2 2 5 4 2" xfId="12988"/>
    <cellStyle name="Normal 3 3 3 2 2 5 5" xfId="12989"/>
    <cellStyle name="Normal 3 3 3 2 2 6" xfId="12990"/>
    <cellStyle name="Normal 3 3 3 2 2 6 2" xfId="12991"/>
    <cellStyle name="Normal 3 3 3 2 2 6 2 2" xfId="12992"/>
    <cellStyle name="Normal 3 3 3 2 2 6 2 2 2" xfId="12993"/>
    <cellStyle name="Normal 3 3 3 2 2 6 2 3" xfId="12994"/>
    <cellStyle name="Normal 3 3 3 2 2 6 3" xfId="12995"/>
    <cellStyle name="Normal 3 3 3 2 2 6 3 2" xfId="12996"/>
    <cellStyle name="Normal 3 3 3 2 2 6 4" xfId="12997"/>
    <cellStyle name="Normal 3 3 3 2 2 7" xfId="12998"/>
    <cellStyle name="Normal 3 3 3 2 2 7 2" xfId="12999"/>
    <cellStyle name="Normal 3 3 3 2 2 7 2 2" xfId="13000"/>
    <cellStyle name="Normal 3 3 3 2 2 7 3" xfId="13001"/>
    <cellStyle name="Normal 3 3 3 2 2 8" xfId="13002"/>
    <cellStyle name="Normal 3 3 3 2 2 8 2" xfId="13003"/>
    <cellStyle name="Normal 3 3 3 2 2 9" xfId="13004"/>
    <cellStyle name="Normal 3 3 3 2 3" xfId="13005"/>
    <cellStyle name="Normal 3 3 3 2 3 2" xfId="13006"/>
    <cellStyle name="Normal 3 3 3 2 3 2 2" xfId="13007"/>
    <cellStyle name="Normal 3 3 3 2 3 2 2 2" xfId="13008"/>
    <cellStyle name="Normal 3 3 3 2 3 2 2 2 2" xfId="13009"/>
    <cellStyle name="Normal 3 3 3 2 3 2 2 2 2 2" xfId="13010"/>
    <cellStyle name="Normal 3 3 3 2 3 2 2 2 2 2 2" xfId="13011"/>
    <cellStyle name="Normal 3 3 3 2 3 2 2 2 2 2 2 2" xfId="13012"/>
    <cellStyle name="Normal 3 3 3 2 3 2 2 2 2 2 3" xfId="13013"/>
    <cellStyle name="Normal 3 3 3 2 3 2 2 2 2 3" xfId="13014"/>
    <cellStyle name="Normal 3 3 3 2 3 2 2 2 2 3 2" xfId="13015"/>
    <cellStyle name="Normal 3 3 3 2 3 2 2 2 2 4" xfId="13016"/>
    <cellStyle name="Normal 3 3 3 2 3 2 2 2 3" xfId="13017"/>
    <cellStyle name="Normal 3 3 3 2 3 2 2 2 3 2" xfId="13018"/>
    <cellStyle name="Normal 3 3 3 2 3 2 2 2 3 2 2" xfId="13019"/>
    <cellStyle name="Normal 3 3 3 2 3 2 2 2 3 3" xfId="13020"/>
    <cellStyle name="Normal 3 3 3 2 3 2 2 2 4" xfId="13021"/>
    <cellStyle name="Normal 3 3 3 2 3 2 2 2 4 2" xfId="13022"/>
    <cellStyle name="Normal 3 3 3 2 3 2 2 2 5" xfId="13023"/>
    <cellStyle name="Normal 3 3 3 2 3 2 2 3" xfId="13024"/>
    <cellStyle name="Normal 3 3 3 2 3 2 2 3 2" xfId="13025"/>
    <cellStyle name="Normal 3 3 3 2 3 2 2 3 2 2" xfId="13026"/>
    <cellStyle name="Normal 3 3 3 2 3 2 2 3 2 2 2" xfId="13027"/>
    <cellStyle name="Normal 3 3 3 2 3 2 2 3 2 3" xfId="13028"/>
    <cellStyle name="Normal 3 3 3 2 3 2 2 3 3" xfId="13029"/>
    <cellStyle name="Normal 3 3 3 2 3 2 2 3 3 2" xfId="13030"/>
    <cellStyle name="Normal 3 3 3 2 3 2 2 3 4" xfId="13031"/>
    <cellStyle name="Normal 3 3 3 2 3 2 2 4" xfId="13032"/>
    <cellStyle name="Normal 3 3 3 2 3 2 2 4 2" xfId="13033"/>
    <cellStyle name="Normal 3 3 3 2 3 2 2 4 2 2" xfId="13034"/>
    <cellStyle name="Normal 3 3 3 2 3 2 2 4 3" xfId="13035"/>
    <cellStyle name="Normal 3 3 3 2 3 2 2 5" xfId="13036"/>
    <cellStyle name="Normal 3 3 3 2 3 2 2 5 2" xfId="13037"/>
    <cellStyle name="Normal 3 3 3 2 3 2 2 6" xfId="13038"/>
    <cellStyle name="Normal 3 3 3 2 3 2 3" xfId="13039"/>
    <cellStyle name="Normal 3 3 3 2 3 2 3 2" xfId="13040"/>
    <cellStyle name="Normal 3 3 3 2 3 2 3 2 2" xfId="13041"/>
    <cellStyle name="Normal 3 3 3 2 3 2 3 2 2 2" xfId="13042"/>
    <cellStyle name="Normal 3 3 3 2 3 2 3 2 2 2 2" xfId="13043"/>
    <cellStyle name="Normal 3 3 3 2 3 2 3 2 2 3" xfId="13044"/>
    <cellStyle name="Normal 3 3 3 2 3 2 3 2 3" xfId="13045"/>
    <cellStyle name="Normal 3 3 3 2 3 2 3 2 3 2" xfId="13046"/>
    <cellStyle name="Normal 3 3 3 2 3 2 3 2 4" xfId="13047"/>
    <cellStyle name="Normal 3 3 3 2 3 2 3 3" xfId="13048"/>
    <cellStyle name="Normal 3 3 3 2 3 2 3 3 2" xfId="13049"/>
    <cellStyle name="Normal 3 3 3 2 3 2 3 3 2 2" xfId="13050"/>
    <cellStyle name="Normal 3 3 3 2 3 2 3 3 3" xfId="13051"/>
    <cellStyle name="Normal 3 3 3 2 3 2 3 4" xfId="13052"/>
    <cellStyle name="Normal 3 3 3 2 3 2 3 4 2" xfId="13053"/>
    <cellStyle name="Normal 3 3 3 2 3 2 3 5" xfId="13054"/>
    <cellStyle name="Normal 3 3 3 2 3 2 4" xfId="13055"/>
    <cellStyle name="Normal 3 3 3 2 3 2 4 2" xfId="13056"/>
    <cellStyle name="Normal 3 3 3 2 3 2 4 2 2" xfId="13057"/>
    <cellStyle name="Normal 3 3 3 2 3 2 4 2 2 2" xfId="13058"/>
    <cellStyle name="Normal 3 3 3 2 3 2 4 2 3" xfId="13059"/>
    <cellStyle name="Normal 3 3 3 2 3 2 4 3" xfId="13060"/>
    <cellStyle name="Normal 3 3 3 2 3 2 4 3 2" xfId="13061"/>
    <cellStyle name="Normal 3 3 3 2 3 2 4 4" xfId="13062"/>
    <cellStyle name="Normal 3 3 3 2 3 2 5" xfId="13063"/>
    <cellStyle name="Normal 3 3 3 2 3 2 5 2" xfId="13064"/>
    <cellStyle name="Normal 3 3 3 2 3 2 5 2 2" xfId="13065"/>
    <cellStyle name="Normal 3 3 3 2 3 2 5 3" xfId="13066"/>
    <cellStyle name="Normal 3 3 3 2 3 2 6" xfId="13067"/>
    <cellStyle name="Normal 3 3 3 2 3 2 6 2" xfId="13068"/>
    <cellStyle name="Normal 3 3 3 2 3 2 7" xfId="13069"/>
    <cellStyle name="Normal 3 3 3 2 3 3" xfId="13070"/>
    <cellStyle name="Normal 3 3 3 2 3 3 2" xfId="13071"/>
    <cellStyle name="Normal 3 3 3 2 3 3 2 2" xfId="13072"/>
    <cellStyle name="Normal 3 3 3 2 3 3 2 2 2" xfId="13073"/>
    <cellStyle name="Normal 3 3 3 2 3 3 2 2 2 2" xfId="13074"/>
    <cellStyle name="Normal 3 3 3 2 3 3 2 2 2 2 2" xfId="13075"/>
    <cellStyle name="Normal 3 3 3 2 3 3 2 2 2 3" xfId="13076"/>
    <cellStyle name="Normal 3 3 3 2 3 3 2 2 3" xfId="13077"/>
    <cellStyle name="Normal 3 3 3 2 3 3 2 2 3 2" xfId="13078"/>
    <cellStyle name="Normal 3 3 3 2 3 3 2 2 4" xfId="13079"/>
    <cellStyle name="Normal 3 3 3 2 3 3 2 3" xfId="13080"/>
    <cellStyle name="Normal 3 3 3 2 3 3 2 3 2" xfId="13081"/>
    <cellStyle name="Normal 3 3 3 2 3 3 2 3 2 2" xfId="13082"/>
    <cellStyle name="Normal 3 3 3 2 3 3 2 3 3" xfId="13083"/>
    <cellStyle name="Normal 3 3 3 2 3 3 2 4" xfId="13084"/>
    <cellStyle name="Normal 3 3 3 2 3 3 2 4 2" xfId="13085"/>
    <cellStyle name="Normal 3 3 3 2 3 3 2 5" xfId="13086"/>
    <cellStyle name="Normal 3 3 3 2 3 3 3" xfId="13087"/>
    <cellStyle name="Normal 3 3 3 2 3 3 3 2" xfId="13088"/>
    <cellStyle name="Normal 3 3 3 2 3 3 3 2 2" xfId="13089"/>
    <cellStyle name="Normal 3 3 3 2 3 3 3 2 2 2" xfId="13090"/>
    <cellStyle name="Normal 3 3 3 2 3 3 3 2 3" xfId="13091"/>
    <cellStyle name="Normal 3 3 3 2 3 3 3 3" xfId="13092"/>
    <cellStyle name="Normal 3 3 3 2 3 3 3 3 2" xfId="13093"/>
    <cellStyle name="Normal 3 3 3 2 3 3 3 4" xfId="13094"/>
    <cellStyle name="Normal 3 3 3 2 3 3 4" xfId="13095"/>
    <cellStyle name="Normal 3 3 3 2 3 3 4 2" xfId="13096"/>
    <cellStyle name="Normal 3 3 3 2 3 3 4 2 2" xfId="13097"/>
    <cellStyle name="Normal 3 3 3 2 3 3 4 3" xfId="13098"/>
    <cellStyle name="Normal 3 3 3 2 3 3 5" xfId="13099"/>
    <cellStyle name="Normal 3 3 3 2 3 3 5 2" xfId="13100"/>
    <cellStyle name="Normal 3 3 3 2 3 3 6" xfId="13101"/>
    <cellStyle name="Normal 3 3 3 2 3 4" xfId="13102"/>
    <cellStyle name="Normal 3 3 3 2 3 4 2" xfId="13103"/>
    <cellStyle name="Normal 3 3 3 2 3 4 2 2" xfId="13104"/>
    <cellStyle name="Normal 3 3 3 2 3 4 2 2 2" xfId="13105"/>
    <cellStyle name="Normal 3 3 3 2 3 4 2 2 2 2" xfId="13106"/>
    <cellStyle name="Normal 3 3 3 2 3 4 2 2 3" xfId="13107"/>
    <cellStyle name="Normal 3 3 3 2 3 4 2 3" xfId="13108"/>
    <cellStyle name="Normal 3 3 3 2 3 4 2 3 2" xfId="13109"/>
    <cellStyle name="Normal 3 3 3 2 3 4 2 4" xfId="13110"/>
    <cellStyle name="Normal 3 3 3 2 3 4 3" xfId="13111"/>
    <cellStyle name="Normal 3 3 3 2 3 4 3 2" xfId="13112"/>
    <cellStyle name="Normal 3 3 3 2 3 4 3 2 2" xfId="13113"/>
    <cellStyle name="Normal 3 3 3 2 3 4 3 3" xfId="13114"/>
    <cellStyle name="Normal 3 3 3 2 3 4 4" xfId="13115"/>
    <cellStyle name="Normal 3 3 3 2 3 4 4 2" xfId="13116"/>
    <cellStyle name="Normal 3 3 3 2 3 4 5" xfId="13117"/>
    <cellStyle name="Normal 3 3 3 2 3 5" xfId="13118"/>
    <cellStyle name="Normal 3 3 3 2 3 5 2" xfId="13119"/>
    <cellStyle name="Normal 3 3 3 2 3 5 2 2" xfId="13120"/>
    <cellStyle name="Normal 3 3 3 2 3 5 2 2 2" xfId="13121"/>
    <cellStyle name="Normal 3 3 3 2 3 5 2 3" xfId="13122"/>
    <cellStyle name="Normal 3 3 3 2 3 5 3" xfId="13123"/>
    <cellStyle name="Normal 3 3 3 2 3 5 3 2" xfId="13124"/>
    <cellStyle name="Normal 3 3 3 2 3 5 4" xfId="13125"/>
    <cellStyle name="Normal 3 3 3 2 3 6" xfId="13126"/>
    <cellStyle name="Normal 3 3 3 2 3 6 2" xfId="13127"/>
    <cellStyle name="Normal 3 3 3 2 3 6 2 2" xfId="13128"/>
    <cellStyle name="Normal 3 3 3 2 3 6 3" xfId="13129"/>
    <cellStyle name="Normal 3 3 3 2 3 7" xfId="13130"/>
    <cellStyle name="Normal 3 3 3 2 3 7 2" xfId="13131"/>
    <cellStyle name="Normal 3 3 3 2 3 8" xfId="13132"/>
    <cellStyle name="Normal 3 3 3 2 4" xfId="13133"/>
    <cellStyle name="Normal 3 3 3 2 4 2" xfId="13134"/>
    <cellStyle name="Normal 3 3 3 2 4 2 2" xfId="13135"/>
    <cellStyle name="Normal 3 3 3 2 4 2 2 2" xfId="13136"/>
    <cellStyle name="Normal 3 3 3 2 4 2 2 2 2" xfId="13137"/>
    <cellStyle name="Normal 3 3 3 2 4 2 2 2 2 2" xfId="13138"/>
    <cellStyle name="Normal 3 3 3 2 4 2 2 2 2 2 2" xfId="13139"/>
    <cellStyle name="Normal 3 3 3 2 4 2 2 2 2 3" xfId="13140"/>
    <cellStyle name="Normal 3 3 3 2 4 2 2 2 3" xfId="13141"/>
    <cellStyle name="Normal 3 3 3 2 4 2 2 2 3 2" xfId="13142"/>
    <cellStyle name="Normal 3 3 3 2 4 2 2 2 4" xfId="13143"/>
    <cellStyle name="Normal 3 3 3 2 4 2 2 3" xfId="13144"/>
    <cellStyle name="Normal 3 3 3 2 4 2 2 3 2" xfId="13145"/>
    <cellStyle name="Normal 3 3 3 2 4 2 2 3 2 2" xfId="13146"/>
    <cellStyle name="Normal 3 3 3 2 4 2 2 3 3" xfId="13147"/>
    <cellStyle name="Normal 3 3 3 2 4 2 2 4" xfId="13148"/>
    <cellStyle name="Normal 3 3 3 2 4 2 2 4 2" xfId="13149"/>
    <cellStyle name="Normal 3 3 3 2 4 2 2 5" xfId="13150"/>
    <cellStyle name="Normal 3 3 3 2 4 2 3" xfId="13151"/>
    <cellStyle name="Normal 3 3 3 2 4 2 3 2" xfId="13152"/>
    <cellStyle name="Normal 3 3 3 2 4 2 3 2 2" xfId="13153"/>
    <cellStyle name="Normal 3 3 3 2 4 2 3 2 2 2" xfId="13154"/>
    <cellStyle name="Normal 3 3 3 2 4 2 3 2 3" xfId="13155"/>
    <cellStyle name="Normal 3 3 3 2 4 2 3 3" xfId="13156"/>
    <cellStyle name="Normal 3 3 3 2 4 2 3 3 2" xfId="13157"/>
    <cellStyle name="Normal 3 3 3 2 4 2 3 4" xfId="13158"/>
    <cellStyle name="Normal 3 3 3 2 4 2 4" xfId="13159"/>
    <cellStyle name="Normal 3 3 3 2 4 2 4 2" xfId="13160"/>
    <cellStyle name="Normal 3 3 3 2 4 2 4 2 2" xfId="13161"/>
    <cellStyle name="Normal 3 3 3 2 4 2 4 3" xfId="13162"/>
    <cellStyle name="Normal 3 3 3 2 4 2 5" xfId="13163"/>
    <cellStyle name="Normal 3 3 3 2 4 2 5 2" xfId="13164"/>
    <cellStyle name="Normal 3 3 3 2 4 2 6" xfId="13165"/>
    <cellStyle name="Normal 3 3 3 2 4 3" xfId="13166"/>
    <cellStyle name="Normal 3 3 3 2 4 3 2" xfId="13167"/>
    <cellStyle name="Normal 3 3 3 2 4 3 2 2" xfId="13168"/>
    <cellStyle name="Normal 3 3 3 2 4 3 2 2 2" xfId="13169"/>
    <cellStyle name="Normal 3 3 3 2 4 3 2 2 2 2" xfId="13170"/>
    <cellStyle name="Normal 3 3 3 2 4 3 2 2 3" xfId="13171"/>
    <cellStyle name="Normal 3 3 3 2 4 3 2 3" xfId="13172"/>
    <cellStyle name="Normal 3 3 3 2 4 3 2 3 2" xfId="13173"/>
    <cellStyle name="Normal 3 3 3 2 4 3 2 4" xfId="13174"/>
    <cellStyle name="Normal 3 3 3 2 4 3 3" xfId="13175"/>
    <cellStyle name="Normal 3 3 3 2 4 3 3 2" xfId="13176"/>
    <cellStyle name="Normal 3 3 3 2 4 3 3 2 2" xfId="13177"/>
    <cellStyle name="Normal 3 3 3 2 4 3 3 3" xfId="13178"/>
    <cellStyle name="Normal 3 3 3 2 4 3 4" xfId="13179"/>
    <cellStyle name="Normal 3 3 3 2 4 3 4 2" xfId="13180"/>
    <cellStyle name="Normal 3 3 3 2 4 3 5" xfId="13181"/>
    <cellStyle name="Normal 3 3 3 2 4 4" xfId="13182"/>
    <cellStyle name="Normal 3 3 3 2 4 4 2" xfId="13183"/>
    <cellStyle name="Normal 3 3 3 2 4 4 2 2" xfId="13184"/>
    <cellStyle name="Normal 3 3 3 2 4 4 2 2 2" xfId="13185"/>
    <cellStyle name="Normal 3 3 3 2 4 4 2 3" xfId="13186"/>
    <cellStyle name="Normal 3 3 3 2 4 4 3" xfId="13187"/>
    <cellStyle name="Normal 3 3 3 2 4 4 3 2" xfId="13188"/>
    <cellStyle name="Normal 3 3 3 2 4 4 4" xfId="13189"/>
    <cellStyle name="Normal 3 3 3 2 4 5" xfId="13190"/>
    <cellStyle name="Normal 3 3 3 2 4 5 2" xfId="13191"/>
    <cellStyle name="Normal 3 3 3 2 4 5 2 2" xfId="13192"/>
    <cellStyle name="Normal 3 3 3 2 4 5 3" xfId="13193"/>
    <cellStyle name="Normal 3 3 3 2 4 6" xfId="13194"/>
    <cellStyle name="Normal 3 3 3 2 4 6 2" xfId="13195"/>
    <cellStyle name="Normal 3 3 3 2 4 7" xfId="13196"/>
    <cellStyle name="Normal 3 3 3 2 5" xfId="13197"/>
    <cellStyle name="Normal 3 3 3 2 5 2" xfId="13198"/>
    <cellStyle name="Normal 3 3 3 2 5 2 2" xfId="13199"/>
    <cellStyle name="Normal 3 3 3 2 5 2 2 2" xfId="13200"/>
    <cellStyle name="Normal 3 3 3 2 5 2 2 2 2" xfId="13201"/>
    <cellStyle name="Normal 3 3 3 2 5 2 2 2 2 2" xfId="13202"/>
    <cellStyle name="Normal 3 3 3 2 5 2 2 2 3" xfId="13203"/>
    <cellStyle name="Normal 3 3 3 2 5 2 2 3" xfId="13204"/>
    <cellStyle name="Normal 3 3 3 2 5 2 2 3 2" xfId="13205"/>
    <cellStyle name="Normal 3 3 3 2 5 2 2 4" xfId="13206"/>
    <cellStyle name="Normal 3 3 3 2 5 2 3" xfId="13207"/>
    <cellStyle name="Normal 3 3 3 2 5 2 3 2" xfId="13208"/>
    <cellStyle name="Normal 3 3 3 2 5 2 3 2 2" xfId="13209"/>
    <cellStyle name="Normal 3 3 3 2 5 2 3 3" xfId="13210"/>
    <cellStyle name="Normal 3 3 3 2 5 2 4" xfId="13211"/>
    <cellStyle name="Normal 3 3 3 2 5 2 4 2" xfId="13212"/>
    <cellStyle name="Normal 3 3 3 2 5 2 5" xfId="13213"/>
    <cellStyle name="Normal 3 3 3 2 5 3" xfId="13214"/>
    <cellStyle name="Normal 3 3 3 2 5 3 2" xfId="13215"/>
    <cellStyle name="Normal 3 3 3 2 5 3 2 2" xfId="13216"/>
    <cellStyle name="Normal 3 3 3 2 5 3 2 2 2" xfId="13217"/>
    <cellStyle name="Normal 3 3 3 2 5 3 2 3" xfId="13218"/>
    <cellStyle name="Normal 3 3 3 2 5 3 3" xfId="13219"/>
    <cellStyle name="Normal 3 3 3 2 5 3 3 2" xfId="13220"/>
    <cellStyle name="Normal 3 3 3 2 5 3 4" xfId="13221"/>
    <cellStyle name="Normal 3 3 3 2 5 4" xfId="13222"/>
    <cellStyle name="Normal 3 3 3 2 5 4 2" xfId="13223"/>
    <cellStyle name="Normal 3 3 3 2 5 4 2 2" xfId="13224"/>
    <cellStyle name="Normal 3 3 3 2 5 4 3" xfId="13225"/>
    <cellStyle name="Normal 3 3 3 2 5 5" xfId="13226"/>
    <cellStyle name="Normal 3 3 3 2 5 5 2" xfId="13227"/>
    <cellStyle name="Normal 3 3 3 2 5 6" xfId="13228"/>
    <cellStyle name="Normal 3 3 3 2 6" xfId="13229"/>
    <cellStyle name="Normal 3 3 3 2 6 2" xfId="13230"/>
    <cellStyle name="Normal 3 3 3 2 6 2 2" xfId="13231"/>
    <cellStyle name="Normal 3 3 3 2 6 2 2 2" xfId="13232"/>
    <cellStyle name="Normal 3 3 3 2 6 2 2 2 2" xfId="13233"/>
    <cellStyle name="Normal 3 3 3 2 6 2 2 3" xfId="13234"/>
    <cellStyle name="Normal 3 3 3 2 6 2 3" xfId="13235"/>
    <cellStyle name="Normal 3 3 3 2 6 2 3 2" xfId="13236"/>
    <cellStyle name="Normal 3 3 3 2 6 2 4" xfId="13237"/>
    <cellStyle name="Normal 3 3 3 2 6 3" xfId="13238"/>
    <cellStyle name="Normal 3 3 3 2 6 3 2" xfId="13239"/>
    <cellStyle name="Normal 3 3 3 2 6 3 2 2" xfId="13240"/>
    <cellStyle name="Normal 3 3 3 2 6 3 3" xfId="13241"/>
    <cellStyle name="Normal 3 3 3 2 6 4" xfId="13242"/>
    <cellStyle name="Normal 3 3 3 2 6 4 2" xfId="13243"/>
    <cellStyle name="Normal 3 3 3 2 6 5" xfId="13244"/>
    <cellStyle name="Normal 3 3 3 2 7" xfId="13245"/>
    <cellStyle name="Normal 3 3 3 2 7 2" xfId="13246"/>
    <cellStyle name="Normal 3 3 3 2 7 2 2" xfId="13247"/>
    <cellStyle name="Normal 3 3 3 2 7 2 2 2" xfId="13248"/>
    <cellStyle name="Normal 3 3 3 2 7 2 3" xfId="13249"/>
    <cellStyle name="Normal 3 3 3 2 7 3" xfId="13250"/>
    <cellStyle name="Normal 3 3 3 2 7 3 2" xfId="13251"/>
    <cellStyle name="Normal 3 3 3 2 7 4" xfId="13252"/>
    <cellStyle name="Normal 3 3 3 2 8" xfId="13253"/>
    <cellStyle name="Normal 3 3 3 2 8 2" xfId="13254"/>
    <cellStyle name="Normal 3 3 3 2 8 2 2" xfId="13255"/>
    <cellStyle name="Normal 3 3 3 2 8 3" xfId="13256"/>
    <cellStyle name="Normal 3 3 3 2 9" xfId="13257"/>
    <cellStyle name="Normal 3 3 3 2 9 2" xfId="13258"/>
    <cellStyle name="Normal 3 3 3 3" xfId="13259"/>
    <cellStyle name="Normal 3 3 3 3 2" xfId="13260"/>
    <cellStyle name="Normal 3 3 3 3 2 2" xfId="13261"/>
    <cellStyle name="Normal 3 3 3 3 2 2 2" xfId="13262"/>
    <cellStyle name="Normal 3 3 3 3 2 2 2 2" xfId="13263"/>
    <cellStyle name="Normal 3 3 3 3 2 2 2 2 2" xfId="13264"/>
    <cellStyle name="Normal 3 3 3 3 2 2 2 2 2 2" xfId="13265"/>
    <cellStyle name="Normal 3 3 3 3 2 2 2 2 2 2 2" xfId="13266"/>
    <cellStyle name="Normal 3 3 3 3 2 2 2 2 2 2 2 2" xfId="13267"/>
    <cellStyle name="Normal 3 3 3 3 2 2 2 2 2 2 3" xfId="13268"/>
    <cellStyle name="Normal 3 3 3 3 2 2 2 2 2 3" xfId="13269"/>
    <cellStyle name="Normal 3 3 3 3 2 2 2 2 2 3 2" xfId="13270"/>
    <cellStyle name="Normal 3 3 3 3 2 2 2 2 2 4" xfId="13271"/>
    <cellStyle name="Normal 3 3 3 3 2 2 2 2 3" xfId="13272"/>
    <cellStyle name="Normal 3 3 3 3 2 2 2 2 3 2" xfId="13273"/>
    <cellStyle name="Normal 3 3 3 3 2 2 2 2 3 2 2" xfId="13274"/>
    <cellStyle name="Normal 3 3 3 3 2 2 2 2 3 3" xfId="13275"/>
    <cellStyle name="Normal 3 3 3 3 2 2 2 2 4" xfId="13276"/>
    <cellStyle name="Normal 3 3 3 3 2 2 2 2 4 2" xfId="13277"/>
    <cellStyle name="Normal 3 3 3 3 2 2 2 2 5" xfId="13278"/>
    <cellStyle name="Normal 3 3 3 3 2 2 2 3" xfId="13279"/>
    <cellStyle name="Normal 3 3 3 3 2 2 2 3 2" xfId="13280"/>
    <cellStyle name="Normal 3 3 3 3 2 2 2 3 2 2" xfId="13281"/>
    <cellStyle name="Normal 3 3 3 3 2 2 2 3 2 2 2" xfId="13282"/>
    <cellStyle name="Normal 3 3 3 3 2 2 2 3 2 3" xfId="13283"/>
    <cellStyle name="Normal 3 3 3 3 2 2 2 3 3" xfId="13284"/>
    <cellStyle name="Normal 3 3 3 3 2 2 2 3 3 2" xfId="13285"/>
    <cellStyle name="Normal 3 3 3 3 2 2 2 3 4" xfId="13286"/>
    <cellStyle name="Normal 3 3 3 3 2 2 2 4" xfId="13287"/>
    <cellStyle name="Normal 3 3 3 3 2 2 2 4 2" xfId="13288"/>
    <cellStyle name="Normal 3 3 3 3 2 2 2 4 2 2" xfId="13289"/>
    <cellStyle name="Normal 3 3 3 3 2 2 2 4 3" xfId="13290"/>
    <cellStyle name="Normal 3 3 3 3 2 2 2 5" xfId="13291"/>
    <cellStyle name="Normal 3 3 3 3 2 2 2 5 2" xfId="13292"/>
    <cellStyle name="Normal 3 3 3 3 2 2 2 6" xfId="13293"/>
    <cellStyle name="Normal 3 3 3 3 2 2 3" xfId="13294"/>
    <cellStyle name="Normal 3 3 3 3 2 2 3 2" xfId="13295"/>
    <cellStyle name="Normal 3 3 3 3 2 2 3 2 2" xfId="13296"/>
    <cellStyle name="Normal 3 3 3 3 2 2 3 2 2 2" xfId="13297"/>
    <cellStyle name="Normal 3 3 3 3 2 2 3 2 2 2 2" xfId="13298"/>
    <cellStyle name="Normal 3 3 3 3 2 2 3 2 2 3" xfId="13299"/>
    <cellStyle name="Normal 3 3 3 3 2 2 3 2 3" xfId="13300"/>
    <cellStyle name="Normal 3 3 3 3 2 2 3 2 3 2" xfId="13301"/>
    <cellStyle name="Normal 3 3 3 3 2 2 3 2 4" xfId="13302"/>
    <cellStyle name="Normal 3 3 3 3 2 2 3 3" xfId="13303"/>
    <cellStyle name="Normal 3 3 3 3 2 2 3 3 2" xfId="13304"/>
    <cellStyle name="Normal 3 3 3 3 2 2 3 3 2 2" xfId="13305"/>
    <cellStyle name="Normal 3 3 3 3 2 2 3 3 3" xfId="13306"/>
    <cellStyle name="Normal 3 3 3 3 2 2 3 4" xfId="13307"/>
    <cellStyle name="Normal 3 3 3 3 2 2 3 4 2" xfId="13308"/>
    <cellStyle name="Normal 3 3 3 3 2 2 3 5" xfId="13309"/>
    <cellStyle name="Normal 3 3 3 3 2 2 4" xfId="13310"/>
    <cellStyle name="Normal 3 3 3 3 2 2 4 2" xfId="13311"/>
    <cellStyle name="Normal 3 3 3 3 2 2 4 2 2" xfId="13312"/>
    <cellStyle name="Normal 3 3 3 3 2 2 4 2 2 2" xfId="13313"/>
    <cellStyle name="Normal 3 3 3 3 2 2 4 2 3" xfId="13314"/>
    <cellStyle name="Normal 3 3 3 3 2 2 4 3" xfId="13315"/>
    <cellStyle name="Normal 3 3 3 3 2 2 4 3 2" xfId="13316"/>
    <cellStyle name="Normal 3 3 3 3 2 2 4 4" xfId="13317"/>
    <cellStyle name="Normal 3 3 3 3 2 2 5" xfId="13318"/>
    <cellStyle name="Normal 3 3 3 3 2 2 5 2" xfId="13319"/>
    <cellStyle name="Normal 3 3 3 3 2 2 5 2 2" xfId="13320"/>
    <cellStyle name="Normal 3 3 3 3 2 2 5 3" xfId="13321"/>
    <cellStyle name="Normal 3 3 3 3 2 2 6" xfId="13322"/>
    <cellStyle name="Normal 3 3 3 3 2 2 6 2" xfId="13323"/>
    <cellStyle name="Normal 3 3 3 3 2 2 7" xfId="13324"/>
    <cellStyle name="Normal 3 3 3 3 2 3" xfId="13325"/>
    <cellStyle name="Normal 3 3 3 3 2 3 2" xfId="13326"/>
    <cellStyle name="Normal 3 3 3 3 2 3 2 2" xfId="13327"/>
    <cellStyle name="Normal 3 3 3 3 2 3 2 2 2" xfId="13328"/>
    <cellStyle name="Normal 3 3 3 3 2 3 2 2 2 2" xfId="13329"/>
    <cellStyle name="Normal 3 3 3 3 2 3 2 2 2 2 2" xfId="13330"/>
    <cellStyle name="Normal 3 3 3 3 2 3 2 2 2 3" xfId="13331"/>
    <cellStyle name="Normal 3 3 3 3 2 3 2 2 3" xfId="13332"/>
    <cellStyle name="Normal 3 3 3 3 2 3 2 2 3 2" xfId="13333"/>
    <cellStyle name="Normal 3 3 3 3 2 3 2 2 4" xfId="13334"/>
    <cellStyle name="Normal 3 3 3 3 2 3 2 3" xfId="13335"/>
    <cellStyle name="Normal 3 3 3 3 2 3 2 3 2" xfId="13336"/>
    <cellStyle name="Normal 3 3 3 3 2 3 2 3 2 2" xfId="13337"/>
    <cellStyle name="Normal 3 3 3 3 2 3 2 3 3" xfId="13338"/>
    <cellStyle name="Normal 3 3 3 3 2 3 2 4" xfId="13339"/>
    <cellStyle name="Normal 3 3 3 3 2 3 2 4 2" xfId="13340"/>
    <cellStyle name="Normal 3 3 3 3 2 3 2 5" xfId="13341"/>
    <cellStyle name="Normal 3 3 3 3 2 3 3" xfId="13342"/>
    <cellStyle name="Normal 3 3 3 3 2 3 3 2" xfId="13343"/>
    <cellStyle name="Normal 3 3 3 3 2 3 3 2 2" xfId="13344"/>
    <cellStyle name="Normal 3 3 3 3 2 3 3 2 2 2" xfId="13345"/>
    <cellStyle name="Normal 3 3 3 3 2 3 3 2 3" xfId="13346"/>
    <cellStyle name="Normal 3 3 3 3 2 3 3 3" xfId="13347"/>
    <cellStyle name="Normal 3 3 3 3 2 3 3 3 2" xfId="13348"/>
    <cellStyle name="Normal 3 3 3 3 2 3 3 4" xfId="13349"/>
    <cellStyle name="Normal 3 3 3 3 2 3 4" xfId="13350"/>
    <cellStyle name="Normal 3 3 3 3 2 3 4 2" xfId="13351"/>
    <cellStyle name="Normal 3 3 3 3 2 3 4 2 2" xfId="13352"/>
    <cellStyle name="Normal 3 3 3 3 2 3 4 3" xfId="13353"/>
    <cellStyle name="Normal 3 3 3 3 2 3 5" xfId="13354"/>
    <cellStyle name="Normal 3 3 3 3 2 3 5 2" xfId="13355"/>
    <cellStyle name="Normal 3 3 3 3 2 3 6" xfId="13356"/>
    <cellStyle name="Normal 3 3 3 3 2 4" xfId="13357"/>
    <cellStyle name="Normal 3 3 3 3 2 4 2" xfId="13358"/>
    <cellStyle name="Normal 3 3 3 3 2 4 2 2" xfId="13359"/>
    <cellStyle name="Normal 3 3 3 3 2 4 2 2 2" xfId="13360"/>
    <cellStyle name="Normal 3 3 3 3 2 4 2 2 2 2" xfId="13361"/>
    <cellStyle name="Normal 3 3 3 3 2 4 2 2 3" xfId="13362"/>
    <cellStyle name="Normal 3 3 3 3 2 4 2 3" xfId="13363"/>
    <cellStyle name="Normal 3 3 3 3 2 4 2 3 2" xfId="13364"/>
    <cellStyle name="Normal 3 3 3 3 2 4 2 4" xfId="13365"/>
    <cellStyle name="Normal 3 3 3 3 2 4 3" xfId="13366"/>
    <cellStyle name="Normal 3 3 3 3 2 4 3 2" xfId="13367"/>
    <cellStyle name="Normal 3 3 3 3 2 4 3 2 2" xfId="13368"/>
    <cellStyle name="Normal 3 3 3 3 2 4 3 3" xfId="13369"/>
    <cellStyle name="Normal 3 3 3 3 2 4 4" xfId="13370"/>
    <cellStyle name="Normal 3 3 3 3 2 4 4 2" xfId="13371"/>
    <cellStyle name="Normal 3 3 3 3 2 4 5" xfId="13372"/>
    <cellStyle name="Normal 3 3 3 3 2 5" xfId="13373"/>
    <cellStyle name="Normal 3 3 3 3 2 5 2" xfId="13374"/>
    <cellStyle name="Normal 3 3 3 3 2 5 2 2" xfId="13375"/>
    <cellStyle name="Normal 3 3 3 3 2 5 2 2 2" xfId="13376"/>
    <cellStyle name="Normal 3 3 3 3 2 5 2 3" xfId="13377"/>
    <cellStyle name="Normal 3 3 3 3 2 5 3" xfId="13378"/>
    <cellStyle name="Normal 3 3 3 3 2 5 3 2" xfId="13379"/>
    <cellStyle name="Normal 3 3 3 3 2 5 4" xfId="13380"/>
    <cellStyle name="Normal 3 3 3 3 2 6" xfId="13381"/>
    <cellStyle name="Normal 3 3 3 3 2 6 2" xfId="13382"/>
    <cellStyle name="Normal 3 3 3 3 2 6 2 2" xfId="13383"/>
    <cellStyle name="Normal 3 3 3 3 2 6 3" xfId="13384"/>
    <cellStyle name="Normal 3 3 3 3 2 7" xfId="13385"/>
    <cellStyle name="Normal 3 3 3 3 2 7 2" xfId="13386"/>
    <cellStyle name="Normal 3 3 3 3 2 8" xfId="13387"/>
    <cellStyle name="Normal 3 3 3 3 3" xfId="13388"/>
    <cellStyle name="Normal 3 3 3 3 3 2" xfId="13389"/>
    <cellStyle name="Normal 3 3 3 3 3 2 2" xfId="13390"/>
    <cellStyle name="Normal 3 3 3 3 3 2 2 2" xfId="13391"/>
    <cellStyle name="Normal 3 3 3 3 3 2 2 2 2" xfId="13392"/>
    <cellStyle name="Normal 3 3 3 3 3 2 2 2 2 2" xfId="13393"/>
    <cellStyle name="Normal 3 3 3 3 3 2 2 2 2 2 2" xfId="13394"/>
    <cellStyle name="Normal 3 3 3 3 3 2 2 2 2 3" xfId="13395"/>
    <cellStyle name="Normal 3 3 3 3 3 2 2 2 3" xfId="13396"/>
    <cellStyle name="Normal 3 3 3 3 3 2 2 2 3 2" xfId="13397"/>
    <cellStyle name="Normal 3 3 3 3 3 2 2 2 4" xfId="13398"/>
    <cellStyle name="Normal 3 3 3 3 3 2 2 3" xfId="13399"/>
    <cellStyle name="Normal 3 3 3 3 3 2 2 3 2" xfId="13400"/>
    <cellStyle name="Normal 3 3 3 3 3 2 2 3 2 2" xfId="13401"/>
    <cellStyle name="Normal 3 3 3 3 3 2 2 3 3" xfId="13402"/>
    <cellStyle name="Normal 3 3 3 3 3 2 2 4" xfId="13403"/>
    <cellStyle name="Normal 3 3 3 3 3 2 2 4 2" xfId="13404"/>
    <cellStyle name="Normal 3 3 3 3 3 2 2 5" xfId="13405"/>
    <cellStyle name="Normal 3 3 3 3 3 2 3" xfId="13406"/>
    <cellStyle name="Normal 3 3 3 3 3 2 3 2" xfId="13407"/>
    <cellStyle name="Normal 3 3 3 3 3 2 3 2 2" xfId="13408"/>
    <cellStyle name="Normal 3 3 3 3 3 2 3 2 2 2" xfId="13409"/>
    <cellStyle name="Normal 3 3 3 3 3 2 3 2 3" xfId="13410"/>
    <cellStyle name="Normal 3 3 3 3 3 2 3 3" xfId="13411"/>
    <cellStyle name="Normal 3 3 3 3 3 2 3 3 2" xfId="13412"/>
    <cellStyle name="Normal 3 3 3 3 3 2 3 4" xfId="13413"/>
    <cellStyle name="Normal 3 3 3 3 3 2 4" xfId="13414"/>
    <cellStyle name="Normal 3 3 3 3 3 2 4 2" xfId="13415"/>
    <cellStyle name="Normal 3 3 3 3 3 2 4 2 2" xfId="13416"/>
    <cellStyle name="Normal 3 3 3 3 3 2 4 3" xfId="13417"/>
    <cellStyle name="Normal 3 3 3 3 3 2 5" xfId="13418"/>
    <cellStyle name="Normal 3 3 3 3 3 2 5 2" xfId="13419"/>
    <cellStyle name="Normal 3 3 3 3 3 2 6" xfId="13420"/>
    <cellStyle name="Normal 3 3 3 3 3 3" xfId="13421"/>
    <cellStyle name="Normal 3 3 3 3 3 3 2" xfId="13422"/>
    <cellStyle name="Normal 3 3 3 3 3 3 2 2" xfId="13423"/>
    <cellStyle name="Normal 3 3 3 3 3 3 2 2 2" xfId="13424"/>
    <cellStyle name="Normal 3 3 3 3 3 3 2 2 2 2" xfId="13425"/>
    <cellStyle name="Normal 3 3 3 3 3 3 2 2 3" xfId="13426"/>
    <cellStyle name="Normal 3 3 3 3 3 3 2 3" xfId="13427"/>
    <cellStyle name="Normal 3 3 3 3 3 3 2 3 2" xfId="13428"/>
    <cellStyle name="Normal 3 3 3 3 3 3 2 4" xfId="13429"/>
    <cellStyle name="Normal 3 3 3 3 3 3 3" xfId="13430"/>
    <cellStyle name="Normal 3 3 3 3 3 3 3 2" xfId="13431"/>
    <cellStyle name="Normal 3 3 3 3 3 3 3 2 2" xfId="13432"/>
    <cellStyle name="Normal 3 3 3 3 3 3 3 3" xfId="13433"/>
    <cellStyle name="Normal 3 3 3 3 3 3 4" xfId="13434"/>
    <cellStyle name="Normal 3 3 3 3 3 3 4 2" xfId="13435"/>
    <cellStyle name="Normal 3 3 3 3 3 3 5" xfId="13436"/>
    <cellStyle name="Normal 3 3 3 3 3 4" xfId="13437"/>
    <cellStyle name="Normal 3 3 3 3 3 4 2" xfId="13438"/>
    <cellStyle name="Normal 3 3 3 3 3 4 2 2" xfId="13439"/>
    <cellStyle name="Normal 3 3 3 3 3 4 2 2 2" xfId="13440"/>
    <cellStyle name="Normal 3 3 3 3 3 4 2 3" xfId="13441"/>
    <cellStyle name="Normal 3 3 3 3 3 4 3" xfId="13442"/>
    <cellStyle name="Normal 3 3 3 3 3 4 3 2" xfId="13443"/>
    <cellStyle name="Normal 3 3 3 3 3 4 4" xfId="13444"/>
    <cellStyle name="Normal 3 3 3 3 3 5" xfId="13445"/>
    <cellStyle name="Normal 3 3 3 3 3 5 2" xfId="13446"/>
    <cellStyle name="Normal 3 3 3 3 3 5 2 2" xfId="13447"/>
    <cellStyle name="Normal 3 3 3 3 3 5 3" xfId="13448"/>
    <cellStyle name="Normal 3 3 3 3 3 6" xfId="13449"/>
    <cellStyle name="Normal 3 3 3 3 3 6 2" xfId="13450"/>
    <cellStyle name="Normal 3 3 3 3 3 7" xfId="13451"/>
    <cellStyle name="Normal 3 3 3 3 4" xfId="13452"/>
    <cellStyle name="Normal 3 3 3 3 4 2" xfId="13453"/>
    <cellStyle name="Normal 3 3 3 3 4 2 2" xfId="13454"/>
    <cellStyle name="Normal 3 3 3 3 4 2 2 2" xfId="13455"/>
    <cellStyle name="Normal 3 3 3 3 4 2 2 2 2" xfId="13456"/>
    <cellStyle name="Normal 3 3 3 3 4 2 2 2 2 2" xfId="13457"/>
    <cellStyle name="Normal 3 3 3 3 4 2 2 2 3" xfId="13458"/>
    <cellStyle name="Normal 3 3 3 3 4 2 2 3" xfId="13459"/>
    <cellStyle name="Normal 3 3 3 3 4 2 2 3 2" xfId="13460"/>
    <cellStyle name="Normal 3 3 3 3 4 2 2 4" xfId="13461"/>
    <cellStyle name="Normal 3 3 3 3 4 2 3" xfId="13462"/>
    <cellStyle name="Normal 3 3 3 3 4 2 3 2" xfId="13463"/>
    <cellStyle name="Normal 3 3 3 3 4 2 3 2 2" xfId="13464"/>
    <cellStyle name="Normal 3 3 3 3 4 2 3 3" xfId="13465"/>
    <cellStyle name="Normal 3 3 3 3 4 2 4" xfId="13466"/>
    <cellStyle name="Normal 3 3 3 3 4 2 4 2" xfId="13467"/>
    <cellStyle name="Normal 3 3 3 3 4 2 5" xfId="13468"/>
    <cellStyle name="Normal 3 3 3 3 4 3" xfId="13469"/>
    <cellStyle name="Normal 3 3 3 3 4 3 2" xfId="13470"/>
    <cellStyle name="Normal 3 3 3 3 4 3 2 2" xfId="13471"/>
    <cellStyle name="Normal 3 3 3 3 4 3 2 2 2" xfId="13472"/>
    <cellStyle name="Normal 3 3 3 3 4 3 2 3" xfId="13473"/>
    <cellStyle name="Normal 3 3 3 3 4 3 3" xfId="13474"/>
    <cellStyle name="Normal 3 3 3 3 4 3 3 2" xfId="13475"/>
    <cellStyle name="Normal 3 3 3 3 4 3 4" xfId="13476"/>
    <cellStyle name="Normal 3 3 3 3 4 4" xfId="13477"/>
    <cellStyle name="Normal 3 3 3 3 4 4 2" xfId="13478"/>
    <cellStyle name="Normal 3 3 3 3 4 4 2 2" xfId="13479"/>
    <cellStyle name="Normal 3 3 3 3 4 4 3" xfId="13480"/>
    <cellStyle name="Normal 3 3 3 3 4 5" xfId="13481"/>
    <cellStyle name="Normal 3 3 3 3 4 5 2" xfId="13482"/>
    <cellStyle name="Normal 3 3 3 3 4 6" xfId="13483"/>
    <cellStyle name="Normal 3 3 3 3 5" xfId="13484"/>
    <cellStyle name="Normal 3 3 3 3 5 2" xfId="13485"/>
    <cellStyle name="Normal 3 3 3 3 5 2 2" xfId="13486"/>
    <cellStyle name="Normal 3 3 3 3 5 2 2 2" xfId="13487"/>
    <cellStyle name="Normal 3 3 3 3 5 2 2 2 2" xfId="13488"/>
    <cellStyle name="Normal 3 3 3 3 5 2 2 3" xfId="13489"/>
    <cellStyle name="Normal 3 3 3 3 5 2 3" xfId="13490"/>
    <cellStyle name="Normal 3 3 3 3 5 2 3 2" xfId="13491"/>
    <cellStyle name="Normal 3 3 3 3 5 2 4" xfId="13492"/>
    <cellStyle name="Normal 3 3 3 3 5 3" xfId="13493"/>
    <cellStyle name="Normal 3 3 3 3 5 3 2" xfId="13494"/>
    <cellStyle name="Normal 3 3 3 3 5 3 2 2" xfId="13495"/>
    <cellStyle name="Normal 3 3 3 3 5 3 3" xfId="13496"/>
    <cellStyle name="Normal 3 3 3 3 5 4" xfId="13497"/>
    <cellStyle name="Normal 3 3 3 3 5 4 2" xfId="13498"/>
    <cellStyle name="Normal 3 3 3 3 5 5" xfId="13499"/>
    <cellStyle name="Normal 3 3 3 3 6" xfId="13500"/>
    <cellStyle name="Normal 3 3 3 3 6 2" xfId="13501"/>
    <cellStyle name="Normal 3 3 3 3 6 2 2" xfId="13502"/>
    <cellStyle name="Normal 3 3 3 3 6 2 2 2" xfId="13503"/>
    <cellStyle name="Normal 3 3 3 3 6 2 3" xfId="13504"/>
    <cellStyle name="Normal 3 3 3 3 6 3" xfId="13505"/>
    <cellStyle name="Normal 3 3 3 3 6 3 2" xfId="13506"/>
    <cellStyle name="Normal 3 3 3 3 6 4" xfId="13507"/>
    <cellStyle name="Normal 3 3 3 3 7" xfId="13508"/>
    <cellStyle name="Normal 3 3 3 3 7 2" xfId="13509"/>
    <cellStyle name="Normal 3 3 3 3 7 2 2" xfId="13510"/>
    <cellStyle name="Normal 3 3 3 3 7 3" xfId="13511"/>
    <cellStyle name="Normal 3 3 3 3 8" xfId="13512"/>
    <cellStyle name="Normal 3 3 3 3 8 2" xfId="13513"/>
    <cellStyle name="Normal 3 3 3 3 9" xfId="13514"/>
    <cellStyle name="Normal 3 3 3 4" xfId="13515"/>
    <cellStyle name="Normal 3 3 3 4 2" xfId="13516"/>
    <cellStyle name="Normal 3 3 3 4 2 2" xfId="13517"/>
    <cellStyle name="Normal 3 3 3 4 2 2 2" xfId="13518"/>
    <cellStyle name="Normal 3 3 3 4 2 2 2 2" xfId="13519"/>
    <cellStyle name="Normal 3 3 3 4 2 2 2 2 2" xfId="13520"/>
    <cellStyle name="Normal 3 3 3 4 2 2 2 2 2 2" xfId="13521"/>
    <cellStyle name="Normal 3 3 3 4 2 2 2 2 2 2 2" xfId="13522"/>
    <cellStyle name="Normal 3 3 3 4 2 2 2 2 2 3" xfId="13523"/>
    <cellStyle name="Normal 3 3 3 4 2 2 2 2 3" xfId="13524"/>
    <cellStyle name="Normal 3 3 3 4 2 2 2 2 3 2" xfId="13525"/>
    <cellStyle name="Normal 3 3 3 4 2 2 2 2 4" xfId="13526"/>
    <cellStyle name="Normal 3 3 3 4 2 2 2 3" xfId="13527"/>
    <cellStyle name="Normal 3 3 3 4 2 2 2 3 2" xfId="13528"/>
    <cellStyle name="Normal 3 3 3 4 2 2 2 3 2 2" xfId="13529"/>
    <cellStyle name="Normal 3 3 3 4 2 2 2 3 3" xfId="13530"/>
    <cellStyle name="Normal 3 3 3 4 2 2 2 4" xfId="13531"/>
    <cellStyle name="Normal 3 3 3 4 2 2 2 4 2" xfId="13532"/>
    <cellStyle name="Normal 3 3 3 4 2 2 2 5" xfId="13533"/>
    <cellStyle name="Normal 3 3 3 4 2 2 3" xfId="13534"/>
    <cellStyle name="Normal 3 3 3 4 2 2 3 2" xfId="13535"/>
    <cellStyle name="Normal 3 3 3 4 2 2 3 2 2" xfId="13536"/>
    <cellStyle name="Normal 3 3 3 4 2 2 3 2 2 2" xfId="13537"/>
    <cellStyle name="Normal 3 3 3 4 2 2 3 2 3" xfId="13538"/>
    <cellStyle name="Normal 3 3 3 4 2 2 3 3" xfId="13539"/>
    <cellStyle name="Normal 3 3 3 4 2 2 3 3 2" xfId="13540"/>
    <cellStyle name="Normal 3 3 3 4 2 2 3 4" xfId="13541"/>
    <cellStyle name="Normal 3 3 3 4 2 2 4" xfId="13542"/>
    <cellStyle name="Normal 3 3 3 4 2 2 4 2" xfId="13543"/>
    <cellStyle name="Normal 3 3 3 4 2 2 4 2 2" xfId="13544"/>
    <cellStyle name="Normal 3 3 3 4 2 2 4 3" xfId="13545"/>
    <cellStyle name="Normal 3 3 3 4 2 2 5" xfId="13546"/>
    <cellStyle name="Normal 3 3 3 4 2 2 5 2" xfId="13547"/>
    <cellStyle name="Normal 3 3 3 4 2 2 6" xfId="13548"/>
    <cellStyle name="Normal 3 3 3 4 2 3" xfId="13549"/>
    <cellStyle name="Normal 3 3 3 4 2 3 2" xfId="13550"/>
    <cellStyle name="Normal 3 3 3 4 2 3 2 2" xfId="13551"/>
    <cellStyle name="Normal 3 3 3 4 2 3 2 2 2" xfId="13552"/>
    <cellStyle name="Normal 3 3 3 4 2 3 2 2 2 2" xfId="13553"/>
    <cellStyle name="Normal 3 3 3 4 2 3 2 2 3" xfId="13554"/>
    <cellStyle name="Normal 3 3 3 4 2 3 2 3" xfId="13555"/>
    <cellStyle name="Normal 3 3 3 4 2 3 2 3 2" xfId="13556"/>
    <cellStyle name="Normal 3 3 3 4 2 3 2 4" xfId="13557"/>
    <cellStyle name="Normal 3 3 3 4 2 3 3" xfId="13558"/>
    <cellStyle name="Normal 3 3 3 4 2 3 3 2" xfId="13559"/>
    <cellStyle name="Normal 3 3 3 4 2 3 3 2 2" xfId="13560"/>
    <cellStyle name="Normal 3 3 3 4 2 3 3 3" xfId="13561"/>
    <cellStyle name="Normal 3 3 3 4 2 3 4" xfId="13562"/>
    <cellStyle name="Normal 3 3 3 4 2 3 4 2" xfId="13563"/>
    <cellStyle name="Normal 3 3 3 4 2 3 5" xfId="13564"/>
    <cellStyle name="Normal 3 3 3 4 2 4" xfId="13565"/>
    <cellStyle name="Normal 3 3 3 4 2 4 2" xfId="13566"/>
    <cellStyle name="Normal 3 3 3 4 2 4 2 2" xfId="13567"/>
    <cellStyle name="Normal 3 3 3 4 2 4 2 2 2" xfId="13568"/>
    <cellStyle name="Normal 3 3 3 4 2 4 2 3" xfId="13569"/>
    <cellStyle name="Normal 3 3 3 4 2 4 3" xfId="13570"/>
    <cellStyle name="Normal 3 3 3 4 2 4 3 2" xfId="13571"/>
    <cellStyle name="Normal 3 3 3 4 2 4 4" xfId="13572"/>
    <cellStyle name="Normal 3 3 3 4 2 5" xfId="13573"/>
    <cellStyle name="Normal 3 3 3 4 2 5 2" xfId="13574"/>
    <cellStyle name="Normal 3 3 3 4 2 5 2 2" xfId="13575"/>
    <cellStyle name="Normal 3 3 3 4 2 5 3" xfId="13576"/>
    <cellStyle name="Normal 3 3 3 4 2 6" xfId="13577"/>
    <cellStyle name="Normal 3 3 3 4 2 6 2" xfId="13578"/>
    <cellStyle name="Normal 3 3 3 4 2 7" xfId="13579"/>
    <cellStyle name="Normal 3 3 3 4 3" xfId="13580"/>
    <cellStyle name="Normal 3 3 3 4 3 2" xfId="13581"/>
    <cellStyle name="Normal 3 3 3 4 3 2 2" xfId="13582"/>
    <cellStyle name="Normal 3 3 3 4 3 2 2 2" xfId="13583"/>
    <cellStyle name="Normal 3 3 3 4 3 2 2 2 2" xfId="13584"/>
    <cellStyle name="Normal 3 3 3 4 3 2 2 2 2 2" xfId="13585"/>
    <cellStyle name="Normal 3 3 3 4 3 2 2 2 3" xfId="13586"/>
    <cellStyle name="Normal 3 3 3 4 3 2 2 3" xfId="13587"/>
    <cellStyle name="Normal 3 3 3 4 3 2 2 3 2" xfId="13588"/>
    <cellStyle name="Normal 3 3 3 4 3 2 2 4" xfId="13589"/>
    <cellStyle name="Normal 3 3 3 4 3 2 3" xfId="13590"/>
    <cellStyle name="Normal 3 3 3 4 3 2 3 2" xfId="13591"/>
    <cellStyle name="Normal 3 3 3 4 3 2 3 2 2" xfId="13592"/>
    <cellStyle name="Normal 3 3 3 4 3 2 3 3" xfId="13593"/>
    <cellStyle name="Normal 3 3 3 4 3 2 4" xfId="13594"/>
    <cellStyle name="Normal 3 3 3 4 3 2 4 2" xfId="13595"/>
    <cellStyle name="Normal 3 3 3 4 3 2 5" xfId="13596"/>
    <cellStyle name="Normal 3 3 3 4 3 3" xfId="13597"/>
    <cellStyle name="Normal 3 3 3 4 3 3 2" xfId="13598"/>
    <cellStyle name="Normal 3 3 3 4 3 3 2 2" xfId="13599"/>
    <cellStyle name="Normal 3 3 3 4 3 3 2 2 2" xfId="13600"/>
    <cellStyle name="Normal 3 3 3 4 3 3 2 3" xfId="13601"/>
    <cellStyle name="Normal 3 3 3 4 3 3 3" xfId="13602"/>
    <cellStyle name="Normal 3 3 3 4 3 3 3 2" xfId="13603"/>
    <cellStyle name="Normal 3 3 3 4 3 3 4" xfId="13604"/>
    <cellStyle name="Normal 3 3 3 4 3 4" xfId="13605"/>
    <cellStyle name="Normal 3 3 3 4 3 4 2" xfId="13606"/>
    <cellStyle name="Normal 3 3 3 4 3 4 2 2" xfId="13607"/>
    <cellStyle name="Normal 3 3 3 4 3 4 3" xfId="13608"/>
    <cellStyle name="Normal 3 3 3 4 3 5" xfId="13609"/>
    <cellStyle name="Normal 3 3 3 4 3 5 2" xfId="13610"/>
    <cellStyle name="Normal 3 3 3 4 3 6" xfId="13611"/>
    <cellStyle name="Normal 3 3 3 4 4" xfId="13612"/>
    <cellStyle name="Normal 3 3 3 4 4 2" xfId="13613"/>
    <cellStyle name="Normal 3 3 3 4 4 2 2" xfId="13614"/>
    <cellStyle name="Normal 3 3 3 4 4 2 2 2" xfId="13615"/>
    <cellStyle name="Normal 3 3 3 4 4 2 2 2 2" xfId="13616"/>
    <cellStyle name="Normal 3 3 3 4 4 2 2 3" xfId="13617"/>
    <cellStyle name="Normal 3 3 3 4 4 2 3" xfId="13618"/>
    <cellStyle name="Normal 3 3 3 4 4 2 3 2" xfId="13619"/>
    <cellStyle name="Normal 3 3 3 4 4 2 4" xfId="13620"/>
    <cellStyle name="Normal 3 3 3 4 4 3" xfId="13621"/>
    <cellStyle name="Normal 3 3 3 4 4 3 2" xfId="13622"/>
    <cellStyle name="Normal 3 3 3 4 4 3 2 2" xfId="13623"/>
    <cellStyle name="Normal 3 3 3 4 4 3 3" xfId="13624"/>
    <cellStyle name="Normal 3 3 3 4 4 4" xfId="13625"/>
    <cellStyle name="Normal 3 3 3 4 4 4 2" xfId="13626"/>
    <cellStyle name="Normal 3 3 3 4 4 5" xfId="13627"/>
    <cellStyle name="Normal 3 3 3 4 5" xfId="13628"/>
    <cellStyle name="Normal 3 3 3 4 5 2" xfId="13629"/>
    <cellStyle name="Normal 3 3 3 4 5 2 2" xfId="13630"/>
    <cellStyle name="Normal 3 3 3 4 5 2 2 2" xfId="13631"/>
    <cellStyle name="Normal 3 3 3 4 5 2 3" xfId="13632"/>
    <cellStyle name="Normal 3 3 3 4 5 3" xfId="13633"/>
    <cellStyle name="Normal 3 3 3 4 5 3 2" xfId="13634"/>
    <cellStyle name="Normal 3 3 3 4 5 4" xfId="13635"/>
    <cellStyle name="Normal 3 3 3 4 6" xfId="13636"/>
    <cellStyle name="Normal 3 3 3 4 6 2" xfId="13637"/>
    <cellStyle name="Normal 3 3 3 4 6 2 2" xfId="13638"/>
    <cellStyle name="Normal 3 3 3 4 6 3" xfId="13639"/>
    <cellStyle name="Normal 3 3 3 4 7" xfId="13640"/>
    <cellStyle name="Normal 3 3 3 4 7 2" xfId="13641"/>
    <cellStyle name="Normal 3 3 3 4 8" xfId="13642"/>
    <cellStyle name="Normal 3 3 3 5" xfId="13643"/>
    <cellStyle name="Normal 3 3 3 5 2" xfId="13644"/>
    <cellStyle name="Normal 3 3 3 5 2 2" xfId="13645"/>
    <cellStyle name="Normal 3 3 3 5 2 2 2" xfId="13646"/>
    <cellStyle name="Normal 3 3 3 5 2 2 2 2" xfId="13647"/>
    <cellStyle name="Normal 3 3 3 5 2 2 2 2 2" xfId="13648"/>
    <cellStyle name="Normal 3 3 3 5 2 2 2 2 2 2" xfId="13649"/>
    <cellStyle name="Normal 3 3 3 5 2 2 2 2 3" xfId="13650"/>
    <cellStyle name="Normal 3 3 3 5 2 2 2 3" xfId="13651"/>
    <cellStyle name="Normal 3 3 3 5 2 2 2 3 2" xfId="13652"/>
    <cellStyle name="Normal 3 3 3 5 2 2 2 4" xfId="13653"/>
    <cellStyle name="Normal 3 3 3 5 2 2 3" xfId="13654"/>
    <cellStyle name="Normal 3 3 3 5 2 2 3 2" xfId="13655"/>
    <cellStyle name="Normal 3 3 3 5 2 2 3 2 2" xfId="13656"/>
    <cellStyle name="Normal 3 3 3 5 2 2 3 3" xfId="13657"/>
    <cellStyle name="Normal 3 3 3 5 2 2 4" xfId="13658"/>
    <cellStyle name="Normal 3 3 3 5 2 2 4 2" xfId="13659"/>
    <cellStyle name="Normal 3 3 3 5 2 2 5" xfId="13660"/>
    <cellStyle name="Normal 3 3 3 5 2 3" xfId="13661"/>
    <cellStyle name="Normal 3 3 3 5 2 3 2" xfId="13662"/>
    <cellStyle name="Normal 3 3 3 5 2 3 2 2" xfId="13663"/>
    <cellStyle name="Normal 3 3 3 5 2 3 2 2 2" xfId="13664"/>
    <cellStyle name="Normal 3 3 3 5 2 3 2 3" xfId="13665"/>
    <cellStyle name="Normal 3 3 3 5 2 3 3" xfId="13666"/>
    <cellStyle name="Normal 3 3 3 5 2 3 3 2" xfId="13667"/>
    <cellStyle name="Normal 3 3 3 5 2 3 4" xfId="13668"/>
    <cellStyle name="Normal 3 3 3 5 2 4" xfId="13669"/>
    <cellStyle name="Normal 3 3 3 5 2 4 2" xfId="13670"/>
    <cellStyle name="Normal 3 3 3 5 2 4 2 2" xfId="13671"/>
    <cellStyle name="Normal 3 3 3 5 2 4 3" xfId="13672"/>
    <cellStyle name="Normal 3 3 3 5 2 5" xfId="13673"/>
    <cellStyle name="Normal 3 3 3 5 2 5 2" xfId="13674"/>
    <cellStyle name="Normal 3 3 3 5 2 6" xfId="13675"/>
    <cellStyle name="Normal 3 3 3 5 3" xfId="13676"/>
    <cellStyle name="Normal 3 3 3 5 3 2" xfId="13677"/>
    <cellStyle name="Normal 3 3 3 5 3 2 2" xfId="13678"/>
    <cellStyle name="Normal 3 3 3 5 3 2 2 2" xfId="13679"/>
    <cellStyle name="Normal 3 3 3 5 3 2 2 2 2" xfId="13680"/>
    <cellStyle name="Normal 3 3 3 5 3 2 2 3" xfId="13681"/>
    <cellStyle name="Normal 3 3 3 5 3 2 3" xfId="13682"/>
    <cellStyle name="Normal 3 3 3 5 3 2 3 2" xfId="13683"/>
    <cellStyle name="Normal 3 3 3 5 3 2 4" xfId="13684"/>
    <cellStyle name="Normal 3 3 3 5 3 3" xfId="13685"/>
    <cellStyle name="Normal 3 3 3 5 3 3 2" xfId="13686"/>
    <cellStyle name="Normal 3 3 3 5 3 3 2 2" xfId="13687"/>
    <cellStyle name="Normal 3 3 3 5 3 3 3" xfId="13688"/>
    <cellStyle name="Normal 3 3 3 5 3 4" xfId="13689"/>
    <cellStyle name="Normal 3 3 3 5 3 4 2" xfId="13690"/>
    <cellStyle name="Normal 3 3 3 5 3 5" xfId="13691"/>
    <cellStyle name="Normal 3 3 3 5 4" xfId="13692"/>
    <cellStyle name="Normal 3 3 3 5 4 2" xfId="13693"/>
    <cellStyle name="Normal 3 3 3 5 4 2 2" xfId="13694"/>
    <cellStyle name="Normal 3 3 3 5 4 2 2 2" xfId="13695"/>
    <cellStyle name="Normal 3 3 3 5 4 2 3" xfId="13696"/>
    <cellStyle name="Normal 3 3 3 5 4 3" xfId="13697"/>
    <cellStyle name="Normal 3 3 3 5 4 3 2" xfId="13698"/>
    <cellStyle name="Normal 3 3 3 5 4 4" xfId="13699"/>
    <cellStyle name="Normal 3 3 3 5 5" xfId="13700"/>
    <cellStyle name="Normal 3 3 3 5 5 2" xfId="13701"/>
    <cellStyle name="Normal 3 3 3 5 5 2 2" xfId="13702"/>
    <cellStyle name="Normal 3 3 3 5 5 3" xfId="13703"/>
    <cellStyle name="Normal 3 3 3 5 6" xfId="13704"/>
    <cellStyle name="Normal 3 3 3 5 6 2" xfId="13705"/>
    <cellStyle name="Normal 3 3 3 5 7" xfId="13706"/>
    <cellStyle name="Normal 3 3 3 6" xfId="13707"/>
    <cellStyle name="Normal 3 3 3 6 2" xfId="13708"/>
    <cellStyle name="Normal 3 3 3 6 2 2" xfId="13709"/>
    <cellStyle name="Normal 3 3 3 6 2 2 2" xfId="13710"/>
    <cellStyle name="Normal 3 3 3 6 2 2 2 2" xfId="13711"/>
    <cellStyle name="Normal 3 3 3 6 2 2 2 2 2" xfId="13712"/>
    <cellStyle name="Normal 3 3 3 6 2 2 2 3" xfId="13713"/>
    <cellStyle name="Normal 3 3 3 6 2 2 3" xfId="13714"/>
    <cellStyle name="Normal 3 3 3 6 2 2 3 2" xfId="13715"/>
    <cellStyle name="Normal 3 3 3 6 2 2 4" xfId="13716"/>
    <cellStyle name="Normal 3 3 3 6 2 3" xfId="13717"/>
    <cellStyle name="Normal 3 3 3 6 2 3 2" xfId="13718"/>
    <cellStyle name="Normal 3 3 3 6 2 3 2 2" xfId="13719"/>
    <cellStyle name="Normal 3 3 3 6 2 3 3" xfId="13720"/>
    <cellStyle name="Normal 3 3 3 6 2 4" xfId="13721"/>
    <cellStyle name="Normal 3 3 3 6 2 4 2" xfId="13722"/>
    <cellStyle name="Normal 3 3 3 6 2 5" xfId="13723"/>
    <cellStyle name="Normal 3 3 3 6 3" xfId="13724"/>
    <cellStyle name="Normal 3 3 3 6 3 2" xfId="13725"/>
    <cellStyle name="Normal 3 3 3 6 3 2 2" xfId="13726"/>
    <cellStyle name="Normal 3 3 3 6 3 2 2 2" xfId="13727"/>
    <cellStyle name="Normal 3 3 3 6 3 2 3" xfId="13728"/>
    <cellStyle name="Normal 3 3 3 6 3 3" xfId="13729"/>
    <cellStyle name="Normal 3 3 3 6 3 3 2" xfId="13730"/>
    <cellStyle name="Normal 3 3 3 6 3 4" xfId="13731"/>
    <cellStyle name="Normal 3 3 3 6 4" xfId="13732"/>
    <cellStyle name="Normal 3 3 3 6 4 2" xfId="13733"/>
    <cellStyle name="Normal 3 3 3 6 4 2 2" xfId="13734"/>
    <cellStyle name="Normal 3 3 3 6 4 3" xfId="13735"/>
    <cellStyle name="Normal 3 3 3 6 5" xfId="13736"/>
    <cellStyle name="Normal 3 3 3 6 5 2" xfId="13737"/>
    <cellStyle name="Normal 3 3 3 6 6" xfId="13738"/>
    <cellStyle name="Normal 3 3 3 7" xfId="13739"/>
    <cellStyle name="Normal 3 3 3 7 2" xfId="13740"/>
    <cellStyle name="Normal 3 3 3 7 2 2" xfId="13741"/>
    <cellStyle name="Normal 3 3 3 7 2 2 2" xfId="13742"/>
    <cellStyle name="Normal 3 3 3 7 2 2 2 2" xfId="13743"/>
    <cellStyle name="Normal 3 3 3 7 2 2 3" xfId="13744"/>
    <cellStyle name="Normal 3 3 3 7 2 3" xfId="13745"/>
    <cellStyle name="Normal 3 3 3 7 2 3 2" xfId="13746"/>
    <cellStyle name="Normal 3 3 3 7 2 4" xfId="13747"/>
    <cellStyle name="Normal 3 3 3 7 3" xfId="13748"/>
    <cellStyle name="Normal 3 3 3 7 3 2" xfId="13749"/>
    <cellStyle name="Normal 3 3 3 7 3 2 2" xfId="13750"/>
    <cellStyle name="Normal 3 3 3 7 3 3" xfId="13751"/>
    <cellStyle name="Normal 3 3 3 7 4" xfId="13752"/>
    <cellStyle name="Normal 3 3 3 7 4 2" xfId="13753"/>
    <cellStyle name="Normal 3 3 3 7 5" xfId="13754"/>
    <cellStyle name="Normal 3 3 3 8" xfId="13755"/>
    <cellStyle name="Normal 3 3 3 8 2" xfId="13756"/>
    <cellStyle name="Normal 3 3 3 8 2 2" xfId="13757"/>
    <cellStyle name="Normal 3 3 3 8 2 2 2" xfId="13758"/>
    <cellStyle name="Normal 3 3 3 8 2 3" xfId="13759"/>
    <cellStyle name="Normal 3 3 3 8 3" xfId="13760"/>
    <cellStyle name="Normal 3 3 3 8 3 2" xfId="13761"/>
    <cellStyle name="Normal 3 3 3 8 4" xfId="13762"/>
    <cellStyle name="Normal 3 3 3 9" xfId="13763"/>
    <cellStyle name="Normal 3 3 3 9 2" xfId="13764"/>
    <cellStyle name="Normal 3 3 3 9 2 2" xfId="13765"/>
    <cellStyle name="Normal 3 3 3 9 3" xfId="13766"/>
    <cellStyle name="Normal 3 3 4" xfId="13767"/>
    <cellStyle name="Normal 3 3 4 10" xfId="13768"/>
    <cellStyle name="Normal 3 3 4 2" xfId="13769"/>
    <cellStyle name="Normal 3 3 4 2 2" xfId="13770"/>
    <cellStyle name="Normal 3 3 4 2 2 2" xfId="13771"/>
    <cellStyle name="Normal 3 3 4 2 2 2 2" xfId="13772"/>
    <cellStyle name="Normal 3 3 4 2 2 2 2 2" xfId="13773"/>
    <cellStyle name="Normal 3 3 4 2 2 2 2 2 2" xfId="13774"/>
    <cellStyle name="Normal 3 3 4 2 2 2 2 2 2 2" xfId="13775"/>
    <cellStyle name="Normal 3 3 4 2 2 2 2 2 2 2 2" xfId="13776"/>
    <cellStyle name="Normal 3 3 4 2 2 2 2 2 2 2 2 2" xfId="13777"/>
    <cellStyle name="Normal 3 3 4 2 2 2 2 2 2 2 3" xfId="13778"/>
    <cellStyle name="Normal 3 3 4 2 2 2 2 2 2 3" xfId="13779"/>
    <cellStyle name="Normal 3 3 4 2 2 2 2 2 2 3 2" xfId="13780"/>
    <cellStyle name="Normal 3 3 4 2 2 2 2 2 2 4" xfId="13781"/>
    <cellStyle name="Normal 3 3 4 2 2 2 2 2 3" xfId="13782"/>
    <cellStyle name="Normal 3 3 4 2 2 2 2 2 3 2" xfId="13783"/>
    <cellStyle name="Normal 3 3 4 2 2 2 2 2 3 2 2" xfId="13784"/>
    <cellStyle name="Normal 3 3 4 2 2 2 2 2 3 3" xfId="13785"/>
    <cellStyle name="Normal 3 3 4 2 2 2 2 2 4" xfId="13786"/>
    <cellStyle name="Normal 3 3 4 2 2 2 2 2 4 2" xfId="13787"/>
    <cellStyle name="Normal 3 3 4 2 2 2 2 2 5" xfId="13788"/>
    <cellStyle name="Normal 3 3 4 2 2 2 2 3" xfId="13789"/>
    <cellStyle name="Normal 3 3 4 2 2 2 2 3 2" xfId="13790"/>
    <cellStyle name="Normal 3 3 4 2 2 2 2 3 2 2" xfId="13791"/>
    <cellStyle name="Normal 3 3 4 2 2 2 2 3 2 2 2" xfId="13792"/>
    <cellStyle name="Normal 3 3 4 2 2 2 2 3 2 3" xfId="13793"/>
    <cellStyle name="Normal 3 3 4 2 2 2 2 3 3" xfId="13794"/>
    <cellStyle name="Normal 3 3 4 2 2 2 2 3 3 2" xfId="13795"/>
    <cellStyle name="Normal 3 3 4 2 2 2 2 3 4" xfId="13796"/>
    <cellStyle name="Normal 3 3 4 2 2 2 2 4" xfId="13797"/>
    <cellStyle name="Normal 3 3 4 2 2 2 2 4 2" xfId="13798"/>
    <cellStyle name="Normal 3 3 4 2 2 2 2 4 2 2" xfId="13799"/>
    <cellStyle name="Normal 3 3 4 2 2 2 2 4 3" xfId="13800"/>
    <cellStyle name="Normal 3 3 4 2 2 2 2 5" xfId="13801"/>
    <cellStyle name="Normal 3 3 4 2 2 2 2 5 2" xfId="13802"/>
    <cellStyle name="Normal 3 3 4 2 2 2 2 6" xfId="13803"/>
    <cellStyle name="Normal 3 3 4 2 2 2 3" xfId="13804"/>
    <cellStyle name="Normal 3 3 4 2 2 2 3 2" xfId="13805"/>
    <cellStyle name="Normal 3 3 4 2 2 2 3 2 2" xfId="13806"/>
    <cellStyle name="Normal 3 3 4 2 2 2 3 2 2 2" xfId="13807"/>
    <cellStyle name="Normal 3 3 4 2 2 2 3 2 2 2 2" xfId="13808"/>
    <cellStyle name="Normal 3 3 4 2 2 2 3 2 2 3" xfId="13809"/>
    <cellStyle name="Normal 3 3 4 2 2 2 3 2 3" xfId="13810"/>
    <cellStyle name="Normal 3 3 4 2 2 2 3 2 3 2" xfId="13811"/>
    <cellStyle name="Normal 3 3 4 2 2 2 3 2 4" xfId="13812"/>
    <cellStyle name="Normal 3 3 4 2 2 2 3 3" xfId="13813"/>
    <cellStyle name="Normal 3 3 4 2 2 2 3 3 2" xfId="13814"/>
    <cellStyle name="Normal 3 3 4 2 2 2 3 3 2 2" xfId="13815"/>
    <cellStyle name="Normal 3 3 4 2 2 2 3 3 3" xfId="13816"/>
    <cellStyle name="Normal 3 3 4 2 2 2 3 4" xfId="13817"/>
    <cellStyle name="Normal 3 3 4 2 2 2 3 4 2" xfId="13818"/>
    <cellStyle name="Normal 3 3 4 2 2 2 3 5" xfId="13819"/>
    <cellStyle name="Normal 3 3 4 2 2 2 4" xfId="13820"/>
    <cellStyle name="Normal 3 3 4 2 2 2 4 2" xfId="13821"/>
    <cellStyle name="Normal 3 3 4 2 2 2 4 2 2" xfId="13822"/>
    <cellStyle name="Normal 3 3 4 2 2 2 4 2 2 2" xfId="13823"/>
    <cellStyle name="Normal 3 3 4 2 2 2 4 2 3" xfId="13824"/>
    <cellStyle name="Normal 3 3 4 2 2 2 4 3" xfId="13825"/>
    <cellStyle name="Normal 3 3 4 2 2 2 4 3 2" xfId="13826"/>
    <cellStyle name="Normal 3 3 4 2 2 2 4 4" xfId="13827"/>
    <cellStyle name="Normal 3 3 4 2 2 2 5" xfId="13828"/>
    <cellStyle name="Normal 3 3 4 2 2 2 5 2" xfId="13829"/>
    <cellStyle name="Normal 3 3 4 2 2 2 5 2 2" xfId="13830"/>
    <cellStyle name="Normal 3 3 4 2 2 2 5 3" xfId="13831"/>
    <cellStyle name="Normal 3 3 4 2 2 2 6" xfId="13832"/>
    <cellStyle name="Normal 3 3 4 2 2 2 6 2" xfId="13833"/>
    <cellStyle name="Normal 3 3 4 2 2 2 7" xfId="13834"/>
    <cellStyle name="Normal 3 3 4 2 2 3" xfId="13835"/>
    <cellStyle name="Normal 3 3 4 2 2 3 2" xfId="13836"/>
    <cellStyle name="Normal 3 3 4 2 2 3 2 2" xfId="13837"/>
    <cellStyle name="Normal 3 3 4 2 2 3 2 2 2" xfId="13838"/>
    <cellStyle name="Normal 3 3 4 2 2 3 2 2 2 2" xfId="13839"/>
    <cellStyle name="Normal 3 3 4 2 2 3 2 2 2 2 2" xfId="13840"/>
    <cellStyle name="Normal 3 3 4 2 2 3 2 2 2 3" xfId="13841"/>
    <cellStyle name="Normal 3 3 4 2 2 3 2 2 3" xfId="13842"/>
    <cellStyle name="Normal 3 3 4 2 2 3 2 2 3 2" xfId="13843"/>
    <cellStyle name="Normal 3 3 4 2 2 3 2 2 4" xfId="13844"/>
    <cellStyle name="Normal 3 3 4 2 2 3 2 3" xfId="13845"/>
    <cellStyle name="Normal 3 3 4 2 2 3 2 3 2" xfId="13846"/>
    <cellStyle name="Normal 3 3 4 2 2 3 2 3 2 2" xfId="13847"/>
    <cellStyle name="Normal 3 3 4 2 2 3 2 3 3" xfId="13848"/>
    <cellStyle name="Normal 3 3 4 2 2 3 2 4" xfId="13849"/>
    <cellStyle name="Normal 3 3 4 2 2 3 2 4 2" xfId="13850"/>
    <cellStyle name="Normal 3 3 4 2 2 3 2 5" xfId="13851"/>
    <cellStyle name="Normal 3 3 4 2 2 3 3" xfId="13852"/>
    <cellStyle name="Normal 3 3 4 2 2 3 3 2" xfId="13853"/>
    <cellStyle name="Normal 3 3 4 2 2 3 3 2 2" xfId="13854"/>
    <cellStyle name="Normal 3 3 4 2 2 3 3 2 2 2" xfId="13855"/>
    <cellStyle name="Normal 3 3 4 2 2 3 3 2 3" xfId="13856"/>
    <cellStyle name="Normal 3 3 4 2 2 3 3 3" xfId="13857"/>
    <cellStyle name="Normal 3 3 4 2 2 3 3 3 2" xfId="13858"/>
    <cellStyle name="Normal 3 3 4 2 2 3 3 4" xfId="13859"/>
    <cellStyle name="Normal 3 3 4 2 2 3 4" xfId="13860"/>
    <cellStyle name="Normal 3 3 4 2 2 3 4 2" xfId="13861"/>
    <cellStyle name="Normal 3 3 4 2 2 3 4 2 2" xfId="13862"/>
    <cellStyle name="Normal 3 3 4 2 2 3 4 3" xfId="13863"/>
    <cellStyle name="Normal 3 3 4 2 2 3 5" xfId="13864"/>
    <cellStyle name="Normal 3 3 4 2 2 3 5 2" xfId="13865"/>
    <cellStyle name="Normal 3 3 4 2 2 3 6" xfId="13866"/>
    <cellStyle name="Normal 3 3 4 2 2 4" xfId="13867"/>
    <cellStyle name="Normal 3 3 4 2 2 4 2" xfId="13868"/>
    <cellStyle name="Normal 3 3 4 2 2 4 2 2" xfId="13869"/>
    <cellStyle name="Normal 3 3 4 2 2 4 2 2 2" xfId="13870"/>
    <cellStyle name="Normal 3 3 4 2 2 4 2 2 2 2" xfId="13871"/>
    <cellStyle name="Normal 3 3 4 2 2 4 2 2 3" xfId="13872"/>
    <cellStyle name="Normal 3 3 4 2 2 4 2 3" xfId="13873"/>
    <cellStyle name="Normal 3 3 4 2 2 4 2 3 2" xfId="13874"/>
    <cellStyle name="Normal 3 3 4 2 2 4 2 4" xfId="13875"/>
    <cellStyle name="Normal 3 3 4 2 2 4 3" xfId="13876"/>
    <cellStyle name="Normal 3 3 4 2 2 4 3 2" xfId="13877"/>
    <cellStyle name="Normal 3 3 4 2 2 4 3 2 2" xfId="13878"/>
    <cellStyle name="Normal 3 3 4 2 2 4 3 3" xfId="13879"/>
    <cellStyle name="Normal 3 3 4 2 2 4 4" xfId="13880"/>
    <cellStyle name="Normal 3 3 4 2 2 4 4 2" xfId="13881"/>
    <cellStyle name="Normal 3 3 4 2 2 4 5" xfId="13882"/>
    <cellStyle name="Normal 3 3 4 2 2 5" xfId="13883"/>
    <cellStyle name="Normal 3 3 4 2 2 5 2" xfId="13884"/>
    <cellStyle name="Normal 3 3 4 2 2 5 2 2" xfId="13885"/>
    <cellStyle name="Normal 3 3 4 2 2 5 2 2 2" xfId="13886"/>
    <cellStyle name="Normal 3 3 4 2 2 5 2 3" xfId="13887"/>
    <cellStyle name="Normal 3 3 4 2 2 5 3" xfId="13888"/>
    <cellStyle name="Normal 3 3 4 2 2 5 3 2" xfId="13889"/>
    <cellStyle name="Normal 3 3 4 2 2 5 4" xfId="13890"/>
    <cellStyle name="Normal 3 3 4 2 2 6" xfId="13891"/>
    <cellStyle name="Normal 3 3 4 2 2 6 2" xfId="13892"/>
    <cellStyle name="Normal 3 3 4 2 2 6 2 2" xfId="13893"/>
    <cellStyle name="Normal 3 3 4 2 2 6 3" xfId="13894"/>
    <cellStyle name="Normal 3 3 4 2 2 7" xfId="13895"/>
    <cellStyle name="Normal 3 3 4 2 2 7 2" xfId="13896"/>
    <cellStyle name="Normal 3 3 4 2 2 8" xfId="13897"/>
    <cellStyle name="Normal 3 3 4 2 3" xfId="13898"/>
    <cellStyle name="Normal 3 3 4 2 3 2" xfId="13899"/>
    <cellStyle name="Normal 3 3 4 2 3 2 2" xfId="13900"/>
    <cellStyle name="Normal 3 3 4 2 3 2 2 2" xfId="13901"/>
    <cellStyle name="Normal 3 3 4 2 3 2 2 2 2" xfId="13902"/>
    <cellStyle name="Normal 3 3 4 2 3 2 2 2 2 2" xfId="13903"/>
    <cellStyle name="Normal 3 3 4 2 3 2 2 2 2 2 2" xfId="13904"/>
    <cellStyle name="Normal 3 3 4 2 3 2 2 2 2 3" xfId="13905"/>
    <cellStyle name="Normal 3 3 4 2 3 2 2 2 3" xfId="13906"/>
    <cellStyle name="Normal 3 3 4 2 3 2 2 2 3 2" xfId="13907"/>
    <cellStyle name="Normal 3 3 4 2 3 2 2 2 4" xfId="13908"/>
    <cellStyle name="Normal 3 3 4 2 3 2 2 3" xfId="13909"/>
    <cellStyle name="Normal 3 3 4 2 3 2 2 3 2" xfId="13910"/>
    <cellStyle name="Normal 3 3 4 2 3 2 2 3 2 2" xfId="13911"/>
    <cellStyle name="Normal 3 3 4 2 3 2 2 3 3" xfId="13912"/>
    <cellStyle name="Normal 3 3 4 2 3 2 2 4" xfId="13913"/>
    <cellStyle name="Normal 3 3 4 2 3 2 2 4 2" xfId="13914"/>
    <cellStyle name="Normal 3 3 4 2 3 2 2 5" xfId="13915"/>
    <cellStyle name="Normal 3 3 4 2 3 2 3" xfId="13916"/>
    <cellStyle name="Normal 3 3 4 2 3 2 3 2" xfId="13917"/>
    <cellStyle name="Normal 3 3 4 2 3 2 3 2 2" xfId="13918"/>
    <cellStyle name="Normal 3 3 4 2 3 2 3 2 2 2" xfId="13919"/>
    <cellStyle name="Normal 3 3 4 2 3 2 3 2 3" xfId="13920"/>
    <cellStyle name="Normal 3 3 4 2 3 2 3 3" xfId="13921"/>
    <cellStyle name="Normal 3 3 4 2 3 2 3 3 2" xfId="13922"/>
    <cellStyle name="Normal 3 3 4 2 3 2 3 4" xfId="13923"/>
    <cellStyle name="Normal 3 3 4 2 3 2 4" xfId="13924"/>
    <cellStyle name="Normal 3 3 4 2 3 2 4 2" xfId="13925"/>
    <cellStyle name="Normal 3 3 4 2 3 2 4 2 2" xfId="13926"/>
    <cellStyle name="Normal 3 3 4 2 3 2 4 3" xfId="13927"/>
    <cellStyle name="Normal 3 3 4 2 3 2 5" xfId="13928"/>
    <cellStyle name="Normal 3 3 4 2 3 2 5 2" xfId="13929"/>
    <cellStyle name="Normal 3 3 4 2 3 2 6" xfId="13930"/>
    <cellStyle name="Normal 3 3 4 2 3 3" xfId="13931"/>
    <cellStyle name="Normal 3 3 4 2 3 3 2" xfId="13932"/>
    <cellStyle name="Normal 3 3 4 2 3 3 2 2" xfId="13933"/>
    <cellStyle name="Normal 3 3 4 2 3 3 2 2 2" xfId="13934"/>
    <cellStyle name="Normal 3 3 4 2 3 3 2 2 2 2" xfId="13935"/>
    <cellStyle name="Normal 3 3 4 2 3 3 2 2 3" xfId="13936"/>
    <cellStyle name="Normal 3 3 4 2 3 3 2 3" xfId="13937"/>
    <cellStyle name="Normal 3 3 4 2 3 3 2 3 2" xfId="13938"/>
    <cellStyle name="Normal 3 3 4 2 3 3 2 4" xfId="13939"/>
    <cellStyle name="Normal 3 3 4 2 3 3 3" xfId="13940"/>
    <cellStyle name="Normal 3 3 4 2 3 3 3 2" xfId="13941"/>
    <cellStyle name="Normal 3 3 4 2 3 3 3 2 2" xfId="13942"/>
    <cellStyle name="Normal 3 3 4 2 3 3 3 3" xfId="13943"/>
    <cellStyle name="Normal 3 3 4 2 3 3 4" xfId="13944"/>
    <cellStyle name="Normal 3 3 4 2 3 3 4 2" xfId="13945"/>
    <cellStyle name="Normal 3 3 4 2 3 3 5" xfId="13946"/>
    <cellStyle name="Normal 3 3 4 2 3 4" xfId="13947"/>
    <cellStyle name="Normal 3 3 4 2 3 4 2" xfId="13948"/>
    <cellStyle name="Normal 3 3 4 2 3 4 2 2" xfId="13949"/>
    <cellStyle name="Normal 3 3 4 2 3 4 2 2 2" xfId="13950"/>
    <cellStyle name="Normal 3 3 4 2 3 4 2 3" xfId="13951"/>
    <cellStyle name="Normal 3 3 4 2 3 4 3" xfId="13952"/>
    <cellStyle name="Normal 3 3 4 2 3 4 3 2" xfId="13953"/>
    <cellStyle name="Normal 3 3 4 2 3 4 4" xfId="13954"/>
    <cellStyle name="Normal 3 3 4 2 3 5" xfId="13955"/>
    <cellStyle name="Normal 3 3 4 2 3 5 2" xfId="13956"/>
    <cellStyle name="Normal 3 3 4 2 3 5 2 2" xfId="13957"/>
    <cellStyle name="Normal 3 3 4 2 3 5 3" xfId="13958"/>
    <cellStyle name="Normal 3 3 4 2 3 6" xfId="13959"/>
    <cellStyle name="Normal 3 3 4 2 3 6 2" xfId="13960"/>
    <cellStyle name="Normal 3 3 4 2 3 7" xfId="13961"/>
    <cellStyle name="Normal 3 3 4 2 4" xfId="13962"/>
    <cellStyle name="Normal 3 3 4 2 4 2" xfId="13963"/>
    <cellStyle name="Normal 3 3 4 2 4 2 2" xfId="13964"/>
    <cellStyle name="Normal 3 3 4 2 4 2 2 2" xfId="13965"/>
    <cellStyle name="Normal 3 3 4 2 4 2 2 2 2" xfId="13966"/>
    <cellStyle name="Normal 3 3 4 2 4 2 2 2 2 2" xfId="13967"/>
    <cellStyle name="Normal 3 3 4 2 4 2 2 2 3" xfId="13968"/>
    <cellStyle name="Normal 3 3 4 2 4 2 2 3" xfId="13969"/>
    <cellStyle name="Normal 3 3 4 2 4 2 2 3 2" xfId="13970"/>
    <cellStyle name="Normal 3 3 4 2 4 2 2 4" xfId="13971"/>
    <cellStyle name="Normal 3 3 4 2 4 2 3" xfId="13972"/>
    <cellStyle name="Normal 3 3 4 2 4 2 3 2" xfId="13973"/>
    <cellStyle name="Normal 3 3 4 2 4 2 3 2 2" xfId="13974"/>
    <cellStyle name="Normal 3 3 4 2 4 2 3 3" xfId="13975"/>
    <cellStyle name="Normal 3 3 4 2 4 2 4" xfId="13976"/>
    <cellStyle name="Normal 3 3 4 2 4 2 4 2" xfId="13977"/>
    <cellStyle name="Normal 3 3 4 2 4 2 5" xfId="13978"/>
    <cellStyle name="Normal 3 3 4 2 4 3" xfId="13979"/>
    <cellStyle name="Normal 3 3 4 2 4 3 2" xfId="13980"/>
    <cellStyle name="Normal 3 3 4 2 4 3 2 2" xfId="13981"/>
    <cellStyle name="Normal 3 3 4 2 4 3 2 2 2" xfId="13982"/>
    <cellStyle name="Normal 3 3 4 2 4 3 2 3" xfId="13983"/>
    <cellStyle name="Normal 3 3 4 2 4 3 3" xfId="13984"/>
    <cellStyle name="Normal 3 3 4 2 4 3 3 2" xfId="13985"/>
    <cellStyle name="Normal 3 3 4 2 4 3 4" xfId="13986"/>
    <cellStyle name="Normal 3 3 4 2 4 4" xfId="13987"/>
    <cellStyle name="Normal 3 3 4 2 4 4 2" xfId="13988"/>
    <cellStyle name="Normal 3 3 4 2 4 4 2 2" xfId="13989"/>
    <cellStyle name="Normal 3 3 4 2 4 4 3" xfId="13990"/>
    <cellStyle name="Normal 3 3 4 2 4 5" xfId="13991"/>
    <cellStyle name="Normal 3 3 4 2 4 5 2" xfId="13992"/>
    <cellStyle name="Normal 3 3 4 2 4 6" xfId="13993"/>
    <cellStyle name="Normal 3 3 4 2 5" xfId="13994"/>
    <cellStyle name="Normal 3 3 4 2 5 2" xfId="13995"/>
    <cellStyle name="Normal 3 3 4 2 5 2 2" xfId="13996"/>
    <cellStyle name="Normal 3 3 4 2 5 2 2 2" xfId="13997"/>
    <cellStyle name="Normal 3 3 4 2 5 2 2 2 2" xfId="13998"/>
    <cellStyle name="Normal 3 3 4 2 5 2 2 3" xfId="13999"/>
    <cellStyle name="Normal 3 3 4 2 5 2 3" xfId="14000"/>
    <cellStyle name="Normal 3 3 4 2 5 2 3 2" xfId="14001"/>
    <cellStyle name="Normal 3 3 4 2 5 2 4" xfId="14002"/>
    <cellStyle name="Normal 3 3 4 2 5 3" xfId="14003"/>
    <cellStyle name="Normal 3 3 4 2 5 3 2" xfId="14004"/>
    <cellStyle name="Normal 3 3 4 2 5 3 2 2" xfId="14005"/>
    <cellStyle name="Normal 3 3 4 2 5 3 3" xfId="14006"/>
    <cellStyle name="Normal 3 3 4 2 5 4" xfId="14007"/>
    <cellStyle name="Normal 3 3 4 2 5 4 2" xfId="14008"/>
    <cellStyle name="Normal 3 3 4 2 5 5" xfId="14009"/>
    <cellStyle name="Normal 3 3 4 2 6" xfId="14010"/>
    <cellStyle name="Normal 3 3 4 2 6 2" xfId="14011"/>
    <cellStyle name="Normal 3 3 4 2 6 2 2" xfId="14012"/>
    <cellStyle name="Normal 3 3 4 2 6 2 2 2" xfId="14013"/>
    <cellStyle name="Normal 3 3 4 2 6 2 3" xfId="14014"/>
    <cellStyle name="Normal 3 3 4 2 6 3" xfId="14015"/>
    <cellStyle name="Normal 3 3 4 2 6 3 2" xfId="14016"/>
    <cellStyle name="Normal 3 3 4 2 6 4" xfId="14017"/>
    <cellStyle name="Normal 3 3 4 2 7" xfId="14018"/>
    <cellStyle name="Normal 3 3 4 2 7 2" xfId="14019"/>
    <cellStyle name="Normal 3 3 4 2 7 2 2" xfId="14020"/>
    <cellStyle name="Normal 3 3 4 2 7 3" xfId="14021"/>
    <cellStyle name="Normal 3 3 4 2 8" xfId="14022"/>
    <cellStyle name="Normal 3 3 4 2 8 2" xfId="14023"/>
    <cellStyle name="Normal 3 3 4 2 9" xfId="14024"/>
    <cellStyle name="Normal 3 3 4 3" xfId="14025"/>
    <cellStyle name="Normal 3 3 4 3 2" xfId="14026"/>
    <cellStyle name="Normal 3 3 4 3 2 2" xfId="14027"/>
    <cellStyle name="Normal 3 3 4 3 2 2 2" xfId="14028"/>
    <cellStyle name="Normal 3 3 4 3 2 2 2 2" xfId="14029"/>
    <cellStyle name="Normal 3 3 4 3 2 2 2 2 2" xfId="14030"/>
    <cellStyle name="Normal 3 3 4 3 2 2 2 2 2 2" xfId="14031"/>
    <cellStyle name="Normal 3 3 4 3 2 2 2 2 2 2 2" xfId="14032"/>
    <cellStyle name="Normal 3 3 4 3 2 2 2 2 2 3" xfId="14033"/>
    <cellStyle name="Normal 3 3 4 3 2 2 2 2 3" xfId="14034"/>
    <cellStyle name="Normal 3 3 4 3 2 2 2 2 3 2" xfId="14035"/>
    <cellStyle name="Normal 3 3 4 3 2 2 2 2 4" xfId="14036"/>
    <cellStyle name="Normal 3 3 4 3 2 2 2 3" xfId="14037"/>
    <cellStyle name="Normal 3 3 4 3 2 2 2 3 2" xfId="14038"/>
    <cellStyle name="Normal 3 3 4 3 2 2 2 3 2 2" xfId="14039"/>
    <cellStyle name="Normal 3 3 4 3 2 2 2 3 3" xfId="14040"/>
    <cellStyle name="Normal 3 3 4 3 2 2 2 4" xfId="14041"/>
    <cellStyle name="Normal 3 3 4 3 2 2 2 4 2" xfId="14042"/>
    <cellStyle name="Normal 3 3 4 3 2 2 2 5" xfId="14043"/>
    <cellStyle name="Normal 3 3 4 3 2 2 3" xfId="14044"/>
    <cellStyle name="Normal 3 3 4 3 2 2 3 2" xfId="14045"/>
    <cellStyle name="Normal 3 3 4 3 2 2 3 2 2" xfId="14046"/>
    <cellStyle name="Normal 3 3 4 3 2 2 3 2 2 2" xfId="14047"/>
    <cellStyle name="Normal 3 3 4 3 2 2 3 2 3" xfId="14048"/>
    <cellStyle name="Normal 3 3 4 3 2 2 3 3" xfId="14049"/>
    <cellStyle name="Normal 3 3 4 3 2 2 3 3 2" xfId="14050"/>
    <cellStyle name="Normal 3 3 4 3 2 2 3 4" xfId="14051"/>
    <cellStyle name="Normal 3 3 4 3 2 2 4" xfId="14052"/>
    <cellStyle name="Normal 3 3 4 3 2 2 4 2" xfId="14053"/>
    <cellStyle name="Normal 3 3 4 3 2 2 4 2 2" xfId="14054"/>
    <cellStyle name="Normal 3 3 4 3 2 2 4 3" xfId="14055"/>
    <cellStyle name="Normal 3 3 4 3 2 2 5" xfId="14056"/>
    <cellStyle name="Normal 3 3 4 3 2 2 5 2" xfId="14057"/>
    <cellStyle name="Normal 3 3 4 3 2 2 6" xfId="14058"/>
    <cellStyle name="Normal 3 3 4 3 2 3" xfId="14059"/>
    <cellStyle name="Normal 3 3 4 3 2 3 2" xfId="14060"/>
    <cellStyle name="Normal 3 3 4 3 2 3 2 2" xfId="14061"/>
    <cellStyle name="Normal 3 3 4 3 2 3 2 2 2" xfId="14062"/>
    <cellStyle name="Normal 3 3 4 3 2 3 2 2 2 2" xfId="14063"/>
    <cellStyle name="Normal 3 3 4 3 2 3 2 2 3" xfId="14064"/>
    <cellStyle name="Normal 3 3 4 3 2 3 2 3" xfId="14065"/>
    <cellStyle name="Normal 3 3 4 3 2 3 2 3 2" xfId="14066"/>
    <cellStyle name="Normal 3 3 4 3 2 3 2 4" xfId="14067"/>
    <cellStyle name="Normal 3 3 4 3 2 3 3" xfId="14068"/>
    <cellStyle name="Normal 3 3 4 3 2 3 3 2" xfId="14069"/>
    <cellStyle name="Normal 3 3 4 3 2 3 3 2 2" xfId="14070"/>
    <cellStyle name="Normal 3 3 4 3 2 3 3 3" xfId="14071"/>
    <cellStyle name="Normal 3 3 4 3 2 3 4" xfId="14072"/>
    <cellStyle name="Normal 3 3 4 3 2 3 4 2" xfId="14073"/>
    <cellStyle name="Normal 3 3 4 3 2 3 5" xfId="14074"/>
    <cellStyle name="Normal 3 3 4 3 2 4" xfId="14075"/>
    <cellStyle name="Normal 3 3 4 3 2 4 2" xfId="14076"/>
    <cellStyle name="Normal 3 3 4 3 2 4 2 2" xfId="14077"/>
    <cellStyle name="Normal 3 3 4 3 2 4 2 2 2" xfId="14078"/>
    <cellStyle name="Normal 3 3 4 3 2 4 2 3" xfId="14079"/>
    <cellStyle name="Normal 3 3 4 3 2 4 3" xfId="14080"/>
    <cellStyle name="Normal 3 3 4 3 2 4 3 2" xfId="14081"/>
    <cellStyle name="Normal 3 3 4 3 2 4 4" xfId="14082"/>
    <cellStyle name="Normal 3 3 4 3 2 5" xfId="14083"/>
    <cellStyle name="Normal 3 3 4 3 2 5 2" xfId="14084"/>
    <cellStyle name="Normal 3 3 4 3 2 5 2 2" xfId="14085"/>
    <cellStyle name="Normal 3 3 4 3 2 5 3" xfId="14086"/>
    <cellStyle name="Normal 3 3 4 3 2 6" xfId="14087"/>
    <cellStyle name="Normal 3 3 4 3 2 6 2" xfId="14088"/>
    <cellStyle name="Normal 3 3 4 3 2 7" xfId="14089"/>
    <cellStyle name="Normal 3 3 4 3 3" xfId="14090"/>
    <cellStyle name="Normal 3 3 4 3 3 2" xfId="14091"/>
    <cellStyle name="Normal 3 3 4 3 3 2 2" xfId="14092"/>
    <cellStyle name="Normal 3 3 4 3 3 2 2 2" xfId="14093"/>
    <cellStyle name="Normal 3 3 4 3 3 2 2 2 2" xfId="14094"/>
    <cellStyle name="Normal 3 3 4 3 3 2 2 2 2 2" xfId="14095"/>
    <cellStyle name="Normal 3 3 4 3 3 2 2 2 3" xfId="14096"/>
    <cellStyle name="Normal 3 3 4 3 3 2 2 3" xfId="14097"/>
    <cellStyle name="Normal 3 3 4 3 3 2 2 3 2" xfId="14098"/>
    <cellStyle name="Normal 3 3 4 3 3 2 2 4" xfId="14099"/>
    <cellStyle name="Normal 3 3 4 3 3 2 3" xfId="14100"/>
    <cellStyle name="Normal 3 3 4 3 3 2 3 2" xfId="14101"/>
    <cellStyle name="Normal 3 3 4 3 3 2 3 2 2" xfId="14102"/>
    <cellStyle name="Normal 3 3 4 3 3 2 3 3" xfId="14103"/>
    <cellStyle name="Normal 3 3 4 3 3 2 4" xfId="14104"/>
    <cellStyle name="Normal 3 3 4 3 3 2 4 2" xfId="14105"/>
    <cellStyle name="Normal 3 3 4 3 3 2 5" xfId="14106"/>
    <cellStyle name="Normal 3 3 4 3 3 3" xfId="14107"/>
    <cellStyle name="Normal 3 3 4 3 3 3 2" xfId="14108"/>
    <cellStyle name="Normal 3 3 4 3 3 3 2 2" xfId="14109"/>
    <cellStyle name="Normal 3 3 4 3 3 3 2 2 2" xfId="14110"/>
    <cellStyle name="Normal 3 3 4 3 3 3 2 3" xfId="14111"/>
    <cellStyle name="Normal 3 3 4 3 3 3 3" xfId="14112"/>
    <cellStyle name="Normal 3 3 4 3 3 3 3 2" xfId="14113"/>
    <cellStyle name="Normal 3 3 4 3 3 3 4" xfId="14114"/>
    <cellStyle name="Normal 3 3 4 3 3 4" xfId="14115"/>
    <cellStyle name="Normal 3 3 4 3 3 4 2" xfId="14116"/>
    <cellStyle name="Normal 3 3 4 3 3 4 2 2" xfId="14117"/>
    <cellStyle name="Normal 3 3 4 3 3 4 3" xfId="14118"/>
    <cellStyle name="Normal 3 3 4 3 3 5" xfId="14119"/>
    <cellStyle name="Normal 3 3 4 3 3 5 2" xfId="14120"/>
    <cellStyle name="Normal 3 3 4 3 3 6" xfId="14121"/>
    <cellStyle name="Normal 3 3 4 3 4" xfId="14122"/>
    <cellStyle name="Normal 3 3 4 3 4 2" xfId="14123"/>
    <cellStyle name="Normal 3 3 4 3 4 2 2" xfId="14124"/>
    <cellStyle name="Normal 3 3 4 3 4 2 2 2" xfId="14125"/>
    <cellStyle name="Normal 3 3 4 3 4 2 2 2 2" xfId="14126"/>
    <cellStyle name="Normal 3 3 4 3 4 2 2 3" xfId="14127"/>
    <cellStyle name="Normal 3 3 4 3 4 2 3" xfId="14128"/>
    <cellStyle name="Normal 3 3 4 3 4 2 3 2" xfId="14129"/>
    <cellStyle name="Normal 3 3 4 3 4 2 4" xfId="14130"/>
    <cellStyle name="Normal 3 3 4 3 4 3" xfId="14131"/>
    <cellStyle name="Normal 3 3 4 3 4 3 2" xfId="14132"/>
    <cellStyle name="Normal 3 3 4 3 4 3 2 2" xfId="14133"/>
    <cellStyle name="Normal 3 3 4 3 4 3 3" xfId="14134"/>
    <cellStyle name="Normal 3 3 4 3 4 4" xfId="14135"/>
    <cellStyle name="Normal 3 3 4 3 4 4 2" xfId="14136"/>
    <cellStyle name="Normal 3 3 4 3 4 5" xfId="14137"/>
    <cellStyle name="Normal 3 3 4 3 5" xfId="14138"/>
    <cellStyle name="Normal 3 3 4 3 5 2" xfId="14139"/>
    <cellStyle name="Normal 3 3 4 3 5 2 2" xfId="14140"/>
    <cellStyle name="Normal 3 3 4 3 5 2 2 2" xfId="14141"/>
    <cellStyle name="Normal 3 3 4 3 5 2 3" xfId="14142"/>
    <cellStyle name="Normal 3 3 4 3 5 3" xfId="14143"/>
    <cellStyle name="Normal 3 3 4 3 5 3 2" xfId="14144"/>
    <cellStyle name="Normal 3 3 4 3 5 4" xfId="14145"/>
    <cellStyle name="Normal 3 3 4 3 6" xfId="14146"/>
    <cellStyle name="Normal 3 3 4 3 6 2" xfId="14147"/>
    <cellStyle name="Normal 3 3 4 3 6 2 2" xfId="14148"/>
    <cellStyle name="Normal 3 3 4 3 6 3" xfId="14149"/>
    <cellStyle name="Normal 3 3 4 3 7" xfId="14150"/>
    <cellStyle name="Normal 3 3 4 3 7 2" xfId="14151"/>
    <cellStyle name="Normal 3 3 4 3 8" xfId="14152"/>
    <cellStyle name="Normal 3 3 4 4" xfId="14153"/>
    <cellStyle name="Normal 3 3 4 4 2" xfId="14154"/>
    <cellStyle name="Normal 3 3 4 4 2 2" xfId="14155"/>
    <cellStyle name="Normal 3 3 4 4 2 2 2" xfId="14156"/>
    <cellStyle name="Normal 3 3 4 4 2 2 2 2" xfId="14157"/>
    <cellStyle name="Normal 3 3 4 4 2 2 2 2 2" xfId="14158"/>
    <cellStyle name="Normal 3 3 4 4 2 2 2 2 2 2" xfId="14159"/>
    <cellStyle name="Normal 3 3 4 4 2 2 2 2 3" xfId="14160"/>
    <cellStyle name="Normal 3 3 4 4 2 2 2 3" xfId="14161"/>
    <cellStyle name="Normal 3 3 4 4 2 2 2 3 2" xfId="14162"/>
    <cellStyle name="Normal 3 3 4 4 2 2 2 4" xfId="14163"/>
    <cellStyle name="Normal 3 3 4 4 2 2 3" xfId="14164"/>
    <cellStyle name="Normal 3 3 4 4 2 2 3 2" xfId="14165"/>
    <cellStyle name="Normal 3 3 4 4 2 2 3 2 2" xfId="14166"/>
    <cellStyle name="Normal 3 3 4 4 2 2 3 3" xfId="14167"/>
    <cellStyle name="Normal 3 3 4 4 2 2 4" xfId="14168"/>
    <cellStyle name="Normal 3 3 4 4 2 2 4 2" xfId="14169"/>
    <cellStyle name="Normal 3 3 4 4 2 2 5" xfId="14170"/>
    <cellStyle name="Normal 3 3 4 4 2 3" xfId="14171"/>
    <cellStyle name="Normal 3 3 4 4 2 3 2" xfId="14172"/>
    <cellStyle name="Normal 3 3 4 4 2 3 2 2" xfId="14173"/>
    <cellStyle name="Normal 3 3 4 4 2 3 2 2 2" xfId="14174"/>
    <cellStyle name="Normal 3 3 4 4 2 3 2 3" xfId="14175"/>
    <cellStyle name="Normal 3 3 4 4 2 3 3" xfId="14176"/>
    <cellStyle name="Normal 3 3 4 4 2 3 3 2" xfId="14177"/>
    <cellStyle name="Normal 3 3 4 4 2 3 4" xfId="14178"/>
    <cellStyle name="Normal 3 3 4 4 2 4" xfId="14179"/>
    <cellStyle name="Normal 3 3 4 4 2 4 2" xfId="14180"/>
    <cellStyle name="Normal 3 3 4 4 2 4 2 2" xfId="14181"/>
    <cellStyle name="Normal 3 3 4 4 2 4 3" xfId="14182"/>
    <cellStyle name="Normal 3 3 4 4 2 5" xfId="14183"/>
    <cellStyle name="Normal 3 3 4 4 2 5 2" xfId="14184"/>
    <cellStyle name="Normal 3 3 4 4 2 6" xfId="14185"/>
    <cellStyle name="Normal 3 3 4 4 3" xfId="14186"/>
    <cellStyle name="Normal 3 3 4 4 3 2" xfId="14187"/>
    <cellStyle name="Normal 3 3 4 4 3 2 2" xfId="14188"/>
    <cellStyle name="Normal 3 3 4 4 3 2 2 2" xfId="14189"/>
    <cellStyle name="Normal 3 3 4 4 3 2 2 2 2" xfId="14190"/>
    <cellStyle name="Normal 3 3 4 4 3 2 2 3" xfId="14191"/>
    <cellStyle name="Normal 3 3 4 4 3 2 3" xfId="14192"/>
    <cellStyle name="Normal 3 3 4 4 3 2 3 2" xfId="14193"/>
    <cellStyle name="Normal 3 3 4 4 3 2 4" xfId="14194"/>
    <cellStyle name="Normal 3 3 4 4 3 3" xfId="14195"/>
    <cellStyle name="Normal 3 3 4 4 3 3 2" xfId="14196"/>
    <cellStyle name="Normal 3 3 4 4 3 3 2 2" xfId="14197"/>
    <cellStyle name="Normal 3 3 4 4 3 3 3" xfId="14198"/>
    <cellStyle name="Normal 3 3 4 4 3 4" xfId="14199"/>
    <cellStyle name="Normal 3 3 4 4 3 4 2" xfId="14200"/>
    <cellStyle name="Normal 3 3 4 4 3 5" xfId="14201"/>
    <cellStyle name="Normal 3 3 4 4 4" xfId="14202"/>
    <cellStyle name="Normal 3 3 4 4 4 2" xfId="14203"/>
    <cellStyle name="Normal 3 3 4 4 4 2 2" xfId="14204"/>
    <cellStyle name="Normal 3 3 4 4 4 2 2 2" xfId="14205"/>
    <cellStyle name="Normal 3 3 4 4 4 2 3" xfId="14206"/>
    <cellStyle name="Normal 3 3 4 4 4 3" xfId="14207"/>
    <cellStyle name="Normal 3 3 4 4 4 3 2" xfId="14208"/>
    <cellStyle name="Normal 3 3 4 4 4 4" xfId="14209"/>
    <cellStyle name="Normal 3 3 4 4 5" xfId="14210"/>
    <cellStyle name="Normal 3 3 4 4 5 2" xfId="14211"/>
    <cellStyle name="Normal 3 3 4 4 5 2 2" xfId="14212"/>
    <cellStyle name="Normal 3 3 4 4 5 3" xfId="14213"/>
    <cellStyle name="Normal 3 3 4 4 6" xfId="14214"/>
    <cellStyle name="Normal 3 3 4 4 6 2" xfId="14215"/>
    <cellStyle name="Normal 3 3 4 4 7" xfId="14216"/>
    <cellStyle name="Normal 3 3 4 5" xfId="14217"/>
    <cellStyle name="Normal 3 3 4 5 2" xfId="14218"/>
    <cellStyle name="Normal 3 3 4 5 2 2" xfId="14219"/>
    <cellStyle name="Normal 3 3 4 5 2 2 2" xfId="14220"/>
    <cellStyle name="Normal 3 3 4 5 2 2 2 2" xfId="14221"/>
    <cellStyle name="Normal 3 3 4 5 2 2 2 2 2" xfId="14222"/>
    <cellStyle name="Normal 3 3 4 5 2 2 2 3" xfId="14223"/>
    <cellStyle name="Normal 3 3 4 5 2 2 3" xfId="14224"/>
    <cellStyle name="Normal 3 3 4 5 2 2 3 2" xfId="14225"/>
    <cellStyle name="Normal 3 3 4 5 2 2 4" xfId="14226"/>
    <cellStyle name="Normal 3 3 4 5 2 3" xfId="14227"/>
    <cellStyle name="Normal 3 3 4 5 2 3 2" xfId="14228"/>
    <cellStyle name="Normal 3 3 4 5 2 3 2 2" xfId="14229"/>
    <cellStyle name="Normal 3 3 4 5 2 3 3" xfId="14230"/>
    <cellStyle name="Normal 3 3 4 5 2 4" xfId="14231"/>
    <cellStyle name="Normal 3 3 4 5 2 4 2" xfId="14232"/>
    <cellStyle name="Normal 3 3 4 5 2 5" xfId="14233"/>
    <cellStyle name="Normal 3 3 4 5 3" xfId="14234"/>
    <cellStyle name="Normal 3 3 4 5 3 2" xfId="14235"/>
    <cellStyle name="Normal 3 3 4 5 3 2 2" xfId="14236"/>
    <cellStyle name="Normal 3 3 4 5 3 2 2 2" xfId="14237"/>
    <cellStyle name="Normal 3 3 4 5 3 2 3" xfId="14238"/>
    <cellStyle name="Normal 3 3 4 5 3 3" xfId="14239"/>
    <cellStyle name="Normal 3 3 4 5 3 3 2" xfId="14240"/>
    <cellStyle name="Normal 3 3 4 5 3 4" xfId="14241"/>
    <cellStyle name="Normal 3 3 4 5 4" xfId="14242"/>
    <cellStyle name="Normal 3 3 4 5 4 2" xfId="14243"/>
    <cellStyle name="Normal 3 3 4 5 4 2 2" xfId="14244"/>
    <cellStyle name="Normal 3 3 4 5 4 3" xfId="14245"/>
    <cellStyle name="Normal 3 3 4 5 5" xfId="14246"/>
    <cellStyle name="Normal 3 3 4 5 5 2" xfId="14247"/>
    <cellStyle name="Normal 3 3 4 5 6" xfId="14248"/>
    <cellStyle name="Normal 3 3 4 6" xfId="14249"/>
    <cellStyle name="Normal 3 3 4 6 2" xfId="14250"/>
    <cellStyle name="Normal 3 3 4 6 2 2" xfId="14251"/>
    <cellStyle name="Normal 3 3 4 6 2 2 2" xfId="14252"/>
    <cellStyle name="Normal 3 3 4 6 2 2 2 2" xfId="14253"/>
    <cellStyle name="Normal 3 3 4 6 2 2 3" xfId="14254"/>
    <cellStyle name="Normal 3 3 4 6 2 3" xfId="14255"/>
    <cellStyle name="Normal 3 3 4 6 2 3 2" xfId="14256"/>
    <cellStyle name="Normal 3 3 4 6 2 4" xfId="14257"/>
    <cellStyle name="Normal 3 3 4 6 3" xfId="14258"/>
    <cellStyle name="Normal 3 3 4 6 3 2" xfId="14259"/>
    <cellStyle name="Normal 3 3 4 6 3 2 2" xfId="14260"/>
    <cellStyle name="Normal 3 3 4 6 3 3" xfId="14261"/>
    <cellStyle name="Normal 3 3 4 6 4" xfId="14262"/>
    <cellStyle name="Normal 3 3 4 6 4 2" xfId="14263"/>
    <cellStyle name="Normal 3 3 4 6 5" xfId="14264"/>
    <cellStyle name="Normal 3 3 4 7" xfId="14265"/>
    <cellStyle name="Normal 3 3 4 7 2" xfId="14266"/>
    <cellStyle name="Normal 3 3 4 7 2 2" xfId="14267"/>
    <cellStyle name="Normal 3 3 4 7 2 2 2" xfId="14268"/>
    <cellStyle name="Normal 3 3 4 7 2 3" xfId="14269"/>
    <cellStyle name="Normal 3 3 4 7 3" xfId="14270"/>
    <cellStyle name="Normal 3 3 4 7 3 2" xfId="14271"/>
    <cellStyle name="Normal 3 3 4 7 4" xfId="14272"/>
    <cellStyle name="Normal 3 3 4 8" xfId="14273"/>
    <cellStyle name="Normal 3 3 4 8 2" xfId="14274"/>
    <cellStyle name="Normal 3 3 4 8 2 2" xfId="14275"/>
    <cellStyle name="Normal 3 3 4 8 3" xfId="14276"/>
    <cellStyle name="Normal 3 3 4 9" xfId="14277"/>
    <cellStyle name="Normal 3 3 4 9 2" xfId="14278"/>
    <cellStyle name="Normal 3 3 5" xfId="14279"/>
    <cellStyle name="Normal 3 3 5 2" xfId="14280"/>
    <cellStyle name="Normal 3 3 5 2 2" xfId="14281"/>
    <cellStyle name="Normal 3 3 5 2 2 2" xfId="14282"/>
    <cellStyle name="Normal 3 3 5 2 2 2 2" xfId="14283"/>
    <cellStyle name="Normal 3 3 5 2 2 2 2 2" xfId="14284"/>
    <cellStyle name="Normal 3 3 5 2 2 2 2 2 2" xfId="14285"/>
    <cellStyle name="Normal 3 3 5 2 2 2 2 2 2 2" xfId="14286"/>
    <cellStyle name="Normal 3 3 5 2 2 2 2 2 2 2 2" xfId="14287"/>
    <cellStyle name="Normal 3 3 5 2 2 2 2 2 2 3" xfId="14288"/>
    <cellStyle name="Normal 3 3 5 2 2 2 2 2 3" xfId="14289"/>
    <cellStyle name="Normal 3 3 5 2 2 2 2 2 3 2" xfId="14290"/>
    <cellStyle name="Normal 3 3 5 2 2 2 2 2 4" xfId="14291"/>
    <cellStyle name="Normal 3 3 5 2 2 2 2 3" xfId="14292"/>
    <cellStyle name="Normal 3 3 5 2 2 2 2 3 2" xfId="14293"/>
    <cellStyle name="Normal 3 3 5 2 2 2 2 3 2 2" xfId="14294"/>
    <cellStyle name="Normal 3 3 5 2 2 2 2 3 3" xfId="14295"/>
    <cellStyle name="Normal 3 3 5 2 2 2 2 4" xfId="14296"/>
    <cellStyle name="Normal 3 3 5 2 2 2 2 4 2" xfId="14297"/>
    <cellStyle name="Normal 3 3 5 2 2 2 2 5" xfId="14298"/>
    <cellStyle name="Normal 3 3 5 2 2 2 3" xfId="14299"/>
    <cellStyle name="Normal 3 3 5 2 2 2 3 2" xfId="14300"/>
    <cellStyle name="Normal 3 3 5 2 2 2 3 2 2" xfId="14301"/>
    <cellStyle name="Normal 3 3 5 2 2 2 3 2 2 2" xfId="14302"/>
    <cellStyle name="Normal 3 3 5 2 2 2 3 2 3" xfId="14303"/>
    <cellStyle name="Normal 3 3 5 2 2 2 3 3" xfId="14304"/>
    <cellStyle name="Normal 3 3 5 2 2 2 3 3 2" xfId="14305"/>
    <cellStyle name="Normal 3 3 5 2 2 2 3 4" xfId="14306"/>
    <cellStyle name="Normal 3 3 5 2 2 2 4" xfId="14307"/>
    <cellStyle name="Normal 3 3 5 2 2 2 4 2" xfId="14308"/>
    <cellStyle name="Normal 3 3 5 2 2 2 4 2 2" xfId="14309"/>
    <cellStyle name="Normal 3 3 5 2 2 2 4 3" xfId="14310"/>
    <cellStyle name="Normal 3 3 5 2 2 2 5" xfId="14311"/>
    <cellStyle name="Normal 3 3 5 2 2 2 5 2" xfId="14312"/>
    <cellStyle name="Normal 3 3 5 2 2 2 6" xfId="14313"/>
    <cellStyle name="Normal 3 3 5 2 2 3" xfId="14314"/>
    <cellStyle name="Normal 3 3 5 2 2 3 2" xfId="14315"/>
    <cellStyle name="Normal 3 3 5 2 2 3 2 2" xfId="14316"/>
    <cellStyle name="Normal 3 3 5 2 2 3 2 2 2" xfId="14317"/>
    <cellStyle name="Normal 3 3 5 2 2 3 2 2 2 2" xfId="14318"/>
    <cellStyle name="Normal 3 3 5 2 2 3 2 2 3" xfId="14319"/>
    <cellStyle name="Normal 3 3 5 2 2 3 2 3" xfId="14320"/>
    <cellStyle name="Normal 3 3 5 2 2 3 2 3 2" xfId="14321"/>
    <cellStyle name="Normal 3 3 5 2 2 3 2 4" xfId="14322"/>
    <cellStyle name="Normal 3 3 5 2 2 3 3" xfId="14323"/>
    <cellStyle name="Normal 3 3 5 2 2 3 3 2" xfId="14324"/>
    <cellStyle name="Normal 3 3 5 2 2 3 3 2 2" xfId="14325"/>
    <cellStyle name="Normal 3 3 5 2 2 3 3 3" xfId="14326"/>
    <cellStyle name="Normal 3 3 5 2 2 3 4" xfId="14327"/>
    <cellStyle name="Normal 3 3 5 2 2 3 4 2" xfId="14328"/>
    <cellStyle name="Normal 3 3 5 2 2 3 5" xfId="14329"/>
    <cellStyle name="Normal 3 3 5 2 2 4" xfId="14330"/>
    <cellStyle name="Normal 3 3 5 2 2 4 2" xfId="14331"/>
    <cellStyle name="Normal 3 3 5 2 2 4 2 2" xfId="14332"/>
    <cellStyle name="Normal 3 3 5 2 2 4 2 2 2" xfId="14333"/>
    <cellStyle name="Normal 3 3 5 2 2 4 2 3" xfId="14334"/>
    <cellStyle name="Normal 3 3 5 2 2 4 3" xfId="14335"/>
    <cellStyle name="Normal 3 3 5 2 2 4 3 2" xfId="14336"/>
    <cellStyle name="Normal 3 3 5 2 2 4 4" xfId="14337"/>
    <cellStyle name="Normal 3 3 5 2 2 5" xfId="14338"/>
    <cellStyle name="Normal 3 3 5 2 2 5 2" xfId="14339"/>
    <cellStyle name="Normal 3 3 5 2 2 5 2 2" xfId="14340"/>
    <cellStyle name="Normal 3 3 5 2 2 5 3" xfId="14341"/>
    <cellStyle name="Normal 3 3 5 2 2 6" xfId="14342"/>
    <cellStyle name="Normal 3 3 5 2 2 6 2" xfId="14343"/>
    <cellStyle name="Normal 3 3 5 2 2 7" xfId="14344"/>
    <cellStyle name="Normal 3 3 5 2 3" xfId="14345"/>
    <cellStyle name="Normal 3 3 5 2 3 2" xfId="14346"/>
    <cellStyle name="Normal 3 3 5 2 3 2 2" xfId="14347"/>
    <cellStyle name="Normal 3 3 5 2 3 2 2 2" xfId="14348"/>
    <cellStyle name="Normal 3 3 5 2 3 2 2 2 2" xfId="14349"/>
    <cellStyle name="Normal 3 3 5 2 3 2 2 2 2 2" xfId="14350"/>
    <cellStyle name="Normal 3 3 5 2 3 2 2 2 3" xfId="14351"/>
    <cellStyle name="Normal 3 3 5 2 3 2 2 3" xfId="14352"/>
    <cellStyle name="Normal 3 3 5 2 3 2 2 3 2" xfId="14353"/>
    <cellStyle name="Normal 3 3 5 2 3 2 2 4" xfId="14354"/>
    <cellStyle name="Normal 3 3 5 2 3 2 3" xfId="14355"/>
    <cellStyle name="Normal 3 3 5 2 3 2 3 2" xfId="14356"/>
    <cellStyle name="Normal 3 3 5 2 3 2 3 2 2" xfId="14357"/>
    <cellStyle name="Normal 3 3 5 2 3 2 3 3" xfId="14358"/>
    <cellStyle name="Normal 3 3 5 2 3 2 4" xfId="14359"/>
    <cellStyle name="Normal 3 3 5 2 3 2 4 2" xfId="14360"/>
    <cellStyle name="Normal 3 3 5 2 3 2 5" xfId="14361"/>
    <cellStyle name="Normal 3 3 5 2 3 3" xfId="14362"/>
    <cellStyle name="Normal 3 3 5 2 3 3 2" xfId="14363"/>
    <cellStyle name="Normal 3 3 5 2 3 3 2 2" xfId="14364"/>
    <cellStyle name="Normal 3 3 5 2 3 3 2 2 2" xfId="14365"/>
    <cellStyle name="Normal 3 3 5 2 3 3 2 3" xfId="14366"/>
    <cellStyle name="Normal 3 3 5 2 3 3 3" xfId="14367"/>
    <cellStyle name="Normal 3 3 5 2 3 3 3 2" xfId="14368"/>
    <cellStyle name="Normal 3 3 5 2 3 3 4" xfId="14369"/>
    <cellStyle name="Normal 3 3 5 2 3 4" xfId="14370"/>
    <cellStyle name="Normal 3 3 5 2 3 4 2" xfId="14371"/>
    <cellStyle name="Normal 3 3 5 2 3 4 2 2" xfId="14372"/>
    <cellStyle name="Normal 3 3 5 2 3 4 3" xfId="14373"/>
    <cellStyle name="Normal 3 3 5 2 3 5" xfId="14374"/>
    <cellStyle name="Normal 3 3 5 2 3 5 2" xfId="14375"/>
    <cellStyle name="Normal 3 3 5 2 3 6" xfId="14376"/>
    <cellStyle name="Normal 3 3 5 2 4" xfId="14377"/>
    <cellStyle name="Normal 3 3 5 2 4 2" xfId="14378"/>
    <cellStyle name="Normal 3 3 5 2 4 2 2" xfId="14379"/>
    <cellStyle name="Normal 3 3 5 2 4 2 2 2" xfId="14380"/>
    <cellStyle name="Normal 3 3 5 2 4 2 2 2 2" xfId="14381"/>
    <cellStyle name="Normal 3 3 5 2 4 2 2 3" xfId="14382"/>
    <cellStyle name="Normal 3 3 5 2 4 2 3" xfId="14383"/>
    <cellStyle name="Normal 3 3 5 2 4 2 3 2" xfId="14384"/>
    <cellStyle name="Normal 3 3 5 2 4 2 4" xfId="14385"/>
    <cellStyle name="Normal 3 3 5 2 4 3" xfId="14386"/>
    <cellStyle name="Normal 3 3 5 2 4 3 2" xfId="14387"/>
    <cellStyle name="Normal 3 3 5 2 4 3 2 2" xfId="14388"/>
    <cellStyle name="Normal 3 3 5 2 4 3 3" xfId="14389"/>
    <cellStyle name="Normal 3 3 5 2 4 4" xfId="14390"/>
    <cellStyle name="Normal 3 3 5 2 4 4 2" xfId="14391"/>
    <cellStyle name="Normal 3 3 5 2 4 5" xfId="14392"/>
    <cellStyle name="Normal 3 3 5 2 5" xfId="14393"/>
    <cellStyle name="Normal 3 3 5 2 5 2" xfId="14394"/>
    <cellStyle name="Normal 3 3 5 2 5 2 2" xfId="14395"/>
    <cellStyle name="Normal 3 3 5 2 5 2 2 2" xfId="14396"/>
    <cellStyle name="Normal 3 3 5 2 5 2 3" xfId="14397"/>
    <cellStyle name="Normal 3 3 5 2 5 3" xfId="14398"/>
    <cellStyle name="Normal 3 3 5 2 5 3 2" xfId="14399"/>
    <cellStyle name="Normal 3 3 5 2 5 4" xfId="14400"/>
    <cellStyle name="Normal 3 3 5 2 6" xfId="14401"/>
    <cellStyle name="Normal 3 3 5 2 6 2" xfId="14402"/>
    <cellStyle name="Normal 3 3 5 2 6 2 2" xfId="14403"/>
    <cellStyle name="Normal 3 3 5 2 6 3" xfId="14404"/>
    <cellStyle name="Normal 3 3 5 2 7" xfId="14405"/>
    <cellStyle name="Normal 3 3 5 2 7 2" xfId="14406"/>
    <cellStyle name="Normal 3 3 5 2 8" xfId="14407"/>
    <cellStyle name="Normal 3 3 5 3" xfId="14408"/>
    <cellStyle name="Normal 3 3 5 3 2" xfId="14409"/>
    <cellStyle name="Normal 3 3 5 3 2 2" xfId="14410"/>
    <cellStyle name="Normal 3 3 5 3 2 2 2" xfId="14411"/>
    <cellStyle name="Normal 3 3 5 3 2 2 2 2" xfId="14412"/>
    <cellStyle name="Normal 3 3 5 3 2 2 2 2 2" xfId="14413"/>
    <cellStyle name="Normal 3 3 5 3 2 2 2 2 2 2" xfId="14414"/>
    <cellStyle name="Normal 3 3 5 3 2 2 2 2 3" xfId="14415"/>
    <cellStyle name="Normal 3 3 5 3 2 2 2 3" xfId="14416"/>
    <cellStyle name="Normal 3 3 5 3 2 2 2 3 2" xfId="14417"/>
    <cellStyle name="Normal 3 3 5 3 2 2 2 4" xfId="14418"/>
    <cellStyle name="Normal 3 3 5 3 2 2 3" xfId="14419"/>
    <cellStyle name="Normal 3 3 5 3 2 2 3 2" xfId="14420"/>
    <cellStyle name="Normal 3 3 5 3 2 2 3 2 2" xfId="14421"/>
    <cellStyle name="Normal 3 3 5 3 2 2 3 3" xfId="14422"/>
    <cellStyle name="Normal 3 3 5 3 2 2 4" xfId="14423"/>
    <cellStyle name="Normal 3 3 5 3 2 2 4 2" xfId="14424"/>
    <cellStyle name="Normal 3 3 5 3 2 2 5" xfId="14425"/>
    <cellStyle name="Normal 3 3 5 3 2 3" xfId="14426"/>
    <cellStyle name="Normal 3 3 5 3 2 3 2" xfId="14427"/>
    <cellStyle name="Normal 3 3 5 3 2 3 2 2" xfId="14428"/>
    <cellStyle name="Normal 3 3 5 3 2 3 2 2 2" xfId="14429"/>
    <cellStyle name="Normal 3 3 5 3 2 3 2 3" xfId="14430"/>
    <cellStyle name="Normal 3 3 5 3 2 3 3" xfId="14431"/>
    <cellStyle name="Normal 3 3 5 3 2 3 3 2" xfId="14432"/>
    <cellStyle name="Normal 3 3 5 3 2 3 4" xfId="14433"/>
    <cellStyle name="Normal 3 3 5 3 2 4" xfId="14434"/>
    <cellStyle name="Normal 3 3 5 3 2 4 2" xfId="14435"/>
    <cellStyle name="Normal 3 3 5 3 2 4 2 2" xfId="14436"/>
    <cellStyle name="Normal 3 3 5 3 2 4 3" xfId="14437"/>
    <cellStyle name="Normal 3 3 5 3 2 5" xfId="14438"/>
    <cellStyle name="Normal 3 3 5 3 2 5 2" xfId="14439"/>
    <cellStyle name="Normal 3 3 5 3 2 6" xfId="14440"/>
    <cellStyle name="Normal 3 3 5 3 3" xfId="14441"/>
    <cellStyle name="Normal 3 3 5 3 3 2" xfId="14442"/>
    <cellStyle name="Normal 3 3 5 3 3 2 2" xfId="14443"/>
    <cellStyle name="Normal 3 3 5 3 3 2 2 2" xfId="14444"/>
    <cellStyle name="Normal 3 3 5 3 3 2 2 2 2" xfId="14445"/>
    <cellStyle name="Normal 3 3 5 3 3 2 2 3" xfId="14446"/>
    <cellStyle name="Normal 3 3 5 3 3 2 3" xfId="14447"/>
    <cellStyle name="Normal 3 3 5 3 3 2 3 2" xfId="14448"/>
    <cellStyle name="Normal 3 3 5 3 3 2 4" xfId="14449"/>
    <cellStyle name="Normal 3 3 5 3 3 3" xfId="14450"/>
    <cellStyle name="Normal 3 3 5 3 3 3 2" xfId="14451"/>
    <cellStyle name="Normal 3 3 5 3 3 3 2 2" xfId="14452"/>
    <cellStyle name="Normal 3 3 5 3 3 3 3" xfId="14453"/>
    <cellStyle name="Normal 3 3 5 3 3 4" xfId="14454"/>
    <cellStyle name="Normal 3 3 5 3 3 4 2" xfId="14455"/>
    <cellStyle name="Normal 3 3 5 3 3 5" xfId="14456"/>
    <cellStyle name="Normal 3 3 5 3 4" xfId="14457"/>
    <cellStyle name="Normal 3 3 5 3 4 2" xfId="14458"/>
    <cellStyle name="Normal 3 3 5 3 4 2 2" xfId="14459"/>
    <cellStyle name="Normal 3 3 5 3 4 2 2 2" xfId="14460"/>
    <cellStyle name="Normal 3 3 5 3 4 2 3" xfId="14461"/>
    <cellStyle name="Normal 3 3 5 3 4 3" xfId="14462"/>
    <cellStyle name="Normal 3 3 5 3 4 3 2" xfId="14463"/>
    <cellStyle name="Normal 3 3 5 3 4 4" xfId="14464"/>
    <cellStyle name="Normal 3 3 5 3 5" xfId="14465"/>
    <cellStyle name="Normal 3 3 5 3 5 2" xfId="14466"/>
    <cellStyle name="Normal 3 3 5 3 5 2 2" xfId="14467"/>
    <cellStyle name="Normal 3 3 5 3 5 3" xfId="14468"/>
    <cellStyle name="Normal 3 3 5 3 6" xfId="14469"/>
    <cellStyle name="Normal 3 3 5 3 6 2" xfId="14470"/>
    <cellStyle name="Normal 3 3 5 3 7" xfId="14471"/>
    <cellStyle name="Normal 3 3 5 4" xfId="14472"/>
    <cellStyle name="Normal 3 3 5 4 2" xfId="14473"/>
    <cellStyle name="Normal 3 3 5 4 2 2" xfId="14474"/>
    <cellStyle name="Normal 3 3 5 4 2 2 2" xfId="14475"/>
    <cellStyle name="Normal 3 3 5 4 2 2 2 2" xfId="14476"/>
    <cellStyle name="Normal 3 3 5 4 2 2 2 2 2" xfId="14477"/>
    <cellStyle name="Normal 3 3 5 4 2 2 2 3" xfId="14478"/>
    <cellStyle name="Normal 3 3 5 4 2 2 3" xfId="14479"/>
    <cellStyle name="Normal 3 3 5 4 2 2 3 2" xfId="14480"/>
    <cellStyle name="Normal 3 3 5 4 2 2 4" xfId="14481"/>
    <cellStyle name="Normal 3 3 5 4 2 3" xfId="14482"/>
    <cellStyle name="Normal 3 3 5 4 2 3 2" xfId="14483"/>
    <cellStyle name="Normal 3 3 5 4 2 3 2 2" xfId="14484"/>
    <cellStyle name="Normal 3 3 5 4 2 3 3" xfId="14485"/>
    <cellStyle name="Normal 3 3 5 4 2 4" xfId="14486"/>
    <cellStyle name="Normal 3 3 5 4 2 4 2" xfId="14487"/>
    <cellStyle name="Normal 3 3 5 4 2 5" xfId="14488"/>
    <cellStyle name="Normal 3 3 5 4 3" xfId="14489"/>
    <cellStyle name="Normal 3 3 5 4 3 2" xfId="14490"/>
    <cellStyle name="Normal 3 3 5 4 3 2 2" xfId="14491"/>
    <cellStyle name="Normal 3 3 5 4 3 2 2 2" xfId="14492"/>
    <cellStyle name="Normal 3 3 5 4 3 2 3" xfId="14493"/>
    <cellStyle name="Normal 3 3 5 4 3 3" xfId="14494"/>
    <cellStyle name="Normal 3 3 5 4 3 3 2" xfId="14495"/>
    <cellStyle name="Normal 3 3 5 4 3 4" xfId="14496"/>
    <cellStyle name="Normal 3 3 5 4 4" xfId="14497"/>
    <cellStyle name="Normal 3 3 5 4 4 2" xfId="14498"/>
    <cellStyle name="Normal 3 3 5 4 4 2 2" xfId="14499"/>
    <cellStyle name="Normal 3 3 5 4 4 3" xfId="14500"/>
    <cellStyle name="Normal 3 3 5 4 5" xfId="14501"/>
    <cellStyle name="Normal 3 3 5 4 5 2" xfId="14502"/>
    <cellStyle name="Normal 3 3 5 4 6" xfId="14503"/>
    <cellStyle name="Normal 3 3 5 5" xfId="14504"/>
    <cellStyle name="Normal 3 3 5 5 2" xfId="14505"/>
    <cellStyle name="Normal 3 3 5 5 2 2" xfId="14506"/>
    <cellStyle name="Normal 3 3 5 5 2 2 2" xfId="14507"/>
    <cellStyle name="Normal 3 3 5 5 2 2 2 2" xfId="14508"/>
    <cellStyle name="Normal 3 3 5 5 2 2 3" xfId="14509"/>
    <cellStyle name="Normal 3 3 5 5 2 3" xfId="14510"/>
    <cellStyle name="Normal 3 3 5 5 2 3 2" xfId="14511"/>
    <cellStyle name="Normal 3 3 5 5 2 4" xfId="14512"/>
    <cellStyle name="Normal 3 3 5 5 3" xfId="14513"/>
    <cellStyle name="Normal 3 3 5 5 3 2" xfId="14514"/>
    <cellStyle name="Normal 3 3 5 5 3 2 2" xfId="14515"/>
    <cellStyle name="Normal 3 3 5 5 3 3" xfId="14516"/>
    <cellStyle name="Normal 3 3 5 5 4" xfId="14517"/>
    <cellStyle name="Normal 3 3 5 5 4 2" xfId="14518"/>
    <cellStyle name="Normal 3 3 5 5 5" xfId="14519"/>
    <cellStyle name="Normal 3 3 5 6" xfId="14520"/>
    <cellStyle name="Normal 3 3 5 6 2" xfId="14521"/>
    <cellStyle name="Normal 3 3 5 6 2 2" xfId="14522"/>
    <cellStyle name="Normal 3 3 5 6 2 2 2" xfId="14523"/>
    <cellStyle name="Normal 3 3 5 6 2 3" xfId="14524"/>
    <cellStyle name="Normal 3 3 5 6 3" xfId="14525"/>
    <cellStyle name="Normal 3 3 5 6 3 2" xfId="14526"/>
    <cellStyle name="Normal 3 3 5 6 4" xfId="14527"/>
    <cellStyle name="Normal 3 3 5 7" xfId="14528"/>
    <cellStyle name="Normal 3 3 5 7 2" xfId="14529"/>
    <cellStyle name="Normal 3 3 5 7 2 2" xfId="14530"/>
    <cellStyle name="Normal 3 3 5 7 3" xfId="14531"/>
    <cellStyle name="Normal 3 3 5 8" xfId="14532"/>
    <cellStyle name="Normal 3 3 5 8 2" xfId="14533"/>
    <cellStyle name="Normal 3 3 5 9" xfId="14534"/>
    <cellStyle name="Normal 3 3 6" xfId="14535"/>
    <cellStyle name="Normal 3 3 6 2" xfId="14536"/>
    <cellStyle name="Normal 3 3 6 2 2" xfId="14537"/>
    <cellStyle name="Normal 3 3 6 2 2 2" xfId="14538"/>
    <cellStyle name="Normal 3 3 6 2 2 2 2" xfId="14539"/>
    <cellStyle name="Normal 3 3 6 2 2 2 2 2" xfId="14540"/>
    <cellStyle name="Normal 3 3 6 2 2 2 2 2 2" xfId="14541"/>
    <cellStyle name="Normal 3 3 6 2 2 2 2 2 2 2" xfId="14542"/>
    <cellStyle name="Normal 3 3 6 2 2 2 2 2 3" xfId="14543"/>
    <cellStyle name="Normal 3 3 6 2 2 2 2 3" xfId="14544"/>
    <cellStyle name="Normal 3 3 6 2 2 2 2 3 2" xfId="14545"/>
    <cellStyle name="Normal 3 3 6 2 2 2 2 4" xfId="14546"/>
    <cellStyle name="Normal 3 3 6 2 2 2 3" xfId="14547"/>
    <cellStyle name="Normal 3 3 6 2 2 2 3 2" xfId="14548"/>
    <cellStyle name="Normal 3 3 6 2 2 2 3 2 2" xfId="14549"/>
    <cellStyle name="Normal 3 3 6 2 2 2 3 3" xfId="14550"/>
    <cellStyle name="Normal 3 3 6 2 2 2 4" xfId="14551"/>
    <cellStyle name="Normal 3 3 6 2 2 2 4 2" xfId="14552"/>
    <cellStyle name="Normal 3 3 6 2 2 2 5" xfId="14553"/>
    <cellStyle name="Normal 3 3 6 2 2 3" xfId="14554"/>
    <cellStyle name="Normal 3 3 6 2 2 3 2" xfId="14555"/>
    <cellStyle name="Normal 3 3 6 2 2 3 2 2" xfId="14556"/>
    <cellStyle name="Normal 3 3 6 2 2 3 2 2 2" xfId="14557"/>
    <cellStyle name="Normal 3 3 6 2 2 3 2 3" xfId="14558"/>
    <cellStyle name="Normal 3 3 6 2 2 3 3" xfId="14559"/>
    <cellStyle name="Normal 3 3 6 2 2 3 3 2" xfId="14560"/>
    <cellStyle name="Normal 3 3 6 2 2 3 4" xfId="14561"/>
    <cellStyle name="Normal 3 3 6 2 2 4" xfId="14562"/>
    <cellStyle name="Normal 3 3 6 2 2 4 2" xfId="14563"/>
    <cellStyle name="Normal 3 3 6 2 2 4 2 2" xfId="14564"/>
    <cellStyle name="Normal 3 3 6 2 2 4 3" xfId="14565"/>
    <cellStyle name="Normal 3 3 6 2 2 5" xfId="14566"/>
    <cellStyle name="Normal 3 3 6 2 2 5 2" xfId="14567"/>
    <cellStyle name="Normal 3 3 6 2 2 6" xfId="14568"/>
    <cellStyle name="Normal 3 3 6 2 3" xfId="14569"/>
    <cellStyle name="Normal 3 3 6 2 3 2" xfId="14570"/>
    <cellStyle name="Normal 3 3 6 2 3 2 2" xfId="14571"/>
    <cellStyle name="Normal 3 3 6 2 3 2 2 2" xfId="14572"/>
    <cellStyle name="Normal 3 3 6 2 3 2 2 2 2" xfId="14573"/>
    <cellStyle name="Normal 3 3 6 2 3 2 2 3" xfId="14574"/>
    <cellStyle name="Normal 3 3 6 2 3 2 3" xfId="14575"/>
    <cellStyle name="Normal 3 3 6 2 3 2 3 2" xfId="14576"/>
    <cellStyle name="Normal 3 3 6 2 3 2 4" xfId="14577"/>
    <cellStyle name="Normal 3 3 6 2 3 3" xfId="14578"/>
    <cellStyle name="Normal 3 3 6 2 3 3 2" xfId="14579"/>
    <cellStyle name="Normal 3 3 6 2 3 3 2 2" xfId="14580"/>
    <cellStyle name="Normal 3 3 6 2 3 3 3" xfId="14581"/>
    <cellStyle name="Normal 3 3 6 2 3 4" xfId="14582"/>
    <cellStyle name="Normal 3 3 6 2 3 4 2" xfId="14583"/>
    <cellStyle name="Normal 3 3 6 2 3 5" xfId="14584"/>
    <cellStyle name="Normal 3 3 6 2 4" xfId="14585"/>
    <cellStyle name="Normal 3 3 6 2 4 2" xfId="14586"/>
    <cellStyle name="Normal 3 3 6 2 4 2 2" xfId="14587"/>
    <cellStyle name="Normal 3 3 6 2 4 2 2 2" xfId="14588"/>
    <cellStyle name="Normal 3 3 6 2 4 2 3" xfId="14589"/>
    <cellStyle name="Normal 3 3 6 2 4 3" xfId="14590"/>
    <cellStyle name="Normal 3 3 6 2 4 3 2" xfId="14591"/>
    <cellStyle name="Normal 3 3 6 2 4 4" xfId="14592"/>
    <cellStyle name="Normal 3 3 6 2 5" xfId="14593"/>
    <cellStyle name="Normal 3 3 6 2 5 2" xfId="14594"/>
    <cellStyle name="Normal 3 3 6 2 5 2 2" xfId="14595"/>
    <cellStyle name="Normal 3 3 6 2 5 3" xfId="14596"/>
    <cellStyle name="Normal 3 3 6 2 6" xfId="14597"/>
    <cellStyle name="Normal 3 3 6 2 6 2" xfId="14598"/>
    <cellStyle name="Normal 3 3 6 2 7" xfId="14599"/>
    <cellStyle name="Normal 3 3 6 3" xfId="14600"/>
    <cellStyle name="Normal 3 3 6 3 2" xfId="14601"/>
    <cellStyle name="Normal 3 3 6 3 2 2" xfId="14602"/>
    <cellStyle name="Normal 3 3 6 3 2 2 2" xfId="14603"/>
    <cellStyle name="Normal 3 3 6 3 2 2 2 2" xfId="14604"/>
    <cellStyle name="Normal 3 3 6 3 2 2 2 2 2" xfId="14605"/>
    <cellStyle name="Normal 3 3 6 3 2 2 2 3" xfId="14606"/>
    <cellStyle name="Normal 3 3 6 3 2 2 3" xfId="14607"/>
    <cellStyle name="Normal 3 3 6 3 2 2 3 2" xfId="14608"/>
    <cellStyle name="Normal 3 3 6 3 2 2 4" xfId="14609"/>
    <cellStyle name="Normal 3 3 6 3 2 3" xfId="14610"/>
    <cellStyle name="Normal 3 3 6 3 2 3 2" xfId="14611"/>
    <cellStyle name="Normal 3 3 6 3 2 3 2 2" xfId="14612"/>
    <cellStyle name="Normal 3 3 6 3 2 3 3" xfId="14613"/>
    <cellStyle name="Normal 3 3 6 3 2 4" xfId="14614"/>
    <cellStyle name="Normal 3 3 6 3 2 4 2" xfId="14615"/>
    <cellStyle name="Normal 3 3 6 3 2 5" xfId="14616"/>
    <cellStyle name="Normal 3 3 6 3 3" xfId="14617"/>
    <cellStyle name="Normal 3 3 6 3 3 2" xfId="14618"/>
    <cellStyle name="Normal 3 3 6 3 3 2 2" xfId="14619"/>
    <cellStyle name="Normal 3 3 6 3 3 2 2 2" xfId="14620"/>
    <cellStyle name="Normal 3 3 6 3 3 2 3" xfId="14621"/>
    <cellStyle name="Normal 3 3 6 3 3 3" xfId="14622"/>
    <cellStyle name="Normal 3 3 6 3 3 3 2" xfId="14623"/>
    <cellStyle name="Normal 3 3 6 3 3 4" xfId="14624"/>
    <cellStyle name="Normal 3 3 6 3 4" xfId="14625"/>
    <cellStyle name="Normal 3 3 6 3 4 2" xfId="14626"/>
    <cellStyle name="Normal 3 3 6 3 4 2 2" xfId="14627"/>
    <cellStyle name="Normal 3 3 6 3 4 3" xfId="14628"/>
    <cellStyle name="Normal 3 3 6 3 5" xfId="14629"/>
    <cellStyle name="Normal 3 3 6 3 5 2" xfId="14630"/>
    <cellStyle name="Normal 3 3 6 3 6" xfId="14631"/>
    <cellStyle name="Normal 3 3 6 4" xfId="14632"/>
    <cellStyle name="Normal 3 3 6 4 2" xfId="14633"/>
    <cellStyle name="Normal 3 3 6 4 2 2" xfId="14634"/>
    <cellStyle name="Normal 3 3 6 4 2 2 2" xfId="14635"/>
    <cellStyle name="Normal 3 3 6 4 2 2 2 2" xfId="14636"/>
    <cellStyle name="Normal 3 3 6 4 2 2 3" xfId="14637"/>
    <cellStyle name="Normal 3 3 6 4 2 3" xfId="14638"/>
    <cellStyle name="Normal 3 3 6 4 2 3 2" xfId="14639"/>
    <cellStyle name="Normal 3 3 6 4 2 4" xfId="14640"/>
    <cellStyle name="Normal 3 3 6 4 3" xfId="14641"/>
    <cellStyle name="Normal 3 3 6 4 3 2" xfId="14642"/>
    <cellStyle name="Normal 3 3 6 4 3 2 2" xfId="14643"/>
    <cellStyle name="Normal 3 3 6 4 3 3" xfId="14644"/>
    <cellStyle name="Normal 3 3 6 4 4" xfId="14645"/>
    <cellStyle name="Normal 3 3 6 4 4 2" xfId="14646"/>
    <cellStyle name="Normal 3 3 6 4 5" xfId="14647"/>
    <cellStyle name="Normal 3 3 6 5" xfId="14648"/>
    <cellStyle name="Normal 3 3 6 5 2" xfId="14649"/>
    <cellStyle name="Normal 3 3 6 5 2 2" xfId="14650"/>
    <cellStyle name="Normal 3 3 6 5 2 2 2" xfId="14651"/>
    <cellStyle name="Normal 3 3 6 5 2 3" xfId="14652"/>
    <cellStyle name="Normal 3 3 6 5 3" xfId="14653"/>
    <cellStyle name="Normal 3 3 6 5 3 2" xfId="14654"/>
    <cellStyle name="Normal 3 3 6 5 4" xfId="14655"/>
    <cellStyle name="Normal 3 3 6 6" xfId="14656"/>
    <cellStyle name="Normal 3 3 6 6 2" xfId="14657"/>
    <cellStyle name="Normal 3 3 6 6 2 2" xfId="14658"/>
    <cellStyle name="Normal 3 3 6 6 3" xfId="14659"/>
    <cellStyle name="Normal 3 3 6 7" xfId="14660"/>
    <cellStyle name="Normal 3 3 6 7 2" xfId="14661"/>
    <cellStyle name="Normal 3 3 6 8" xfId="14662"/>
    <cellStyle name="Normal 3 3 7" xfId="14663"/>
    <cellStyle name="Normal 3 3 7 2" xfId="14664"/>
    <cellStyle name="Normal 3 3 7 2 2" xfId="14665"/>
    <cellStyle name="Normal 3 3 7 2 2 2" xfId="14666"/>
    <cellStyle name="Normal 3 3 7 2 2 2 2" xfId="14667"/>
    <cellStyle name="Normal 3 3 7 2 2 2 2 2" xfId="14668"/>
    <cellStyle name="Normal 3 3 7 2 2 2 2 2 2" xfId="14669"/>
    <cellStyle name="Normal 3 3 7 2 2 2 2 3" xfId="14670"/>
    <cellStyle name="Normal 3 3 7 2 2 2 3" xfId="14671"/>
    <cellStyle name="Normal 3 3 7 2 2 2 3 2" xfId="14672"/>
    <cellStyle name="Normal 3 3 7 2 2 2 4" xfId="14673"/>
    <cellStyle name="Normal 3 3 7 2 2 3" xfId="14674"/>
    <cellStyle name="Normal 3 3 7 2 2 3 2" xfId="14675"/>
    <cellStyle name="Normal 3 3 7 2 2 3 2 2" xfId="14676"/>
    <cellStyle name="Normal 3 3 7 2 2 3 3" xfId="14677"/>
    <cellStyle name="Normal 3 3 7 2 2 4" xfId="14678"/>
    <cellStyle name="Normal 3 3 7 2 2 4 2" xfId="14679"/>
    <cellStyle name="Normal 3 3 7 2 2 5" xfId="14680"/>
    <cellStyle name="Normal 3 3 7 2 3" xfId="14681"/>
    <cellStyle name="Normal 3 3 7 2 3 2" xfId="14682"/>
    <cellStyle name="Normal 3 3 7 2 3 2 2" xfId="14683"/>
    <cellStyle name="Normal 3 3 7 2 3 2 2 2" xfId="14684"/>
    <cellStyle name="Normal 3 3 7 2 3 2 3" xfId="14685"/>
    <cellStyle name="Normal 3 3 7 2 3 3" xfId="14686"/>
    <cellStyle name="Normal 3 3 7 2 3 3 2" xfId="14687"/>
    <cellStyle name="Normal 3 3 7 2 3 4" xfId="14688"/>
    <cellStyle name="Normal 3 3 7 2 4" xfId="14689"/>
    <cellStyle name="Normal 3 3 7 2 4 2" xfId="14690"/>
    <cellStyle name="Normal 3 3 7 2 4 2 2" xfId="14691"/>
    <cellStyle name="Normal 3 3 7 2 4 3" xfId="14692"/>
    <cellStyle name="Normal 3 3 7 2 5" xfId="14693"/>
    <cellStyle name="Normal 3 3 7 2 5 2" xfId="14694"/>
    <cellStyle name="Normal 3 3 7 2 6" xfId="14695"/>
    <cellStyle name="Normal 3 3 7 3" xfId="14696"/>
    <cellStyle name="Normal 3 3 7 3 2" xfId="14697"/>
    <cellStyle name="Normal 3 3 7 3 2 2" xfId="14698"/>
    <cellStyle name="Normal 3 3 7 3 2 2 2" xfId="14699"/>
    <cellStyle name="Normal 3 3 7 3 2 2 2 2" xfId="14700"/>
    <cellStyle name="Normal 3 3 7 3 2 2 3" xfId="14701"/>
    <cellStyle name="Normal 3 3 7 3 2 3" xfId="14702"/>
    <cellStyle name="Normal 3 3 7 3 2 3 2" xfId="14703"/>
    <cellStyle name="Normal 3 3 7 3 2 4" xfId="14704"/>
    <cellStyle name="Normal 3 3 7 3 3" xfId="14705"/>
    <cellStyle name="Normal 3 3 7 3 3 2" xfId="14706"/>
    <cellStyle name="Normal 3 3 7 3 3 2 2" xfId="14707"/>
    <cellStyle name="Normal 3 3 7 3 3 3" xfId="14708"/>
    <cellStyle name="Normal 3 3 7 3 4" xfId="14709"/>
    <cellStyle name="Normal 3 3 7 3 4 2" xfId="14710"/>
    <cellStyle name="Normal 3 3 7 3 5" xfId="14711"/>
    <cellStyle name="Normal 3 3 7 4" xfId="14712"/>
    <cellStyle name="Normal 3 3 7 4 2" xfId="14713"/>
    <cellStyle name="Normal 3 3 7 4 2 2" xfId="14714"/>
    <cellStyle name="Normal 3 3 7 4 2 2 2" xfId="14715"/>
    <cellStyle name="Normal 3 3 7 4 2 3" xfId="14716"/>
    <cellStyle name="Normal 3 3 7 4 3" xfId="14717"/>
    <cellStyle name="Normal 3 3 7 4 3 2" xfId="14718"/>
    <cellStyle name="Normal 3 3 7 4 4" xfId="14719"/>
    <cellStyle name="Normal 3 3 7 5" xfId="14720"/>
    <cellStyle name="Normal 3 3 7 5 2" xfId="14721"/>
    <cellStyle name="Normal 3 3 7 5 2 2" xfId="14722"/>
    <cellStyle name="Normal 3 3 7 5 3" xfId="14723"/>
    <cellStyle name="Normal 3 3 7 6" xfId="14724"/>
    <cellStyle name="Normal 3 3 7 6 2" xfId="14725"/>
    <cellStyle name="Normal 3 3 7 7" xfId="14726"/>
    <cellStyle name="Normal 3 3 8" xfId="14727"/>
    <cellStyle name="Normal 3 3 8 2" xfId="14728"/>
    <cellStyle name="Normal 3 3 8 2 2" xfId="14729"/>
    <cellStyle name="Normal 3 3 8 2 2 2" xfId="14730"/>
    <cellStyle name="Normal 3 3 8 2 2 2 2" xfId="14731"/>
    <cellStyle name="Normal 3 3 8 2 2 2 2 2" xfId="14732"/>
    <cellStyle name="Normal 3 3 8 2 2 2 3" xfId="14733"/>
    <cellStyle name="Normal 3 3 8 2 2 3" xfId="14734"/>
    <cellStyle name="Normal 3 3 8 2 2 3 2" xfId="14735"/>
    <cellStyle name="Normal 3 3 8 2 2 4" xfId="14736"/>
    <cellStyle name="Normal 3 3 8 2 3" xfId="14737"/>
    <cellStyle name="Normal 3 3 8 2 3 2" xfId="14738"/>
    <cellStyle name="Normal 3 3 8 2 3 2 2" xfId="14739"/>
    <cellStyle name="Normal 3 3 8 2 3 3" xfId="14740"/>
    <cellStyle name="Normal 3 3 8 2 4" xfId="14741"/>
    <cellStyle name="Normal 3 3 8 2 4 2" xfId="14742"/>
    <cellStyle name="Normal 3 3 8 2 5" xfId="14743"/>
    <cellStyle name="Normal 3 3 8 3" xfId="14744"/>
    <cellStyle name="Normal 3 3 8 3 2" xfId="14745"/>
    <cellStyle name="Normal 3 3 8 3 2 2" xfId="14746"/>
    <cellStyle name="Normal 3 3 8 3 2 2 2" xfId="14747"/>
    <cellStyle name="Normal 3 3 8 3 2 3" xfId="14748"/>
    <cellStyle name="Normal 3 3 8 3 3" xfId="14749"/>
    <cellStyle name="Normal 3 3 8 3 3 2" xfId="14750"/>
    <cellStyle name="Normal 3 3 8 3 4" xfId="14751"/>
    <cellStyle name="Normal 3 3 8 4" xfId="14752"/>
    <cellStyle name="Normal 3 3 8 4 2" xfId="14753"/>
    <cellStyle name="Normal 3 3 8 4 2 2" xfId="14754"/>
    <cellStyle name="Normal 3 3 8 4 3" xfId="14755"/>
    <cellStyle name="Normal 3 3 8 5" xfId="14756"/>
    <cellStyle name="Normal 3 3 8 5 2" xfId="14757"/>
    <cellStyle name="Normal 3 3 8 6" xfId="14758"/>
    <cellStyle name="Normal 3 3 9" xfId="14759"/>
    <cellStyle name="Normal 3 3 9 2" xfId="14760"/>
    <cellStyle name="Normal 3 3 9 2 2" xfId="14761"/>
    <cellStyle name="Normal 3 3 9 2 2 2" xfId="14762"/>
    <cellStyle name="Normal 3 3 9 2 2 2 2" xfId="14763"/>
    <cellStyle name="Normal 3 3 9 2 2 3" xfId="14764"/>
    <cellStyle name="Normal 3 3 9 2 3" xfId="14765"/>
    <cellStyle name="Normal 3 3 9 2 3 2" xfId="14766"/>
    <cellStyle name="Normal 3 3 9 2 4" xfId="14767"/>
    <cellStyle name="Normal 3 3 9 3" xfId="14768"/>
    <cellStyle name="Normal 3 3 9 3 2" xfId="14769"/>
    <cellStyle name="Normal 3 3 9 3 2 2" xfId="14770"/>
    <cellStyle name="Normal 3 3 9 3 3" xfId="14771"/>
    <cellStyle name="Normal 3 3 9 4" xfId="14772"/>
    <cellStyle name="Normal 3 3 9 4 2" xfId="14773"/>
    <cellStyle name="Normal 3 3 9 5" xfId="14774"/>
    <cellStyle name="Normal 3 4" xfId="130"/>
    <cellStyle name="Normal 3 4 10" xfId="14775"/>
    <cellStyle name="Normal 3 4 10 2" xfId="14776"/>
    <cellStyle name="Normal 3 4 10 2 2" xfId="14777"/>
    <cellStyle name="Normal 3 4 10 3" xfId="14778"/>
    <cellStyle name="Normal 3 4 11" xfId="14779"/>
    <cellStyle name="Normal 3 4 11 2" xfId="14780"/>
    <cellStyle name="Normal 3 4 12" xfId="14781"/>
    <cellStyle name="Normal 3 4 13" xfId="14782"/>
    <cellStyle name="Normal 3 4 2" xfId="14783"/>
    <cellStyle name="Normal 3 4 2 10" xfId="14784"/>
    <cellStyle name="Normal 3 4 2 10 2" xfId="14785"/>
    <cellStyle name="Normal 3 4 2 11" xfId="14786"/>
    <cellStyle name="Normal 3 4 2 2" xfId="14787"/>
    <cellStyle name="Normal 3 4 2 2 10" xfId="14788"/>
    <cellStyle name="Normal 3 4 2 2 2" xfId="14789"/>
    <cellStyle name="Normal 3 4 2 2 2 2" xfId="14790"/>
    <cellStyle name="Normal 3 4 2 2 2 2 2" xfId="14791"/>
    <cellStyle name="Normal 3 4 2 2 2 2 2 2" xfId="14792"/>
    <cellStyle name="Normal 3 4 2 2 2 2 2 2 2" xfId="14793"/>
    <cellStyle name="Normal 3 4 2 2 2 2 2 2 2 2" xfId="14794"/>
    <cellStyle name="Normal 3 4 2 2 2 2 2 2 2 2 2" xfId="14795"/>
    <cellStyle name="Normal 3 4 2 2 2 2 2 2 2 2 2 2" xfId="14796"/>
    <cellStyle name="Normal 3 4 2 2 2 2 2 2 2 2 2 2 2" xfId="14797"/>
    <cellStyle name="Normal 3 4 2 2 2 2 2 2 2 2 2 3" xfId="14798"/>
    <cellStyle name="Normal 3 4 2 2 2 2 2 2 2 2 3" xfId="14799"/>
    <cellStyle name="Normal 3 4 2 2 2 2 2 2 2 2 3 2" xfId="14800"/>
    <cellStyle name="Normal 3 4 2 2 2 2 2 2 2 2 4" xfId="14801"/>
    <cellStyle name="Normal 3 4 2 2 2 2 2 2 2 3" xfId="14802"/>
    <cellStyle name="Normal 3 4 2 2 2 2 2 2 2 3 2" xfId="14803"/>
    <cellStyle name="Normal 3 4 2 2 2 2 2 2 2 3 2 2" xfId="14804"/>
    <cellStyle name="Normal 3 4 2 2 2 2 2 2 2 3 3" xfId="14805"/>
    <cellStyle name="Normal 3 4 2 2 2 2 2 2 2 4" xfId="14806"/>
    <cellStyle name="Normal 3 4 2 2 2 2 2 2 2 4 2" xfId="14807"/>
    <cellStyle name="Normal 3 4 2 2 2 2 2 2 2 5" xfId="14808"/>
    <cellStyle name="Normal 3 4 2 2 2 2 2 2 3" xfId="14809"/>
    <cellStyle name="Normal 3 4 2 2 2 2 2 2 3 2" xfId="14810"/>
    <cellStyle name="Normal 3 4 2 2 2 2 2 2 3 2 2" xfId="14811"/>
    <cellStyle name="Normal 3 4 2 2 2 2 2 2 3 2 2 2" xfId="14812"/>
    <cellStyle name="Normal 3 4 2 2 2 2 2 2 3 2 3" xfId="14813"/>
    <cellStyle name="Normal 3 4 2 2 2 2 2 2 3 3" xfId="14814"/>
    <cellStyle name="Normal 3 4 2 2 2 2 2 2 3 3 2" xfId="14815"/>
    <cellStyle name="Normal 3 4 2 2 2 2 2 2 3 4" xfId="14816"/>
    <cellStyle name="Normal 3 4 2 2 2 2 2 2 4" xfId="14817"/>
    <cellStyle name="Normal 3 4 2 2 2 2 2 2 4 2" xfId="14818"/>
    <cellStyle name="Normal 3 4 2 2 2 2 2 2 4 2 2" xfId="14819"/>
    <cellStyle name="Normal 3 4 2 2 2 2 2 2 4 3" xfId="14820"/>
    <cellStyle name="Normal 3 4 2 2 2 2 2 2 5" xfId="14821"/>
    <cellStyle name="Normal 3 4 2 2 2 2 2 2 5 2" xfId="14822"/>
    <cellStyle name="Normal 3 4 2 2 2 2 2 2 6" xfId="14823"/>
    <cellStyle name="Normal 3 4 2 2 2 2 2 3" xfId="14824"/>
    <cellStyle name="Normal 3 4 2 2 2 2 2 3 2" xfId="14825"/>
    <cellStyle name="Normal 3 4 2 2 2 2 2 3 2 2" xfId="14826"/>
    <cellStyle name="Normal 3 4 2 2 2 2 2 3 2 2 2" xfId="14827"/>
    <cellStyle name="Normal 3 4 2 2 2 2 2 3 2 2 2 2" xfId="14828"/>
    <cellStyle name="Normal 3 4 2 2 2 2 2 3 2 2 3" xfId="14829"/>
    <cellStyle name="Normal 3 4 2 2 2 2 2 3 2 3" xfId="14830"/>
    <cellStyle name="Normal 3 4 2 2 2 2 2 3 2 3 2" xfId="14831"/>
    <cellStyle name="Normal 3 4 2 2 2 2 2 3 2 4" xfId="14832"/>
    <cellStyle name="Normal 3 4 2 2 2 2 2 3 3" xfId="14833"/>
    <cellStyle name="Normal 3 4 2 2 2 2 2 3 3 2" xfId="14834"/>
    <cellStyle name="Normal 3 4 2 2 2 2 2 3 3 2 2" xfId="14835"/>
    <cellStyle name="Normal 3 4 2 2 2 2 2 3 3 3" xfId="14836"/>
    <cellStyle name="Normal 3 4 2 2 2 2 2 3 4" xfId="14837"/>
    <cellStyle name="Normal 3 4 2 2 2 2 2 3 4 2" xfId="14838"/>
    <cellStyle name="Normal 3 4 2 2 2 2 2 3 5" xfId="14839"/>
    <cellStyle name="Normal 3 4 2 2 2 2 2 4" xfId="14840"/>
    <cellStyle name="Normal 3 4 2 2 2 2 2 4 2" xfId="14841"/>
    <cellStyle name="Normal 3 4 2 2 2 2 2 4 2 2" xfId="14842"/>
    <cellStyle name="Normal 3 4 2 2 2 2 2 4 2 2 2" xfId="14843"/>
    <cellStyle name="Normal 3 4 2 2 2 2 2 4 2 3" xfId="14844"/>
    <cellStyle name="Normal 3 4 2 2 2 2 2 4 3" xfId="14845"/>
    <cellStyle name="Normal 3 4 2 2 2 2 2 4 3 2" xfId="14846"/>
    <cellStyle name="Normal 3 4 2 2 2 2 2 4 4" xfId="14847"/>
    <cellStyle name="Normal 3 4 2 2 2 2 2 5" xfId="14848"/>
    <cellStyle name="Normal 3 4 2 2 2 2 2 5 2" xfId="14849"/>
    <cellStyle name="Normal 3 4 2 2 2 2 2 5 2 2" xfId="14850"/>
    <cellStyle name="Normal 3 4 2 2 2 2 2 5 3" xfId="14851"/>
    <cellStyle name="Normal 3 4 2 2 2 2 2 6" xfId="14852"/>
    <cellStyle name="Normal 3 4 2 2 2 2 2 6 2" xfId="14853"/>
    <cellStyle name="Normal 3 4 2 2 2 2 2 7" xfId="14854"/>
    <cellStyle name="Normal 3 4 2 2 2 2 3" xfId="14855"/>
    <cellStyle name="Normal 3 4 2 2 2 2 3 2" xfId="14856"/>
    <cellStyle name="Normal 3 4 2 2 2 2 3 2 2" xfId="14857"/>
    <cellStyle name="Normal 3 4 2 2 2 2 3 2 2 2" xfId="14858"/>
    <cellStyle name="Normal 3 4 2 2 2 2 3 2 2 2 2" xfId="14859"/>
    <cellStyle name="Normal 3 4 2 2 2 2 3 2 2 2 2 2" xfId="14860"/>
    <cellStyle name="Normal 3 4 2 2 2 2 3 2 2 2 3" xfId="14861"/>
    <cellStyle name="Normal 3 4 2 2 2 2 3 2 2 3" xfId="14862"/>
    <cellStyle name="Normal 3 4 2 2 2 2 3 2 2 3 2" xfId="14863"/>
    <cellStyle name="Normal 3 4 2 2 2 2 3 2 2 4" xfId="14864"/>
    <cellStyle name="Normal 3 4 2 2 2 2 3 2 3" xfId="14865"/>
    <cellStyle name="Normal 3 4 2 2 2 2 3 2 3 2" xfId="14866"/>
    <cellStyle name="Normal 3 4 2 2 2 2 3 2 3 2 2" xfId="14867"/>
    <cellStyle name="Normal 3 4 2 2 2 2 3 2 3 3" xfId="14868"/>
    <cellStyle name="Normal 3 4 2 2 2 2 3 2 4" xfId="14869"/>
    <cellStyle name="Normal 3 4 2 2 2 2 3 2 4 2" xfId="14870"/>
    <cellStyle name="Normal 3 4 2 2 2 2 3 2 5" xfId="14871"/>
    <cellStyle name="Normal 3 4 2 2 2 2 3 3" xfId="14872"/>
    <cellStyle name="Normal 3 4 2 2 2 2 3 3 2" xfId="14873"/>
    <cellStyle name="Normal 3 4 2 2 2 2 3 3 2 2" xfId="14874"/>
    <cellStyle name="Normal 3 4 2 2 2 2 3 3 2 2 2" xfId="14875"/>
    <cellStyle name="Normal 3 4 2 2 2 2 3 3 2 3" xfId="14876"/>
    <cellStyle name="Normal 3 4 2 2 2 2 3 3 3" xfId="14877"/>
    <cellStyle name="Normal 3 4 2 2 2 2 3 3 3 2" xfId="14878"/>
    <cellStyle name="Normal 3 4 2 2 2 2 3 3 4" xfId="14879"/>
    <cellStyle name="Normal 3 4 2 2 2 2 3 4" xfId="14880"/>
    <cellStyle name="Normal 3 4 2 2 2 2 3 4 2" xfId="14881"/>
    <cellStyle name="Normal 3 4 2 2 2 2 3 4 2 2" xfId="14882"/>
    <cellStyle name="Normal 3 4 2 2 2 2 3 4 3" xfId="14883"/>
    <cellStyle name="Normal 3 4 2 2 2 2 3 5" xfId="14884"/>
    <cellStyle name="Normal 3 4 2 2 2 2 3 5 2" xfId="14885"/>
    <cellStyle name="Normal 3 4 2 2 2 2 3 6" xfId="14886"/>
    <cellStyle name="Normal 3 4 2 2 2 2 4" xfId="14887"/>
    <cellStyle name="Normal 3 4 2 2 2 2 4 2" xfId="14888"/>
    <cellStyle name="Normal 3 4 2 2 2 2 4 2 2" xfId="14889"/>
    <cellStyle name="Normal 3 4 2 2 2 2 4 2 2 2" xfId="14890"/>
    <cellStyle name="Normal 3 4 2 2 2 2 4 2 2 2 2" xfId="14891"/>
    <cellStyle name="Normal 3 4 2 2 2 2 4 2 2 3" xfId="14892"/>
    <cellStyle name="Normal 3 4 2 2 2 2 4 2 3" xfId="14893"/>
    <cellStyle name="Normal 3 4 2 2 2 2 4 2 3 2" xfId="14894"/>
    <cellStyle name="Normal 3 4 2 2 2 2 4 2 4" xfId="14895"/>
    <cellStyle name="Normal 3 4 2 2 2 2 4 3" xfId="14896"/>
    <cellStyle name="Normal 3 4 2 2 2 2 4 3 2" xfId="14897"/>
    <cellStyle name="Normal 3 4 2 2 2 2 4 3 2 2" xfId="14898"/>
    <cellStyle name="Normal 3 4 2 2 2 2 4 3 3" xfId="14899"/>
    <cellStyle name="Normal 3 4 2 2 2 2 4 4" xfId="14900"/>
    <cellStyle name="Normal 3 4 2 2 2 2 4 4 2" xfId="14901"/>
    <cellStyle name="Normal 3 4 2 2 2 2 4 5" xfId="14902"/>
    <cellStyle name="Normal 3 4 2 2 2 2 5" xfId="14903"/>
    <cellStyle name="Normal 3 4 2 2 2 2 5 2" xfId="14904"/>
    <cellStyle name="Normal 3 4 2 2 2 2 5 2 2" xfId="14905"/>
    <cellStyle name="Normal 3 4 2 2 2 2 5 2 2 2" xfId="14906"/>
    <cellStyle name="Normal 3 4 2 2 2 2 5 2 3" xfId="14907"/>
    <cellStyle name="Normal 3 4 2 2 2 2 5 3" xfId="14908"/>
    <cellStyle name="Normal 3 4 2 2 2 2 5 3 2" xfId="14909"/>
    <cellStyle name="Normal 3 4 2 2 2 2 5 4" xfId="14910"/>
    <cellStyle name="Normal 3 4 2 2 2 2 6" xfId="14911"/>
    <cellStyle name="Normal 3 4 2 2 2 2 6 2" xfId="14912"/>
    <cellStyle name="Normal 3 4 2 2 2 2 6 2 2" xfId="14913"/>
    <cellStyle name="Normal 3 4 2 2 2 2 6 3" xfId="14914"/>
    <cellStyle name="Normal 3 4 2 2 2 2 7" xfId="14915"/>
    <cellStyle name="Normal 3 4 2 2 2 2 7 2" xfId="14916"/>
    <cellStyle name="Normal 3 4 2 2 2 2 8" xfId="14917"/>
    <cellStyle name="Normal 3 4 2 2 2 3" xfId="14918"/>
    <cellStyle name="Normal 3 4 2 2 2 3 2" xfId="14919"/>
    <cellStyle name="Normal 3 4 2 2 2 3 2 2" xfId="14920"/>
    <cellStyle name="Normal 3 4 2 2 2 3 2 2 2" xfId="14921"/>
    <cellStyle name="Normal 3 4 2 2 2 3 2 2 2 2" xfId="14922"/>
    <cellStyle name="Normal 3 4 2 2 2 3 2 2 2 2 2" xfId="14923"/>
    <cellStyle name="Normal 3 4 2 2 2 3 2 2 2 2 2 2" xfId="14924"/>
    <cellStyle name="Normal 3 4 2 2 2 3 2 2 2 2 3" xfId="14925"/>
    <cellStyle name="Normal 3 4 2 2 2 3 2 2 2 3" xfId="14926"/>
    <cellStyle name="Normal 3 4 2 2 2 3 2 2 2 3 2" xfId="14927"/>
    <cellStyle name="Normal 3 4 2 2 2 3 2 2 2 4" xfId="14928"/>
    <cellStyle name="Normal 3 4 2 2 2 3 2 2 3" xfId="14929"/>
    <cellStyle name="Normal 3 4 2 2 2 3 2 2 3 2" xfId="14930"/>
    <cellStyle name="Normal 3 4 2 2 2 3 2 2 3 2 2" xfId="14931"/>
    <cellStyle name="Normal 3 4 2 2 2 3 2 2 3 3" xfId="14932"/>
    <cellStyle name="Normal 3 4 2 2 2 3 2 2 4" xfId="14933"/>
    <cellStyle name="Normal 3 4 2 2 2 3 2 2 4 2" xfId="14934"/>
    <cellStyle name="Normal 3 4 2 2 2 3 2 2 5" xfId="14935"/>
    <cellStyle name="Normal 3 4 2 2 2 3 2 3" xfId="14936"/>
    <cellStyle name="Normal 3 4 2 2 2 3 2 3 2" xfId="14937"/>
    <cellStyle name="Normal 3 4 2 2 2 3 2 3 2 2" xfId="14938"/>
    <cellStyle name="Normal 3 4 2 2 2 3 2 3 2 2 2" xfId="14939"/>
    <cellStyle name="Normal 3 4 2 2 2 3 2 3 2 3" xfId="14940"/>
    <cellStyle name="Normal 3 4 2 2 2 3 2 3 3" xfId="14941"/>
    <cellStyle name="Normal 3 4 2 2 2 3 2 3 3 2" xfId="14942"/>
    <cellStyle name="Normal 3 4 2 2 2 3 2 3 4" xfId="14943"/>
    <cellStyle name="Normal 3 4 2 2 2 3 2 4" xfId="14944"/>
    <cellStyle name="Normal 3 4 2 2 2 3 2 4 2" xfId="14945"/>
    <cellStyle name="Normal 3 4 2 2 2 3 2 4 2 2" xfId="14946"/>
    <cellStyle name="Normal 3 4 2 2 2 3 2 4 3" xfId="14947"/>
    <cellStyle name="Normal 3 4 2 2 2 3 2 5" xfId="14948"/>
    <cellStyle name="Normal 3 4 2 2 2 3 2 5 2" xfId="14949"/>
    <cellStyle name="Normal 3 4 2 2 2 3 2 6" xfId="14950"/>
    <cellStyle name="Normal 3 4 2 2 2 3 3" xfId="14951"/>
    <cellStyle name="Normal 3 4 2 2 2 3 3 2" xfId="14952"/>
    <cellStyle name="Normal 3 4 2 2 2 3 3 2 2" xfId="14953"/>
    <cellStyle name="Normal 3 4 2 2 2 3 3 2 2 2" xfId="14954"/>
    <cellStyle name="Normal 3 4 2 2 2 3 3 2 2 2 2" xfId="14955"/>
    <cellStyle name="Normal 3 4 2 2 2 3 3 2 2 3" xfId="14956"/>
    <cellStyle name="Normal 3 4 2 2 2 3 3 2 3" xfId="14957"/>
    <cellStyle name="Normal 3 4 2 2 2 3 3 2 3 2" xfId="14958"/>
    <cellStyle name="Normal 3 4 2 2 2 3 3 2 4" xfId="14959"/>
    <cellStyle name="Normal 3 4 2 2 2 3 3 3" xfId="14960"/>
    <cellStyle name="Normal 3 4 2 2 2 3 3 3 2" xfId="14961"/>
    <cellStyle name="Normal 3 4 2 2 2 3 3 3 2 2" xfId="14962"/>
    <cellStyle name="Normal 3 4 2 2 2 3 3 3 3" xfId="14963"/>
    <cellStyle name="Normal 3 4 2 2 2 3 3 4" xfId="14964"/>
    <cellStyle name="Normal 3 4 2 2 2 3 3 4 2" xfId="14965"/>
    <cellStyle name="Normal 3 4 2 2 2 3 3 5" xfId="14966"/>
    <cellStyle name="Normal 3 4 2 2 2 3 4" xfId="14967"/>
    <cellStyle name="Normal 3 4 2 2 2 3 4 2" xfId="14968"/>
    <cellStyle name="Normal 3 4 2 2 2 3 4 2 2" xfId="14969"/>
    <cellStyle name="Normal 3 4 2 2 2 3 4 2 2 2" xfId="14970"/>
    <cellStyle name="Normal 3 4 2 2 2 3 4 2 3" xfId="14971"/>
    <cellStyle name="Normal 3 4 2 2 2 3 4 3" xfId="14972"/>
    <cellStyle name="Normal 3 4 2 2 2 3 4 3 2" xfId="14973"/>
    <cellStyle name="Normal 3 4 2 2 2 3 4 4" xfId="14974"/>
    <cellStyle name="Normal 3 4 2 2 2 3 5" xfId="14975"/>
    <cellStyle name="Normal 3 4 2 2 2 3 5 2" xfId="14976"/>
    <cellStyle name="Normal 3 4 2 2 2 3 5 2 2" xfId="14977"/>
    <cellStyle name="Normal 3 4 2 2 2 3 5 3" xfId="14978"/>
    <cellStyle name="Normal 3 4 2 2 2 3 6" xfId="14979"/>
    <cellStyle name="Normal 3 4 2 2 2 3 6 2" xfId="14980"/>
    <cellStyle name="Normal 3 4 2 2 2 3 7" xfId="14981"/>
    <cellStyle name="Normal 3 4 2 2 2 4" xfId="14982"/>
    <cellStyle name="Normal 3 4 2 2 2 4 2" xfId="14983"/>
    <cellStyle name="Normal 3 4 2 2 2 4 2 2" xfId="14984"/>
    <cellStyle name="Normal 3 4 2 2 2 4 2 2 2" xfId="14985"/>
    <cellStyle name="Normal 3 4 2 2 2 4 2 2 2 2" xfId="14986"/>
    <cellStyle name="Normal 3 4 2 2 2 4 2 2 2 2 2" xfId="14987"/>
    <cellStyle name="Normal 3 4 2 2 2 4 2 2 2 3" xfId="14988"/>
    <cellStyle name="Normal 3 4 2 2 2 4 2 2 3" xfId="14989"/>
    <cellStyle name="Normal 3 4 2 2 2 4 2 2 3 2" xfId="14990"/>
    <cellStyle name="Normal 3 4 2 2 2 4 2 2 4" xfId="14991"/>
    <cellStyle name="Normal 3 4 2 2 2 4 2 3" xfId="14992"/>
    <cellStyle name="Normal 3 4 2 2 2 4 2 3 2" xfId="14993"/>
    <cellStyle name="Normal 3 4 2 2 2 4 2 3 2 2" xfId="14994"/>
    <cellStyle name="Normal 3 4 2 2 2 4 2 3 3" xfId="14995"/>
    <cellStyle name="Normal 3 4 2 2 2 4 2 4" xfId="14996"/>
    <cellStyle name="Normal 3 4 2 2 2 4 2 4 2" xfId="14997"/>
    <cellStyle name="Normal 3 4 2 2 2 4 2 5" xfId="14998"/>
    <cellStyle name="Normal 3 4 2 2 2 4 3" xfId="14999"/>
    <cellStyle name="Normal 3 4 2 2 2 4 3 2" xfId="15000"/>
    <cellStyle name="Normal 3 4 2 2 2 4 3 2 2" xfId="15001"/>
    <cellStyle name="Normal 3 4 2 2 2 4 3 2 2 2" xfId="15002"/>
    <cellStyle name="Normal 3 4 2 2 2 4 3 2 3" xfId="15003"/>
    <cellStyle name="Normal 3 4 2 2 2 4 3 3" xfId="15004"/>
    <cellStyle name="Normal 3 4 2 2 2 4 3 3 2" xfId="15005"/>
    <cellStyle name="Normal 3 4 2 2 2 4 3 4" xfId="15006"/>
    <cellStyle name="Normal 3 4 2 2 2 4 4" xfId="15007"/>
    <cellStyle name="Normal 3 4 2 2 2 4 4 2" xfId="15008"/>
    <cellStyle name="Normal 3 4 2 2 2 4 4 2 2" xfId="15009"/>
    <cellStyle name="Normal 3 4 2 2 2 4 4 3" xfId="15010"/>
    <cellStyle name="Normal 3 4 2 2 2 4 5" xfId="15011"/>
    <cellStyle name="Normal 3 4 2 2 2 4 5 2" xfId="15012"/>
    <cellStyle name="Normal 3 4 2 2 2 4 6" xfId="15013"/>
    <cellStyle name="Normal 3 4 2 2 2 5" xfId="15014"/>
    <cellStyle name="Normal 3 4 2 2 2 5 2" xfId="15015"/>
    <cellStyle name="Normal 3 4 2 2 2 5 2 2" xfId="15016"/>
    <cellStyle name="Normal 3 4 2 2 2 5 2 2 2" xfId="15017"/>
    <cellStyle name="Normal 3 4 2 2 2 5 2 2 2 2" xfId="15018"/>
    <cellStyle name="Normal 3 4 2 2 2 5 2 2 3" xfId="15019"/>
    <cellStyle name="Normal 3 4 2 2 2 5 2 3" xfId="15020"/>
    <cellStyle name="Normal 3 4 2 2 2 5 2 3 2" xfId="15021"/>
    <cellStyle name="Normal 3 4 2 2 2 5 2 4" xfId="15022"/>
    <cellStyle name="Normal 3 4 2 2 2 5 3" xfId="15023"/>
    <cellStyle name="Normal 3 4 2 2 2 5 3 2" xfId="15024"/>
    <cellStyle name="Normal 3 4 2 2 2 5 3 2 2" xfId="15025"/>
    <cellStyle name="Normal 3 4 2 2 2 5 3 3" xfId="15026"/>
    <cellStyle name="Normal 3 4 2 2 2 5 4" xfId="15027"/>
    <cellStyle name="Normal 3 4 2 2 2 5 4 2" xfId="15028"/>
    <cellStyle name="Normal 3 4 2 2 2 5 5" xfId="15029"/>
    <cellStyle name="Normal 3 4 2 2 2 6" xfId="15030"/>
    <cellStyle name="Normal 3 4 2 2 2 6 2" xfId="15031"/>
    <cellStyle name="Normal 3 4 2 2 2 6 2 2" xfId="15032"/>
    <cellStyle name="Normal 3 4 2 2 2 6 2 2 2" xfId="15033"/>
    <cellStyle name="Normal 3 4 2 2 2 6 2 3" xfId="15034"/>
    <cellStyle name="Normal 3 4 2 2 2 6 3" xfId="15035"/>
    <cellStyle name="Normal 3 4 2 2 2 6 3 2" xfId="15036"/>
    <cellStyle name="Normal 3 4 2 2 2 6 4" xfId="15037"/>
    <cellStyle name="Normal 3 4 2 2 2 7" xfId="15038"/>
    <cellStyle name="Normal 3 4 2 2 2 7 2" xfId="15039"/>
    <cellStyle name="Normal 3 4 2 2 2 7 2 2" xfId="15040"/>
    <cellStyle name="Normal 3 4 2 2 2 7 3" xfId="15041"/>
    <cellStyle name="Normal 3 4 2 2 2 8" xfId="15042"/>
    <cellStyle name="Normal 3 4 2 2 2 8 2" xfId="15043"/>
    <cellStyle name="Normal 3 4 2 2 2 9" xfId="15044"/>
    <cellStyle name="Normal 3 4 2 2 3" xfId="15045"/>
    <cellStyle name="Normal 3 4 2 2 3 2" xfId="15046"/>
    <cellStyle name="Normal 3 4 2 2 3 2 2" xfId="15047"/>
    <cellStyle name="Normal 3 4 2 2 3 2 2 2" xfId="15048"/>
    <cellStyle name="Normal 3 4 2 2 3 2 2 2 2" xfId="15049"/>
    <cellStyle name="Normal 3 4 2 2 3 2 2 2 2 2" xfId="15050"/>
    <cellStyle name="Normal 3 4 2 2 3 2 2 2 2 2 2" xfId="15051"/>
    <cellStyle name="Normal 3 4 2 2 3 2 2 2 2 2 2 2" xfId="15052"/>
    <cellStyle name="Normal 3 4 2 2 3 2 2 2 2 2 3" xfId="15053"/>
    <cellStyle name="Normal 3 4 2 2 3 2 2 2 2 3" xfId="15054"/>
    <cellStyle name="Normal 3 4 2 2 3 2 2 2 2 3 2" xfId="15055"/>
    <cellStyle name="Normal 3 4 2 2 3 2 2 2 2 4" xfId="15056"/>
    <cellStyle name="Normal 3 4 2 2 3 2 2 2 3" xfId="15057"/>
    <cellStyle name="Normal 3 4 2 2 3 2 2 2 3 2" xfId="15058"/>
    <cellStyle name="Normal 3 4 2 2 3 2 2 2 3 2 2" xfId="15059"/>
    <cellStyle name="Normal 3 4 2 2 3 2 2 2 3 3" xfId="15060"/>
    <cellStyle name="Normal 3 4 2 2 3 2 2 2 4" xfId="15061"/>
    <cellStyle name="Normal 3 4 2 2 3 2 2 2 4 2" xfId="15062"/>
    <cellStyle name="Normal 3 4 2 2 3 2 2 2 5" xfId="15063"/>
    <cellStyle name="Normal 3 4 2 2 3 2 2 3" xfId="15064"/>
    <cellStyle name="Normal 3 4 2 2 3 2 2 3 2" xfId="15065"/>
    <cellStyle name="Normal 3 4 2 2 3 2 2 3 2 2" xfId="15066"/>
    <cellStyle name="Normal 3 4 2 2 3 2 2 3 2 2 2" xfId="15067"/>
    <cellStyle name="Normal 3 4 2 2 3 2 2 3 2 3" xfId="15068"/>
    <cellStyle name="Normal 3 4 2 2 3 2 2 3 3" xfId="15069"/>
    <cellStyle name="Normal 3 4 2 2 3 2 2 3 3 2" xfId="15070"/>
    <cellStyle name="Normal 3 4 2 2 3 2 2 3 4" xfId="15071"/>
    <cellStyle name="Normal 3 4 2 2 3 2 2 4" xfId="15072"/>
    <cellStyle name="Normal 3 4 2 2 3 2 2 4 2" xfId="15073"/>
    <cellStyle name="Normal 3 4 2 2 3 2 2 4 2 2" xfId="15074"/>
    <cellStyle name="Normal 3 4 2 2 3 2 2 4 3" xfId="15075"/>
    <cellStyle name="Normal 3 4 2 2 3 2 2 5" xfId="15076"/>
    <cellStyle name="Normal 3 4 2 2 3 2 2 5 2" xfId="15077"/>
    <cellStyle name="Normal 3 4 2 2 3 2 2 6" xfId="15078"/>
    <cellStyle name="Normal 3 4 2 2 3 2 3" xfId="15079"/>
    <cellStyle name="Normal 3 4 2 2 3 2 3 2" xfId="15080"/>
    <cellStyle name="Normal 3 4 2 2 3 2 3 2 2" xfId="15081"/>
    <cellStyle name="Normal 3 4 2 2 3 2 3 2 2 2" xfId="15082"/>
    <cellStyle name="Normal 3 4 2 2 3 2 3 2 2 2 2" xfId="15083"/>
    <cellStyle name="Normal 3 4 2 2 3 2 3 2 2 3" xfId="15084"/>
    <cellStyle name="Normal 3 4 2 2 3 2 3 2 3" xfId="15085"/>
    <cellStyle name="Normal 3 4 2 2 3 2 3 2 3 2" xfId="15086"/>
    <cellStyle name="Normal 3 4 2 2 3 2 3 2 4" xfId="15087"/>
    <cellStyle name="Normal 3 4 2 2 3 2 3 3" xfId="15088"/>
    <cellStyle name="Normal 3 4 2 2 3 2 3 3 2" xfId="15089"/>
    <cellStyle name="Normal 3 4 2 2 3 2 3 3 2 2" xfId="15090"/>
    <cellStyle name="Normal 3 4 2 2 3 2 3 3 3" xfId="15091"/>
    <cellStyle name="Normal 3 4 2 2 3 2 3 4" xfId="15092"/>
    <cellStyle name="Normal 3 4 2 2 3 2 3 4 2" xfId="15093"/>
    <cellStyle name="Normal 3 4 2 2 3 2 3 5" xfId="15094"/>
    <cellStyle name="Normal 3 4 2 2 3 2 4" xfId="15095"/>
    <cellStyle name="Normal 3 4 2 2 3 2 4 2" xfId="15096"/>
    <cellStyle name="Normal 3 4 2 2 3 2 4 2 2" xfId="15097"/>
    <cellStyle name="Normal 3 4 2 2 3 2 4 2 2 2" xfId="15098"/>
    <cellStyle name="Normal 3 4 2 2 3 2 4 2 3" xfId="15099"/>
    <cellStyle name="Normal 3 4 2 2 3 2 4 3" xfId="15100"/>
    <cellStyle name="Normal 3 4 2 2 3 2 4 3 2" xfId="15101"/>
    <cellStyle name="Normal 3 4 2 2 3 2 4 4" xfId="15102"/>
    <cellStyle name="Normal 3 4 2 2 3 2 5" xfId="15103"/>
    <cellStyle name="Normal 3 4 2 2 3 2 5 2" xfId="15104"/>
    <cellStyle name="Normal 3 4 2 2 3 2 5 2 2" xfId="15105"/>
    <cellStyle name="Normal 3 4 2 2 3 2 5 3" xfId="15106"/>
    <cellStyle name="Normal 3 4 2 2 3 2 6" xfId="15107"/>
    <cellStyle name="Normal 3 4 2 2 3 2 6 2" xfId="15108"/>
    <cellStyle name="Normal 3 4 2 2 3 2 7" xfId="15109"/>
    <cellStyle name="Normal 3 4 2 2 3 3" xfId="15110"/>
    <cellStyle name="Normal 3 4 2 2 3 3 2" xfId="15111"/>
    <cellStyle name="Normal 3 4 2 2 3 3 2 2" xfId="15112"/>
    <cellStyle name="Normal 3 4 2 2 3 3 2 2 2" xfId="15113"/>
    <cellStyle name="Normal 3 4 2 2 3 3 2 2 2 2" xfId="15114"/>
    <cellStyle name="Normal 3 4 2 2 3 3 2 2 2 2 2" xfId="15115"/>
    <cellStyle name="Normal 3 4 2 2 3 3 2 2 2 3" xfId="15116"/>
    <cellStyle name="Normal 3 4 2 2 3 3 2 2 3" xfId="15117"/>
    <cellStyle name="Normal 3 4 2 2 3 3 2 2 3 2" xfId="15118"/>
    <cellStyle name="Normal 3 4 2 2 3 3 2 2 4" xfId="15119"/>
    <cellStyle name="Normal 3 4 2 2 3 3 2 3" xfId="15120"/>
    <cellStyle name="Normal 3 4 2 2 3 3 2 3 2" xfId="15121"/>
    <cellStyle name="Normal 3 4 2 2 3 3 2 3 2 2" xfId="15122"/>
    <cellStyle name="Normal 3 4 2 2 3 3 2 3 3" xfId="15123"/>
    <cellStyle name="Normal 3 4 2 2 3 3 2 4" xfId="15124"/>
    <cellStyle name="Normal 3 4 2 2 3 3 2 4 2" xfId="15125"/>
    <cellStyle name="Normal 3 4 2 2 3 3 2 5" xfId="15126"/>
    <cellStyle name="Normal 3 4 2 2 3 3 3" xfId="15127"/>
    <cellStyle name="Normal 3 4 2 2 3 3 3 2" xfId="15128"/>
    <cellStyle name="Normal 3 4 2 2 3 3 3 2 2" xfId="15129"/>
    <cellStyle name="Normal 3 4 2 2 3 3 3 2 2 2" xfId="15130"/>
    <cellStyle name="Normal 3 4 2 2 3 3 3 2 3" xfId="15131"/>
    <cellStyle name="Normal 3 4 2 2 3 3 3 3" xfId="15132"/>
    <cellStyle name="Normal 3 4 2 2 3 3 3 3 2" xfId="15133"/>
    <cellStyle name="Normal 3 4 2 2 3 3 3 4" xfId="15134"/>
    <cellStyle name="Normal 3 4 2 2 3 3 4" xfId="15135"/>
    <cellStyle name="Normal 3 4 2 2 3 3 4 2" xfId="15136"/>
    <cellStyle name="Normal 3 4 2 2 3 3 4 2 2" xfId="15137"/>
    <cellStyle name="Normal 3 4 2 2 3 3 4 3" xfId="15138"/>
    <cellStyle name="Normal 3 4 2 2 3 3 5" xfId="15139"/>
    <cellStyle name="Normal 3 4 2 2 3 3 5 2" xfId="15140"/>
    <cellStyle name="Normal 3 4 2 2 3 3 6" xfId="15141"/>
    <cellStyle name="Normal 3 4 2 2 3 4" xfId="15142"/>
    <cellStyle name="Normal 3 4 2 2 3 4 2" xfId="15143"/>
    <cellStyle name="Normal 3 4 2 2 3 4 2 2" xfId="15144"/>
    <cellStyle name="Normal 3 4 2 2 3 4 2 2 2" xfId="15145"/>
    <cellStyle name="Normal 3 4 2 2 3 4 2 2 2 2" xfId="15146"/>
    <cellStyle name="Normal 3 4 2 2 3 4 2 2 3" xfId="15147"/>
    <cellStyle name="Normal 3 4 2 2 3 4 2 3" xfId="15148"/>
    <cellStyle name="Normal 3 4 2 2 3 4 2 3 2" xfId="15149"/>
    <cellStyle name="Normal 3 4 2 2 3 4 2 4" xfId="15150"/>
    <cellStyle name="Normal 3 4 2 2 3 4 3" xfId="15151"/>
    <cellStyle name="Normal 3 4 2 2 3 4 3 2" xfId="15152"/>
    <cellStyle name="Normal 3 4 2 2 3 4 3 2 2" xfId="15153"/>
    <cellStyle name="Normal 3 4 2 2 3 4 3 3" xfId="15154"/>
    <cellStyle name="Normal 3 4 2 2 3 4 4" xfId="15155"/>
    <cellStyle name="Normal 3 4 2 2 3 4 4 2" xfId="15156"/>
    <cellStyle name="Normal 3 4 2 2 3 4 5" xfId="15157"/>
    <cellStyle name="Normal 3 4 2 2 3 5" xfId="15158"/>
    <cellStyle name="Normal 3 4 2 2 3 5 2" xfId="15159"/>
    <cellStyle name="Normal 3 4 2 2 3 5 2 2" xfId="15160"/>
    <cellStyle name="Normal 3 4 2 2 3 5 2 2 2" xfId="15161"/>
    <cellStyle name="Normal 3 4 2 2 3 5 2 3" xfId="15162"/>
    <cellStyle name="Normal 3 4 2 2 3 5 3" xfId="15163"/>
    <cellStyle name="Normal 3 4 2 2 3 5 3 2" xfId="15164"/>
    <cellStyle name="Normal 3 4 2 2 3 5 4" xfId="15165"/>
    <cellStyle name="Normal 3 4 2 2 3 6" xfId="15166"/>
    <cellStyle name="Normal 3 4 2 2 3 6 2" xfId="15167"/>
    <cellStyle name="Normal 3 4 2 2 3 6 2 2" xfId="15168"/>
    <cellStyle name="Normal 3 4 2 2 3 6 3" xfId="15169"/>
    <cellStyle name="Normal 3 4 2 2 3 7" xfId="15170"/>
    <cellStyle name="Normal 3 4 2 2 3 7 2" xfId="15171"/>
    <cellStyle name="Normal 3 4 2 2 3 8" xfId="15172"/>
    <cellStyle name="Normal 3 4 2 2 4" xfId="15173"/>
    <cellStyle name="Normal 3 4 2 2 4 2" xfId="15174"/>
    <cellStyle name="Normal 3 4 2 2 4 2 2" xfId="15175"/>
    <cellStyle name="Normal 3 4 2 2 4 2 2 2" xfId="15176"/>
    <cellStyle name="Normal 3 4 2 2 4 2 2 2 2" xfId="15177"/>
    <cellStyle name="Normal 3 4 2 2 4 2 2 2 2 2" xfId="15178"/>
    <cellStyle name="Normal 3 4 2 2 4 2 2 2 2 2 2" xfId="15179"/>
    <cellStyle name="Normal 3 4 2 2 4 2 2 2 2 3" xfId="15180"/>
    <cellStyle name="Normal 3 4 2 2 4 2 2 2 3" xfId="15181"/>
    <cellStyle name="Normal 3 4 2 2 4 2 2 2 3 2" xfId="15182"/>
    <cellStyle name="Normal 3 4 2 2 4 2 2 2 4" xfId="15183"/>
    <cellStyle name="Normal 3 4 2 2 4 2 2 3" xfId="15184"/>
    <cellStyle name="Normal 3 4 2 2 4 2 2 3 2" xfId="15185"/>
    <cellStyle name="Normal 3 4 2 2 4 2 2 3 2 2" xfId="15186"/>
    <cellStyle name="Normal 3 4 2 2 4 2 2 3 3" xfId="15187"/>
    <cellStyle name="Normal 3 4 2 2 4 2 2 4" xfId="15188"/>
    <cellStyle name="Normal 3 4 2 2 4 2 2 4 2" xfId="15189"/>
    <cellStyle name="Normal 3 4 2 2 4 2 2 5" xfId="15190"/>
    <cellStyle name="Normal 3 4 2 2 4 2 3" xfId="15191"/>
    <cellStyle name="Normal 3 4 2 2 4 2 3 2" xfId="15192"/>
    <cellStyle name="Normal 3 4 2 2 4 2 3 2 2" xfId="15193"/>
    <cellStyle name="Normal 3 4 2 2 4 2 3 2 2 2" xfId="15194"/>
    <cellStyle name="Normal 3 4 2 2 4 2 3 2 3" xfId="15195"/>
    <cellStyle name="Normal 3 4 2 2 4 2 3 3" xfId="15196"/>
    <cellStyle name="Normal 3 4 2 2 4 2 3 3 2" xfId="15197"/>
    <cellStyle name="Normal 3 4 2 2 4 2 3 4" xfId="15198"/>
    <cellStyle name="Normal 3 4 2 2 4 2 4" xfId="15199"/>
    <cellStyle name="Normal 3 4 2 2 4 2 4 2" xfId="15200"/>
    <cellStyle name="Normal 3 4 2 2 4 2 4 2 2" xfId="15201"/>
    <cellStyle name="Normal 3 4 2 2 4 2 4 3" xfId="15202"/>
    <cellStyle name="Normal 3 4 2 2 4 2 5" xfId="15203"/>
    <cellStyle name="Normal 3 4 2 2 4 2 5 2" xfId="15204"/>
    <cellStyle name="Normal 3 4 2 2 4 2 6" xfId="15205"/>
    <cellStyle name="Normal 3 4 2 2 4 3" xfId="15206"/>
    <cellStyle name="Normal 3 4 2 2 4 3 2" xfId="15207"/>
    <cellStyle name="Normal 3 4 2 2 4 3 2 2" xfId="15208"/>
    <cellStyle name="Normal 3 4 2 2 4 3 2 2 2" xfId="15209"/>
    <cellStyle name="Normal 3 4 2 2 4 3 2 2 2 2" xfId="15210"/>
    <cellStyle name="Normal 3 4 2 2 4 3 2 2 3" xfId="15211"/>
    <cellStyle name="Normal 3 4 2 2 4 3 2 3" xfId="15212"/>
    <cellStyle name="Normal 3 4 2 2 4 3 2 3 2" xfId="15213"/>
    <cellStyle name="Normal 3 4 2 2 4 3 2 4" xfId="15214"/>
    <cellStyle name="Normal 3 4 2 2 4 3 3" xfId="15215"/>
    <cellStyle name="Normal 3 4 2 2 4 3 3 2" xfId="15216"/>
    <cellStyle name="Normal 3 4 2 2 4 3 3 2 2" xfId="15217"/>
    <cellStyle name="Normal 3 4 2 2 4 3 3 3" xfId="15218"/>
    <cellStyle name="Normal 3 4 2 2 4 3 4" xfId="15219"/>
    <cellStyle name="Normal 3 4 2 2 4 3 4 2" xfId="15220"/>
    <cellStyle name="Normal 3 4 2 2 4 3 5" xfId="15221"/>
    <cellStyle name="Normal 3 4 2 2 4 4" xfId="15222"/>
    <cellStyle name="Normal 3 4 2 2 4 4 2" xfId="15223"/>
    <cellStyle name="Normal 3 4 2 2 4 4 2 2" xfId="15224"/>
    <cellStyle name="Normal 3 4 2 2 4 4 2 2 2" xfId="15225"/>
    <cellStyle name="Normal 3 4 2 2 4 4 2 3" xfId="15226"/>
    <cellStyle name="Normal 3 4 2 2 4 4 3" xfId="15227"/>
    <cellStyle name="Normal 3 4 2 2 4 4 3 2" xfId="15228"/>
    <cellStyle name="Normal 3 4 2 2 4 4 4" xfId="15229"/>
    <cellStyle name="Normal 3 4 2 2 4 5" xfId="15230"/>
    <cellStyle name="Normal 3 4 2 2 4 5 2" xfId="15231"/>
    <cellStyle name="Normal 3 4 2 2 4 5 2 2" xfId="15232"/>
    <cellStyle name="Normal 3 4 2 2 4 5 3" xfId="15233"/>
    <cellStyle name="Normal 3 4 2 2 4 6" xfId="15234"/>
    <cellStyle name="Normal 3 4 2 2 4 6 2" xfId="15235"/>
    <cellStyle name="Normal 3 4 2 2 4 7" xfId="15236"/>
    <cellStyle name="Normal 3 4 2 2 5" xfId="15237"/>
    <cellStyle name="Normal 3 4 2 2 5 2" xfId="15238"/>
    <cellStyle name="Normal 3 4 2 2 5 2 2" xfId="15239"/>
    <cellStyle name="Normal 3 4 2 2 5 2 2 2" xfId="15240"/>
    <cellStyle name="Normal 3 4 2 2 5 2 2 2 2" xfId="15241"/>
    <cellStyle name="Normal 3 4 2 2 5 2 2 2 2 2" xfId="15242"/>
    <cellStyle name="Normal 3 4 2 2 5 2 2 2 3" xfId="15243"/>
    <cellStyle name="Normal 3 4 2 2 5 2 2 3" xfId="15244"/>
    <cellStyle name="Normal 3 4 2 2 5 2 2 3 2" xfId="15245"/>
    <cellStyle name="Normal 3 4 2 2 5 2 2 4" xfId="15246"/>
    <cellStyle name="Normal 3 4 2 2 5 2 3" xfId="15247"/>
    <cellStyle name="Normal 3 4 2 2 5 2 3 2" xfId="15248"/>
    <cellStyle name="Normal 3 4 2 2 5 2 3 2 2" xfId="15249"/>
    <cellStyle name="Normal 3 4 2 2 5 2 3 3" xfId="15250"/>
    <cellStyle name="Normal 3 4 2 2 5 2 4" xfId="15251"/>
    <cellStyle name="Normal 3 4 2 2 5 2 4 2" xfId="15252"/>
    <cellStyle name="Normal 3 4 2 2 5 2 5" xfId="15253"/>
    <cellStyle name="Normal 3 4 2 2 5 3" xfId="15254"/>
    <cellStyle name="Normal 3 4 2 2 5 3 2" xfId="15255"/>
    <cellStyle name="Normal 3 4 2 2 5 3 2 2" xfId="15256"/>
    <cellStyle name="Normal 3 4 2 2 5 3 2 2 2" xfId="15257"/>
    <cellStyle name="Normal 3 4 2 2 5 3 2 3" xfId="15258"/>
    <cellStyle name="Normal 3 4 2 2 5 3 3" xfId="15259"/>
    <cellStyle name="Normal 3 4 2 2 5 3 3 2" xfId="15260"/>
    <cellStyle name="Normal 3 4 2 2 5 3 4" xfId="15261"/>
    <cellStyle name="Normal 3 4 2 2 5 4" xfId="15262"/>
    <cellStyle name="Normal 3 4 2 2 5 4 2" xfId="15263"/>
    <cellStyle name="Normal 3 4 2 2 5 4 2 2" xfId="15264"/>
    <cellStyle name="Normal 3 4 2 2 5 4 3" xfId="15265"/>
    <cellStyle name="Normal 3 4 2 2 5 5" xfId="15266"/>
    <cellStyle name="Normal 3 4 2 2 5 5 2" xfId="15267"/>
    <cellStyle name="Normal 3 4 2 2 5 6" xfId="15268"/>
    <cellStyle name="Normal 3 4 2 2 6" xfId="15269"/>
    <cellStyle name="Normal 3 4 2 2 6 2" xfId="15270"/>
    <cellStyle name="Normal 3 4 2 2 6 2 2" xfId="15271"/>
    <cellStyle name="Normal 3 4 2 2 6 2 2 2" xfId="15272"/>
    <cellStyle name="Normal 3 4 2 2 6 2 2 2 2" xfId="15273"/>
    <cellStyle name="Normal 3 4 2 2 6 2 2 3" xfId="15274"/>
    <cellStyle name="Normal 3 4 2 2 6 2 3" xfId="15275"/>
    <cellStyle name="Normal 3 4 2 2 6 2 3 2" xfId="15276"/>
    <cellStyle name="Normal 3 4 2 2 6 2 4" xfId="15277"/>
    <cellStyle name="Normal 3 4 2 2 6 3" xfId="15278"/>
    <cellStyle name="Normal 3 4 2 2 6 3 2" xfId="15279"/>
    <cellStyle name="Normal 3 4 2 2 6 3 2 2" xfId="15280"/>
    <cellStyle name="Normal 3 4 2 2 6 3 3" xfId="15281"/>
    <cellStyle name="Normal 3 4 2 2 6 4" xfId="15282"/>
    <cellStyle name="Normal 3 4 2 2 6 4 2" xfId="15283"/>
    <cellStyle name="Normal 3 4 2 2 6 5" xfId="15284"/>
    <cellStyle name="Normal 3 4 2 2 7" xfId="15285"/>
    <cellStyle name="Normal 3 4 2 2 7 2" xfId="15286"/>
    <cellStyle name="Normal 3 4 2 2 7 2 2" xfId="15287"/>
    <cellStyle name="Normal 3 4 2 2 7 2 2 2" xfId="15288"/>
    <cellStyle name="Normal 3 4 2 2 7 2 3" xfId="15289"/>
    <cellStyle name="Normal 3 4 2 2 7 3" xfId="15290"/>
    <cellStyle name="Normal 3 4 2 2 7 3 2" xfId="15291"/>
    <cellStyle name="Normal 3 4 2 2 7 4" xfId="15292"/>
    <cellStyle name="Normal 3 4 2 2 8" xfId="15293"/>
    <cellStyle name="Normal 3 4 2 2 8 2" xfId="15294"/>
    <cellStyle name="Normal 3 4 2 2 8 2 2" xfId="15295"/>
    <cellStyle name="Normal 3 4 2 2 8 3" xfId="15296"/>
    <cellStyle name="Normal 3 4 2 2 9" xfId="15297"/>
    <cellStyle name="Normal 3 4 2 2 9 2" xfId="15298"/>
    <cellStyle name="Normal 3 4 2 3" xfId="15299"/>
    <cellStyle name="Normal 3 4 2 3 2" xfId="15300"/>
    <cellStyle name="Normal 3 4 2 3 2 2" xfId="15301"/>
    <cellStyle name="Normal 3 4 2 3 2 2 2" xfId="15302"/>
    <cellStyle name="Normal 3 4 2 3 2 2 2 2" xfId="15303"/>
    <cellStyle name="Normal 3 4 2 3 2 2 2 2 2" xfId="15304"/>
    <cellStyle name="Normal 3 4 2 3 2 2 2 2 2 2" xfId="15305"/>
    <cellStyle name="Normal 3 4 2 3 2 2 2 2 2 2 2" xfId="15306"/>
    <cellStyle name="Normal 3 4 2 3 2 2 2 2 2 2 2 2" xfId="15307"/>
    <cellStyle name="Normal 3 4 2 3 2 2 2 2 2 2 3" xfId="15308"/>
    <cellStyle name="Normal 3 4 2 3 2 2 2 2 2 3" xfId="15309"/>
    <cellStyle name="Normal 3 4 2 3 2 2 2 2 2 3 2" xfId="15310"/>
    <cellStyle name="Normal 3 4 2 3 2 2 2 2 2 4" xfId="15311"/>
    <cellStyle name="Normal 3 4 2 3 2 2 2 2 3" xfId="15312"/>
    <cellStyle name="Normal 3 4 2 3 2 2 2 2 3 2" xfId="15313"/>
    <cellStyle name="Normal 3 4 2 3 2 2 2 2 3 2 2" xfId="15314"/>
    <cellStyle name="Normal 3 4 2 3 2 2 2 2 3 3" xfId="15315"/>
    <cellStyle name="Normal 3 4 2 3 2 2 2 2 4" xfId="15316"/>
    <cellStyle name="Normal 3 4 2 3 2 2 2 2 4 2" xfId="15317"/>
    <cellStyle name="Normal 3 4 2 3 2 2 2 2 5" xfId="15318"/>
    <cellStyle name="Normal 3 4 2 3 2 2 2 3" xfId="15319"/>
    <cellStyle name="Normal 3 4 2 3 2 2 2 3 2" xfId="15320"/>
    <cellStyle name="Normal 3 4 2 3 2 2 2 3 2 2" xfId="15321"/>
    <cellStyle name="Normal 3 4 2 3 2 2 2 3 2 2 2" xfId="15322"/>
    <cellStyle name="Normal 3 4 2 3 2 2 2 3 2 3" xfId="15323"/>
    <cellStyle name="Normal 3 4 2 3 2 2 2 3 3" xfId="15324"/>
    <cellStyle name="Normal 3 4 2 3 2 2 2 3 3 2" xfId="15325"/>
    <cellStyle name="Normal 3 4 2 3 2 2 2 3 4" xfId="15326"/>
    <cellStyle name="Normal 3 4 2 3 2 2 2 4" xfId="15327"/>
    <cellStyle name="Normal 3 4 2 3 2 2 2 4 2" xfId="15328"/>
    <cellStyle name="Normal 3 4 2 3 2 2 2 4 2 2" xfId="15329"/>
    <cellStyle name="Normal 3 4 2 3 2 2 2 4 3" xfId="15330"/>
    <cellStyle name="Normal 3 4 2 3 2 2 2 5" xfId="15331"/>
    <cellStyle name="Normal 3 4 2 3 2 2 2 5 2" xfId="15332"/>
    <cellStyle name="Normal 3 4 2 3 2 2 2 6" xfId="15333"/>
    <cellStyle name="Normal 3 4 2 3 2 2 3" xfId="15334"/>
    <cellStyle name="Normal 3 4 2 3 2 2 3 2" xfId="15335"/>
    <cellStyle name="Normal 3 4 2 3 2 2 3 2 2" xfId="15336"/>
    <cellStyle name="Normal 3 4 2 3 2 2 3 2 2 2" xfId="15337"/>
    <cellStyle name="Normal 3 4 2 3 2 2 3 2 2 2 2" xfId="15338"/>
    <cellStyle name="Normal 3 4 2 3 2 2 3 2 2 3" xfId="15339"/>
    <cellStyle name="Normal 3 4 2 3 2 2 3 2 3" xfId="15340"/>
    <cellStyle name="Normal 3 4 2 3 2 2 3 2 3 2" xfId="15341"/>
    <cellStyle name="Normal 3 4 2 3 2 2 3 2 4" xfId="15342"/>
    <cellStyle name="Normal 3 4 2 3 2 2 3 3" xfId="15343"/>
    <cellStyle name="Normal 3 4 2 3 2 2 3 3 2" xfId="15344"/>
    <cellStyle name="Normal 3 4 2 3 2 2 3 3 2 2" xfId="15345"/>
    <cellStyle name="Normal 3 4 2 3 2 2 3 3 3" xfId="15346"/>
    <cellStyle name="Normal 3 4 2 3 2 2 3 4" xfId="15347"/>
    <cellStyle name="Normal 3 4 2 3 2 2 3 4 2" xfId="15348"/>
    <cellStyle name="Normal 3 4 2 3 2 2 3 5" xfId="15349"/>
    <cellStyle name="Normal 3 4 2 3 2 2 4" xfId="15350"/>
    <cellStyle name="Normal 3 4 2 3 2 2 4 2" xfId="15351"/>
    <cellStyle name="Normal 3 4 2 3 2 2 4 2 2" xfId="15352"/>
    <cellStyle name="Normal 3 4 2 3 2 2 4 2 2 2" xfId="15353"/>
    <cellStyle name="Normal 3 4 2 3 2 2 4 2 3" xfId="15354"/>
    <cellStyle name="Normal 3 4 2 3 2 2 4 3" xfId="15355"/>
    <cellStyle name="Normal 3 4 2 3 2 2 4 3 2" xfId="15356"/>
    <cellStyle name="Normal 3 4 2 3 2 2 4 4" xfId="15357"/>
    <cellStyle name="Normal 3 4 2 3 2 2 5" xfId="15358"/>
    <cellStyle name="Normal 3 4 2 3 2 2 5 2" xfId="15359"/>
    <cellStyle name="Normal 3 4 2 3 2 2 5 2 2" xfId="15360"/>
    <cellStyle name="Normal 3 4 2 3 2 2 5 3" xfId="15361"/>
    <cellStyle name="Normal 3 4 2 3 2 2 6" xfId="15362"/>
    <cellStyle name="Normal 3 4 2 3 2 2 6 2" xfId="15363"/>
    <cellStyle name="Normal 3 4 2 3 2 2 7" xfId="15364"/>
    <cellStyle name="Normal 3 4 2 3 2 3" xfId="15365"/>
    <cellStyle name="Normal 3 4 2 3 2 3 2" xfId="15366"/>
    <cellStyle name="Normal 3 4 2 3 2 3 2 2" xfId="15367"/>
    <cellStyle name="Normal 3 4 2 3 2 3 2 2 2" xfId="15368"/>
    <cellStyle name="Normal 3 4 2 3 2 3 2 2 2 2" xfId="15369"/>
    <cellStyle name="Normal 3 4 2 3 2 3 2 2 2 2 2" xfId="15370"/>
    <cellStyle name="Normal 3 4 2 3 2 3 2 2 2 3" xfId="15371"/>
    <cellStyle name="Normal 3 4 2 3 2 3 2 2 3" xfId="15372"/>
    <cellStyle name="Normal 3 4 2 3 2 3 2 2 3 2" xfId="15373"/>
    <cellStyle name="Normal 3 4 2 3 2 3 2 2 4" xfId="15374"/>
    <cellStyle name="Normal 3 4 2 3 2 3 2 3" xfId="15375"/>
    <cellStyle name="Normal 3 4 2 3 2 3 2 3 2" xfId="15376"/>
    <cellStyle name="Normal 3 4 2 3 2 3 2 3 2 2" xfId="15377"/>
    <cellStyle name="Normal 3 4 2 3 2 3 2 3 3" xfId="15378"/>
    <cellStyle name="Normal 3 4 2 3 2 3 2 4" xfId="15379"/>
    <cellStyle name="Normal 3 4 2 3 2 3 2 4 2" xfId="15380"/>
    <cellStyle name="Normal 3 4 2 3 2 3 2 5" xfId="15381"/>
    <cellStyle name="Normal 3 4 2 3 2 3 3" xfId="15382"/>
    <cellStyle name="Normal 3 4 2 3 2 3 3 2" xfId="15383"/>
    <cellStyle name="Normal 3 4 2 3 2 3 3 2 2" xfId="15384"/>
    <cellStyle name="Normal 3 4 2 3 2 3 3 2 2 2" xfId="15385"/>
    <cellStyle name="Normal 3 4 2 3 2 3 3 2 3" xfId="15386"/>
    <cellStyle name="Normal 3 4 2 3 2 3 3 3" xfId="15387"/>
    <cellStyle name="Normal 3 4 2 3 2 3 3 3 2" xfId="15388"/>
    <cellStyle name="Normal 3 4 2 3 2 3 3 4" xfId="15389"/>
    <cellStyle name="Normal 3 4 2 3 2 3 4" xfId="15390"/>
    <cellStyle name="Normal 3 4 2 3 2 3 4 2" xfId="15391"/>
    <cellStyle name="Normal 3 4 2 3 2 3 4 2 2" xfId="15392"/>
    <cellStyle name="Normal 3 4 2 3 2 3 4 3" xfId="15393"/>
    <cellStyle name="Normal 3 4 2 3 2 3 5" xfId="15394"/>
    <cellStyle name="Normal 3 4 2 3 2 3 5 2" xfId="15395"/>
    <cellStyle name="Normal 3 4 2 3 2 3 6" xfId="15396"/>
    <cellStyle name="Normal 3 4 2 3 2 4" xfId="15397"/>
    <cellStyle name="Normal 3 4 2 3 2 4 2" xfId="15398"/>
    <cellStyle name="Normal 3 4 2 3 2 4 2 2" xfId="15399"/>
    <cellStyle name="Normal 3 4 2 3 2 4 2 2 2" xfId="15400"/>
    <cellStyle name="Normal 3 4 2 3 2 4 2 2 2 2" xfId="15401"/>
    <cellStyle name="Normal 3 4 2 3 2 4 2 2 3" xfId="15402"/>
    <cellStyle name="Normal 3 4 2 3 2 4 2 3" xfId="15403"/>
    <cellStyle name="Normal 3 4 2 3 2 4 2 3 2" xfId="15404"/>
    <cellStyle name="Normal 3 4 2 3 2 4 2 4" xfId="15405"/>
    <cellStyle name="Normal 3 4 2 3 2 4 3" xfId="15406"/>
    <cellStyle name="Normal 3 4 2 3 2 4 3 2" xfId="15407"/>
    <cellStyle name="Normal 3 4 2 3 2 4 3 2 2" xfId="15408"/>
    <cellStyle name="Normal 3 4 2 3 2 4 3 3" xfId="15409"/>
    <cellStyle name="Normal 3 4 2 3 2 4 4" xfId="15410"/>
    <cellStyle name="Normal 3 4 2 3 2 4 4 2" xfId="15411"/>
    <cellStyle name="Normal 3 4 2 3 2 4 5" xfId="15412"/>
    <cellStyle name="Normal 3 4 2 3 2 5" xfId="15413"/>
    <cellStyle name="Normal 3 4 2 3 2 5 2" xfId="15414"/>
    <cellStyle name="Normal 3 4 2 3 2 5 2 2" xfId="15415"/>
    <cellStyle name="Normal 3 4 2 3 2 5 2 2 2" xfId="15416"/>
    <cellStyle name="Normal 3 4 2 3 2 5 2 3" xfId="15417"/>
    <cellStyle name="Normal 3 4 2 3 2 5 3" xfId="15418"/>
    <cellStyle name="Normal 3 4 2 3 2 5 3 2" xfId="15419"/>
    <cellStyle name="Normal 3 4 2 3 2 5 4" xfId="15420"/>
    <cellStyle name="Normal 3 4 2 3 2 6" xfId="15421"/>
    <cellStyle name="Normal 3 4 2 3 2 6 2" xfId="15422"/>
    <cellStyle name="Normal 3 4 2 3 2 6 2 2" xfId="15423"/>
    <cellStyle name="Normal 3 4 2 3 2 6 3" xfId="15424"/>
    <cellStyle name="Normal 3 4 2 3 2 7" xfId="15425"/>
    <cellStyle name="Normal 3 4 2 3 2 7 2" xfId="15426"/>
    <cellStyle name="Normal 3 4 2 3 2 8" xfId="15427"/>
    <cellStyle name="Normal 3 4 2 3 3" xfId="15428"/>
    <cellStyle name="Normal 3 4 2 3 3 2" xfId="15429"/>
    <cellStyle name="Normal 3 4 2 3 3 2 2" xfId="15430"/>
    <cellStyle name="Normal 3 4 2 3 3 2 2 2" xfId="15431"/>
    <cellStyle name="Normal 3 4 2 3 3 2 2 2 2" xfId="15432"/>
    <cellStyle name="Normal 3 4 2 3 3 2 2 2 2 2" xfId="15433"/>
    <cellStyle name="Normal 3 4 2 3 3 2 2 2 2 2 2" xfId="15434"/>
    <cellStyle name="Normal 3 4 2 3 3 2 2 2 2 3" xfId="15435"/>
    <cellStyle name="Normal 3 4 2 3 3 2 2 2 3" xfId="15436"/>
    <cellStyle name="Normal 3 4 2 3 3 2 2 2 3 2" xfId="15437"/>
    <cellStyle name="Normal 3 4 2 3 3 2 2 2 4" xfId="15438"/>
    <cellStyle name="Normal 3 4 2 3 3 2 2 3" xfId="15439"/>
    <cellStyle name="Normal 3 4 2 3 3 2 2 3 2" xfId="15440"/>
    <cellStyle name="Normal 3 4 2 3 3 2 2 3 2 2" xfId="15441"/>
    <cellStyle name="Normal 3 4 2 3 3 2 2 3 3" xfId="15442"/>
    <cellStyle name="Normal 3 4 2 3 3 2 2 4" xfId="15443"/>
    <cellStyle name="Normal 3 4 2 3 3 2 2 4 2" xfId="15444"/>
    <cellStyle name="Normal 3 4 2 3 3 2 2 5" xfId="15445"/>
    <cellStyle name="Normal 3 4 2 3 3 2 3" xfId="15446"/>
    <cellStyle name="Normal 3 4 2 3 3 2 3 2" xfId="15447"/>
    <cellStyle name="Normal 3 4 2 3 3 2 3 2 2" xfId="15448"/>
    <cellStyle name="Normal 3 4 2 3 3 2 3 2 2 2" xfId="15449"/>
    <cellStyle name="Normal 3 4 2 3 3 2 3 2 3" xfId="15450"/>
    <cellStyle name="Normal 3 4 2 3 3 2 3 3" xfId="15451"/>
    <cellStyle name="Normal 3 4 2 3 3 2 3 3 2" xfId="15452"/>
    <cellStyle name="Normal 3 4 2 3 3 2 3 4" xfId="15453"/>
    <cellStyle name="Normal 3 4 2 3 3 2 4" xfId="15454"/>
    <cellStyle name="Normal 3 4 2 3 3 2 4 2" xfId="15455"/>
    <cellStyle name="Normal 3 4 2 3 3 2 4 2 2" xfId="15456"/>
    <cellStyle name="Normal 3 4 2 3 3 2 4 3" xfId="15457"/>
    <cellStyle name="Normal 3 4 2 3 3 2 5" xfId="15458"/>
    <cellStyle name="Normal 3 4 2 3 3 2 5 2" xfId="15459"/>
    <cellStyle name="Normal 3 4 2 3 3 2 6" xfId="15460"/>
    <cellStyle name="Normal 3 4 2 3 3 3" xfId="15461"/>
    <cellStyle name="Normal 3 4 2 3 3 3 2" xfId="15462"/>
    <cellStyle name="Normal 3 4 2 3 3 3 2 2" xfId="15463"/>
    <cellStyle name="Normal 3 4 2 3 3 3 2 2 2" xfId="15464"/>
    <cellStyle name="Normal 3 4 2 3 3 3 2 2 2 2" xfId="15465"/>
    <cellStyle name="Normal 3 4 2 3 3 3 2 2 3" xfId="15466"/>
    <cellStyle name="Normal 3 4 2 3 3 3 2 3" xfId="15467"/>
    <cellStyle name="Normal 3 4 2 3 3 3 2 3 2" xfId="15468"/>
    <cellStyle name="Normal 3 4 2 3 3 3 2 4" xfId="15469"/>
    <cellStyle name="Normal 3 4 2 3 3 3 3" xfId="15470"/>
    <cellStyle name="Normal 3 4 2 3 3 3 3 2" xfId="15471"/>
    <cellStyle name="Normal 3 4 2 3 3 3 3 2 2" xfId="15472"/>
    <cellStyle name="Normal 3 4 2 3 3 3 3 3" xfId="15473"/>
    <cellStyle name="Normal 3 4 2 3 3 3 4" xfId="15474"/>
    <cellStyle name="Normal 3 4 2 3 3 3 4 2" xfId="15475"/>
    <cellStyle name="Normal 3 4 2 3 3 3 5" xfId="15476"/>
    <cellStyle name="Normal 3 4 2 3 3 4" xfId="15477"/>
    <cellStyle name="Normal 3 4 2 3 3 4 2" xfId="15478"/>
    <cellStyle name="Normal 3 4 2 3 3 4 2 2" xfId="15479"/>
    <cellStyle name="Normal 3 4 2 3 3 4 2 2 2" xfId="15480"/>
    <cellStyle name="Normal 3 4 2 3 3 4 2 3" xfId="15481"/>
    <cellStyle name="Normal 3 4 2 3 3 4 3" xfId="15482"/>
    <cellStyle name="Normal 3 4 2 3 3 4 3 2" xfId="15483"/>
    <cellStyle name="Normal 3 4 2 3 3 4 4" xfId="15484"/>
    <cellStyle name="Normal 3 4 2 3 3 5" xfId="15485"/>
    <cellStyle name="Normal 3 4 2 3 3 5 2" xfId="15486"/>
    <cellStyle name="Normal 3 4 2 3 3 5 2 2" xfId="15487"/>
    <cellStyle name="Normal 3 4 2 3 3 5 3" xfId="15488"/>
    <cellStyle name="Normal 3 4 2 3 3 6" xfId="15489"/>
    <cellStyle name="Normal 3 4 2 3 3 6 2" xfId="15490"/>
    <cellStyle name="Normal 3 4 2 3 3 7" xfId="15491"/>
    <cellStyle name="Normal 3 4 2 3 4" xfId="15492"/>
    <cellStyle name="Normal 3 4 2 3 4 2" xfId="15493"/>
    <cellStyle name="Normal 3 4 2 3 4 2 2" xfId="15494"/>
    <cellStyle name="Normal 3 4 2 3 4 2 2 2" xfId="15495"/>
    <cellStyle name="Normal 3 4 2 3 4 2 2 2 2" xfId="15496"/>
    <cellStyle name="Normal 3 4 2 3 4 2 2 2 2 2" xfId="15497"/>
    <cellStyle name="Normal 3 4 2 3 4 2 2 2 3" xfId="15498"/>
    <cellStyle name="Normal 3 4 2 3 4 2 2 3" xfId="15499"/>
    <cellStyle name="Normal 3 4 2 3 4 2 2 3 2" xfId="15500"/>
    <cellStyle name="Normal 3 4 2 3 4 2 2 4" xfId="15501"/>
    <cellStyle name="Normal 3 4 2 3 4 2 3" xfId="15502"/>
    <cellStyle name="Normal 3 4 2 3 4 2 3 2" xfId="15503"/>
    <cellStyle name="Normal 3 4 2 3 4 2 3 2 2" xfId="15504"/>
    <cellStyle name="Normal 3 4 2 3 4 2 3 3" xfId="15505"/>
    <cellStyle name="Normal 3 4 2 3 4 2 4" xfId="15506"/>
    <cellStyle name="Normal 3 4 2 3 4 2 4 2" xfId="15507"/>
    <cellStyle name="Normal 3 4 2 3 4 2 5" xfId="15508"/>
    <cellStyle name="Normal 3 4 2 3 4 3" xfId="15509"/>
    <cellStyle name="Normal 3 4 2 3 4 3 2" xfId="15510"/>
    <cellStyle name="Normal 3 4 2 3 4 3 2 2" xfId="15511"/>
    <cellStyle name="Normal 3 4 2 3 4 3 2 2 2" xfId="15512"/>
    <cellStyle name="Normal 3 4 2 3 4 3 2 3" xfId="15513"/>
    <cellStyle name="Normal 3 4 2 3 4 3 3" xfId="15514"/>
    <cellStyle name="Normal 3 4 2 3 4 3 3 2" xfId="15515"/>
    <cellStyle name="Normal 3 4 2 3 4 3 4" xfId="15516"/>
    <cellStyle name="Normal 3 4 2 3 4 4" xfId="15517"/>
    <cellStyle name="Normal 3 4 2 3 4 4 2" xfId="15518"/>
    <cellStyle name="Normal 3 4 2 3 4 4 2 2" xfId="15519"/>
    <cellStyle name="Normal 3 4 2 3 4 4 3" xfId="15520"/>
    <cellStyle name="Normal 3 4 2 3 4 5" xfId="15521"/>
    <cellStyle name="Normal 3 4 2 3 4 5 2" xfId="15522"/>
    <cellStyle name="Normal 3 4 2 3 4 6" xfId="15523"/>
    <cellStyle name="Normal 3 4 2 3 5" xfId="15524"/>
    <cellStyle name="Normal 3 4 2 3 5 2" xfId="15525"/>
    <cellStyle name="Normal 3 4 2 3 5 2 2" xfId="15526"/>
    <cellStyle name="Normal 3 4 2 3 5 2 2 2" xfId="15527"/>
    <cellStyle name="Normal 3 4 2 3 5 2 2 2 2" xfId="15528"/>
    <cellStyle name="Normal 3 4 2 3 5 2 2 3" xfId="15529"/>
    <cellStyle name="Normal 3 4 2 3 5 2 3" xfId="15530"/>
    <cellStyle name="Normal 3 4 2 3 5 2 3 2" xfId="15531"/>
    <cellStyle name="Normal 3 4 2 3 5 2 4" xfId="15532"/>
    <cellStyle name="Normal 3 4 2 3 5 3" xfId="15533"/>
    <cellStyle name="Normal 3 4 2 3 5 3 2" xfId="15534"/>
    <cellStyle name="Normal 3 4 2 3 5 3 2 2" xfId="15535"/>
    <cellStyle name="Normal 3 4 2 3 5 3 3" xfId="15536"/>
    <cellStyle name="Normal 3 4 2 3 5 4" xfId="15537"/>
    <cellStyle name="Normal 3 4 2 3 5 4 2" xfId="15538"/>
    <cellStyle name="Normal 3 4 2 3 5 5" xfId="15539"/>
    <cellStyle name="Normal 3 4 2 3 6" xfId="15540"/>
    <cellStyle name="Normal 3 4 2 3 6 2" xfId="15541"/>
    <cellStyle name="Normal 3 4 2 3 6 2 2" xfId="15542"/>
    <cellStyle name="Normal 3 4 2 3 6 2 2 2" xfId="15543"/>
    <cellStyle name="Normal 3 4 2 3 6 2 3" xfId="15544"/>
    <cellStyle name="Normal 3 4 2 3 6 3" xfId="15545"/>
    <cellStyle name="Normal 3 4 2 3 6 3 2" xfId="15546"/>
    <cellStyle name="Normal 3 4 2 3 6 4" xfId="15547"/>
    <cellStyle name="Normal 3 4 2 3 7" xfId="15548"/>
    <cellStyle name="Normal 3 4 2 3 7 2" xfId="15549"/>
    <cellStyle name="Normal 3 4 2 3 7 2 2" xfId="15550"/>
    <cellStyle name="Normal 3 4 2 3 7 3" xfId="15551"/>
    <cellStyle name="Normal 3 4 2 3 8" xfId="15552"/>
    <cellStyle name="Normal 3 4 2 3 8 2" xfId="15553"/>
    <cellStyle name="Normal 3 4 2 3 9" xfId="15554"/>
    <cellStyle name="Normal 3 4 2 4" xfId="15555"/>
    <cellStyle name="Normal 3 4 2 4 2" xfId="15556"/>
    <cellStyle name="Normal 3 4 2 4 2 2" xfId="15557"/>
    <cellStyle name="Normal 3 4 2 4 2 2 2" xfId="15558"/>
    <cellStyle name="Normal 3 4 2 4 2 2 2 2" xfId="15559"/>
    <cellStyle name="Normal 3 4 2 4 2 2 2 2 2" xfId="15560"/>
    <cellStyle name="Normal 3 4 2 4 2 2 2 2 2 2" xfId="15561"/>
    <cellStyle name="Normal 3 4 2 4 2 2 2 2 2 2 2" xfId="15562"/>
    <cellStyle name="Normal 3 4 2 4 2 2 2 2 2 3" xfId="15563"/>
    <cellStyle name="Normal 3 4 2 4 2 2 2 2 3" xfId="15564"/>
    <cellStyle name="Normal 3 4 2 4 2 2 2 2 3 2" xfId="15565"/>
    <cellStyle name="Normal 3 4 2 4 2 2 2 2 4" xfId="15566"/>
    <cellStyle name="Normal 3 4 2 4 2 2 2 3" xfId="15567"/>
    <cellStyle name="Normal 3 4 2 4 2 2 2 3 2" xfId="15568"/>
    <cellStyle name="Normal 3 4 2 4 2 2 2 3 2 2" xfId="15569"/>
    <cellStyle name="Normal 3 4 2 4 2 2 2 3 3" xfId="15570"/>
    <cellStyle name="Normal 3 4 2 4 2 2 2 4" xfId="15571"/>
    <cellStyle name="Normal 3 4 2 4 2 2 2 4 2" xfId="15572"/>
    <cellStyle name="Normal 3 4 2 4 2 2 2 5" xfId="15573"/>
    <cellStyle name="Normal 3 4 2 4 2 2 3" xfId="15574"/>
    <cellStyle name="Normal 3 4 2 4 2 2 3 2" xfId="15575"/>
    <cellStyle name="Normal 3 4 2 4 2 2 3 2 2" xfId="15576"/>
    <cellStyle name="Normal 3 4 2 4 2 2 3 2 2 2" xfId="15577"/>
    <cellStyle name="Normal 3 4 2 4 2 2 3 2 3" xfId="15578"/>
    <cellStyle name="Normal 3 4 2 4 2 2 3 3" xfId="15579"/>
    <cellStyle name="Normal 3 4 2 4 2 2 3 3 2" xfId="15580"/>
    <cellStyle name="Normal 3 4 2 4 2 2 3 4" xfId="15581"/>
    <cellStyle name="Normal 3 4 2 4 2 2 4" xfId="15582"/>
    <cellStyle name="Normal 3 4 2 4 2 2 4 2" xfId="15583"/>
    <cellStyle name="Normal 3 4 2 4 2 2 4 2 2" xfId="15584"/>
    <cellStyle name="Normal 3 4 2 4 2 2 4 3" xfId="15585"/>
    <cellStyle name="Normal 3 4 2 4 2 2 5" xfId="15586"/>
    <cellStyle name="Normal 3 4 2 4 2 2 5 2" xfId="15587"/>
    <cellStyle name="Normal 3 4 2 4 2 2 6" xfId="15588"/>
    <cellStyle name="Normal 3 4 2 4 2 3" xfId="15589"/>
    <cellStyle name="Normal 3 4 2 4 2 3 2" xfId="15590"/>
    <cellStyle name="Normal 3 4 2 4 2 3 2 2" xfId="15591"/>
    <cellStyle name="Normal 3 4 2 4 2 3 2 2 2" xfId="15592"/>
    <cellStyle name="Normal 3 4 2 4 2 3 2 2 2 2" xfId="15593"/>
    <cellStyle name="Normal 3 4 2 4 2 3 2 2 3" xfId="15594"/>
    <cellStyle name="Normal 3 4 2 4 2 3 2 3" xfId="15595"/>
    <cellStyle name="Normal 3 4 2 4 2 3 2 3 2" xfId="15596"/>
    <cellStyle name="Normal 3 4 2 4 2 3 2 4" xfId="15597"/>
    <cellStyle name="Normal 3 4 2 4 2 3 3" xfId="15598"/>
    <cellStyle name="Normal 3 4 2 4 2 3 3 2" xfId="15599"/>
    <cellStyle name="Normal 3 4 2 4 2 3 3 2 2" xfId="15600"/>
    <cellStyle name="Normal 3 4 2 4 2 3 3 3" xfId="15601"/>
    <cellStyle name="Normal 3 4 2 4 2 3 4" xfId="15602"/>
    <cellStyle name="Normal 3 4 2 4 2 3 4 2" xfId="15603"/>
    <cellStyle name="Normal 3 4 2 4 2 3 5" xfId="15604"/>
    <cellStyle name="Normal 3 4 2 4 2 4" xfId="15605"/>
    <cellStyle name="Normal 3 4 2 4 2 4 2" xfId="15606"/>
    <cellStyle name="Normal 3 4 2 4 2 4 2 2" xfId="15607"/>
    <cellStyle name="Normal 3 4 2 4 2 4 2 2 2" xfId="15608"/>
    <cellStyle name="Normal 3 4 2 4 2 4 2 3" xfId="15609"/>
    <cellStyle name="Normal 3 4 2 4 2 4 3" xfId="15610"/>
    <cellStyle name="Normal 3 4 2 4 2 4 3 2" xfId="15611"/>
    <cellStyle name="Normal 3 4 2 4 2 4 4" xfId="15612"/>
    <cellStyle name="Normal 3 4 2 4 2 5" xfId="15613"/>
    <cellStyle name="Normal 3 4 2 4 2 5 2" xfId="15614"/>
    <cellStyle name="Normal 3 4 2 4 2 5 2 2" xfId="15615"/>
    <cellStyle name="Normal 3 4 2 4 2 5 3" xfId="15616"/>
    <cellStyle name="Normal 3 4 2 4 2 6" xfId="15617"/>
    <cellStyle name="Normal 3 4 2 4 2 6 2" xfId="15618"/>
    <cellStyle name="Normal 3 4 2 4 2 7" xfId="15619"/>
    <cellStyle name="Normal 3 4 2 4 3" xfId="15620"/>
    <cellStyle name="Normal 3 4 2 4 3 2" xfId="15621"/>
    <cellStyle name="Normal 3 4 2 4 3 2 2" xfId="15622"/>
    <cellStyle name="Normal 3 4 2 4 3 2 2 2" xfId="15623"/>
    <cellStyle name="Normal 3 4 2 4 3 2 2 2 2" xfId="15624"/>
    <cellStyle name="Normal 3 4 2 4 3 2 2 2 2 2" xfId="15625"/>
    <cellStyle name="Normal 3 4 2 4 3 2 2 2 3" xfId="15626"/>
    <cellStyle name="Normal 3 4 2 4 3 2 2 3" xfId="15627"/>
    <cellStyle name="Normal 3 4 2 4 3 2 2 3 2" xfId="15628"/>
    <cellStyle name="Normal 3 4 2 4 3 2 2 4" xfId="15629"/>
    <cellStyle name="Normal 3 4 2 4 3 2 3" xfId="15630"/>
    <cellStyle name="Normal 3 4 2 4 3 2 3 2" xfId="15631"/>
    <cellStyle name="Normal 3 4 2 4 3 2 3 2 2" xfId="15632"/>
    <cellStyle name="Normal 3 4 2 4 3 2 3 3" xfId="15633"/>
    <cellStyle name="Normal 3 4 2 4 3 2 4" xfId="15634"/>
    <cellStyle name="Normal 3 4 2 4 3 2 4 2" xfId="15635"/>
    <cellStyle name="Normal 3 4 2 4 3 2 5" xfId="15636"/>
    <cellStyle name="Normal 3 4 2 4 3 3" xfId="15637"/>
    <cellStyle name="Normal 3 4 2 4 3 3 2" xfId="15638"/>
    <cellStyle name="Normal 3 4 2 4 3 3 2 2" xfId="15639"/>
    <cellStyle name="Normal 3 4 2 4 3 3 2 2 2" xfId="15640"/>
    <cellStyle name="Normal 3 4 2 4 3 3 2 3" xfId="15641"/>
    <cellStyle name="Normal 3 4 2 4 3 3 3" xfId="15642"/>
    <cellStyle name="Normal 3 4 2 4 3 3 3 2" xfId="15643"/>
    <cellStyle name="Normal 3 4 2 4 3 3 4" xfId="15644"/>
    <cellStyle name="Normal 3 4 2 4 3 4" xfId="15645"/>
    <cellStyle name="Normal 3 4 2 4 3 4 2" xfId="15646"/>
    <cellStyle name="Normal 3 4 2 4 3 4 2 2" xfId="15647"/>
    <cellStyle name="Normal 3 4 2 4 3 4 3" xfId="15648"/>
    <cellStyle name="Normal 3 4 2 4 3 5" xfId="15649"/>
    <cellStyle name="Normal 3 4 2 4 3 5 2" xfId="15650"/>
    <cellStyle name="Normal 3 4 2 4 3 6" xfId="15651"/>
    <cellStyle name="Normal 3 4 2 4 4" xfId="15652"/>
    <cellStyle name="Normal 3 4 2 4 4 2" xfId="15653"/>
    <cellStyle name="Normal 3 4 2 4 4 2 2" xfId="15654"/>
    <cellStyle name="Normal 3 4 2 4 4 2 2 2" xfId="15655"/>
    <cellStyle name="Normal 3 4 2 4 4 2 2 2 2" xfId="15656"/>
    <cellStyle name="Normal 3 4 2 4 4 2 2 3" xfId="15657"/>
    <cellStyle name="Normal 3 4 2 4 4 2 3" xfId="15658"/>
    <cellStyle name="Normal 3 4 2 4 4 2 3 2" xfId="15659"/>
    <cellStyle name="Normal 3 4 2 4 4 2 4" xfId="15660"/>
    <cellStyle name="Normal 3 4 2 4 4 3" xfId="15661"/>
    <cellStyle name="Normal 3 4 2 4 4 3 2" xfId="15662"/>
    <cellStyle name="Normal 3 4 2 4 4 3 2 2" xfId="15663"/>
    <cellStyle name="Normal 3 4 2 4 4 3 3" xfId="15664"/>
    <cellStyle name="Normal 3 4 2 4 4 4" xfId="15665"/>
    <cellStyle name="Normal 3 4 2 4 4 4 2" xfId="15666"/>
    <cellStyle name="Normal 3 4 2 4 4 5" xfId="15667"/>
    <cellStyle name="Normal 3 4 2 4 5" xfId="15668"/>
    <cellStyle name="Normal 3 4 2 4 5 2" xfId="15669"/>
    <cellStyle name="Normal 3 4 2 4 5 2 2" xfId="15670"/>
    <cellStyle name="Normal 3 4 2 4 5 2 2 2" xfId="15671"/>
    <cellStyle name="Normal 3 4 2 4 5 2 3" xfId="15672"/>
    <cellStyle name="Normal 3 4 2 4 5 3" xfId="15673"/>
    <cellStyle name="Normal 3 4 2 4 5 3 2" xfId="15674"/>
    <cellStyle name="Normal 3 4 2 4 5 4" xfId="15675"/>
    <cellStyle name="Normal 3 4 2 4 6" xfId="15676"/>
    <cellStyle name="Normal 3 4 2 4 6 2" xfId="15677"/>
    <cellStyle name="Normal 3 4 2 4 6 2 2" xfId="15678"/>
    <cellStyle name="Normal 3 4 2 4 6 3" xfId="15679"/>
    <cellStyle name="Normal 3 4 2 4 7" xfId="15680"/>
    <cellStyle name="Normal 3 4 2 4 7 2" xfId="15681"/>
    <cellStyle name="Normal 3 4 2 4 8" xfId="15682"/>
    <cellStyle name="Normal 3 4 2 5" xfId="15683"/>
    <cellStyle name="Normal 3 4 2 5 2" xfId="15684"/>
    <cellStyle name="Normal 3 4 2 5 2 2" xfId="15685"/>
    <cellStyle name="Normal 3 4 2 5 2 2 2" xfId="15686"/>
    <cellStyle name="Normal 3 4 2 5 2 2 2 2" xfId="15687"/>
    <cellStyle name="Normal 3 4 2 5 2 2 2 2 2" xfId="15688"/>
    <cellStyle name="Normal 3 4 2 5 2 2 2 2 2 2" xfId="15689"/>
    <cellStyle name="Normal 3 4 2 5 2 2 2 2 3" xfId="15690"/>
    <cellStyle name="Normal 3 4 2 5 2 2 2 3" xfId="15691"/>
    <cellStyle name="Normal 3 4 2 5 2 2 2 3 2" xfId="15692"/>
    <cellStyle name="Normal 3 4 2 5 2 2 2 4" xfId="15693"/>
    <cellStyle name="Normal 3 4 2 5 2 2 3" xfId="15694"/>
    <cellStyle name="Normal 3 4 2 5 2 2 3 2" xfId="15695"/>
    <cellStyle name="Normal 3 4 2 5 2 2 3 2 2" xfId="15696"/>
    <cellStyle name="Normal 3 4 2 5 2 2 3 3" xfId="15697"/>
    <cellStyle name="Normal 3 4 2 5 2 2 4" xfId="15698"/>
    <cellStyle name="Normal 3 4 2 5 2 2 4 2" xfId="15699"/>
    <cellStyle name="Normal 3 4 2 5 2 2 5" xfId="15700"/>
    <cellStyle name="Normal 3 4 2 5 2 3" xfId="15701"/>
    <cellStyle name="Normal 3 4 2 5 2 3 2" xfId="15702"/>
    <cellStyle name="Normal 3 4 2 5 2 3 2 2" xfId="15703"/>
    <cellStyle name="Normal 3 4 2 5 2 3 2 2 2" xfId="15704"/>
    <cellStyle name="Normal 3 4 2 5 2 3 2 3" xfId="15705"/>
    <cellStyle name="Normal 3 4 2 5 2 3 3" xfId="15706"/>
    <cellStyle name="Normal 3 4 2 5 2 3 3 2" xfId="15707"/>
    <cellStyle name="Normal 3 4 2 5 2 3 4" xfId="15708"/>
    <cellStyle name="Normal 3 4 2 5 2 4" xfId="15709"/>
    <cellStyle name="Normal 3 4 2 5 2 4 2" xfId="15710"/>
    <cellStyle name="Normal 3 4 2 5 2 4 2 2" xfId="15711"/>
    <cellStyle name="Normal 3 4 2 5 2 4 3" xfId="15712"/>
    <cellStyle name="Normal 3 4 2 5 2 5" xfId="15713"/>
    <cellStyle name="Normal 3 4 2 5 2 5 2" xfId="15714"/>
    <cellStyle name="Normal 3 4 2 5 2 6" xfId="15715"/>
    <cellStyle name="Normal 3 4 2 5 3" xfId="15716"/>
    <cellStyle name="Normal 3 4 2 5 3 2" xfId="15717"/>
    <cellStyle name="Normal 3 4 2 5 3 2 2" xfId="15718"/>
    <cellStyle name="Normal 3 4 2 5 3 2 2 2" xfId="15719"/>
    <cellStyle name="Normal 3 4 2 5 3 2 2 2 2" xfId="15720"/>
    <cellStyle name="Normal 3 4 2 5 3 2 2 3" xfId="15721"/>
    <cellStyle name="Normal 3 4 2 5 3 2 3" xfId="15722"/>
    <cellStyle name="Normal 3 4 2 5 3 2 3 2" xfId="15723"/>
    <cellStyle name="Normal 3 4 2 5 3 2 4" xfId="15724"/>
    <cellStyle name="Normal 3 4 2 5 3 3" xfId="15725"/>
    <cellStyle name="Normal 3 4 2 5 3 3 2" xfId="15726"/>
    <cellStyle name="Normal 3 4 2 5 3 3 2 2" xfId="15727"/>
    <cellStyle name="Normal 3 4 2 5 3 3 3" xfId="15728"/>
    <cellStyle name="Normal 3 4 2 5 3 4" xfId="15729"/>
    <cellStyle name="Normal 3 4 2 5 3 4 2" xfId="15730"/>
    <cellStyle name="Normal 3 4 2 5 3 5" xfId="15731"/>
    <cellStyle name="Normal 3 4 2 5 4" xfId="15732"/>
    <cellStyle name="Normal 3 4 2 5 4 2" xfId="15733"/>
    <cellStyle name="Normal 3 4 2 5 4 2 2" xfId="15734"/>
    <cellStyle name="Normal 3 4 2 5 4 2 2 2" xfId="15735"/>
    <cellStyle name="Normal 3 4 2 5 4 2 3" xfId="15736"/>
    <cellStyle name="Normal 3 4 2 5 4 3" xfId="15737"/>
    <cellStyle name="Normal 3 4 2 5 4 3 2" xfId="15738"/>
    <cellStyle name="Normal 3 4 2 5 4 4" xfId="15739"/>
    <cellStyle name="Normal 3 4 2 5 5" xfId="15740"/>
    <cellStyle name="Normal 3 4 2 5 5 2" xfId="15741"/>
    <cellStyle name="Normal 3 4 2 5 5 2 2" xfId="15742"/>
    <cellStyle name="Normal 3 4 2 5 5 3" xfId="15743"/>
    <cellStyle name="Normal 3 4 2 5 6" xfId="15744"/>
    <cellStyle name="Normal 3 4 2 5 6 2" xfId="15745"/>
    <cellStyle name="Normal 3 4 2 5 7" xfId="15746"/>
    <cellStyle name="Normal 3 4 2 6" xfId="15747"/>
    <cellStyle name="Normal 3 4 2 6 2" xfId="15748"/>
    <cellStyle name="Normal 3 4 2 6 2 2" xfId="15749"/>
    <cellStyle name="Normal 3 4 2 6 2 2 2" xfId="15750"/>
    <cellStyle name="Normal 3 4 2 6 2 2 2 2" xfId="15751"/>
    <cellStyle name="Normal 3 4 2 6 2 2 2 2 2" xfId="15752"/>
    <cellStyle name="Normal 3 4 2 6 2 2 2 3" xfId="15753"/>
    <cellStyle name="Normal 3 4 2 6 2 2 3" xfId="15754"/>
    <cellStyle name="Normal 3 4 2 6 2 2 3 2" xfId="15755"/>
    <cellStyle name="Normal 3 4 2 6 2 2 4" xfId="15756"/>
    <cellStyle name="Normal 3 4 2 6 2 3" xfId="15757"/>
    <cellStyle name="Normal 3 4 2 6 2 3 2" xfId="15758"/>
    <cellStyle name="Normal 3 4 2 6 2 3 2 2" xfId="15759"/>
    <cellStyle name="Normal 3 4 2 6 2 3 3" xfId="15760"/>
    <cellStyle name="Normal 3 4 2 6 2 4" xfId="15761"/>
    <cellStyle name="Normal 3 4 2 6 2 4 2" xfId="15762"/>
    <cellStyle name="Normal 3 4 2 6 2 5" xfId="15763"/>
    <cellStyle name="Normal 3 4 2 6 3" xfId="15764"/>
    <cellStyle name="Normal 3 4 2 6 3 2" xfId="15765"/>
    <cellStyle name="Normal 3 4 2 6 3 2 2" xfId="15766"/>
    <cellStyle name="Normal 3 4 2 6 3 2 2 2" xfId="15767"/>
    <cellStyle name="Normal 3 4 2 6 3 2 3" xfId="15768"/>
    <cellStyle name="Normal 3 4 2 6 3 3" xfId="15769"/>
    <cellStyle name="Normal 3 4 2 6 3 3 2" xfId="15770"/>
    <cellStyle name="Normal 3 4 2 6 3 4" xfId="15771"/>
    <cellStyle name="Normal 3 4 2 6 4" xfId="15772"/>
    <cellStyle name="Normal 3 4 2 6 4 2" xfId="15773"/>
    <cellStyle name="Normal 3 4 2 6 4 2 2" xfId="15774"/>
    <cellStyle name="Normal 3 4 2 6 4 3" xfId="15775"/>
    <cellStyle name="Normal 3 4 2 6 5" xfId="15776"/>
    <cellStyle name="Normal 3 4 2 6 5 2" xfId="15777"/>
    <cellStyle name="Normal 3 4 2 6 6" xfId="15778"/>
    <cellStyle name="Normal 3 4 2 7" xfId="15779"/>
    <cellStyle name="Normal 3 4 2 7 2" xfId="15780"/>
    <cellStyle name="Normal 3 4 2 7 2 2" xfId="15781"/>
    <cellStyle name="Normal 3 4 2 7 2 2 2" xfId="15782"/>
    <cellStyle name="Normal 3 4 2 7 2 2 2 2" xfId="15783"/>
    <cellStyle name="Normal 3 4 2 7 2 2 3" xfId="15784"/>
    <cellStyle name="Normal 3 4 2 7 2 3" xfId="15785"/>
    <cellStyle name="Normal 3 4 2 7 2 3 2" xfId="15786"/>
    <cellStyle name="Normal 3 4 2 7 2 4" xfId="15787"/>
    <cellStyle name="Normal 3 4 2 7 3" xfId="15788"/>
    <cellStyle name="Normal 3 4 2 7 3 2" xfId="15789"/>
    <cellStyle name="Normal 3 4 2 7 3 2 2" xfId="15790"/>
    <cellStyle name="Normal 3 4 2 7 3 3" xfId="15791"/>
    <cellStyle name="Normal 3 4 2 7 4" xfId="15792"/>
    <cellStyle name="Normal 3 4 2 7 4 2" xfId="15793"/>
    <cellStyle name="Normal 3 4 2 7 5" xfId="15794"/>
    <cellStyle name="Normal 3 4 2 8" xfId="15795"/>
    <cellStyle name="Normal 3 4 2 8 2" xfId="15796"/>
    <cellStyle name="Normal 3 4 2 8 2 2" xfId="15797"/>
    <cellStyle name="Normal 3 4 2 8 2 2 2" xfId="15798"/>
    <cellStyle name="Normal 3 4 2 8 2 3" xfId="15799"/>
    <cellStyle name="Normal 3 4 2 8 3" xfId="15800"/>
    <cellStyle name="Normal 3 4 2 8 3 2" xfId="15801"/>
    <cellStyle name="Normal 3 4 2 8 4" xfId="15802"/>
    <cellStyle name="Normal 3 4 2 9" xfId="15803"/>
    <cellStyle name="Normal 3 4 2 9 2" xfId="15804"/>
    <cellStyle name="Normal 3 4 2 9 2 2" xfId="15805"/>
    <cellStyle name="Normal 3 4 2 9 3" xfId="15806"/>
    <cellStyle name="Normal 3 4 3" xfId="15807"/>
    <cellStyle name="Normal 3 4 3 10" xfId="15808"/>
    <cellStyle name="Normal 3 4 3 2" xfId="15809"/>
    <cellStyle name="Normal 3 4 3 2 2" xfId="15810"/>
    <cellStyle name="Normal 3 4 3 2 2 2" xfId="15811"/>
    <cellStyle name="Normal 3 4 3 2 2 2 2" xfId="15812"/>
    <cellStyle name="Normal 3 4 3 2 2 2 2 2" xfId="15813"/>
    <cellStyle name="Normal 3 4 3 2 2 2 2 2 2" xfId="15814"/>
    <cellStyle name="Normal 3 4 3 2 2 2 2 2 2 2" xfId="15815"/>
    <cellStyle name="Normal 3 4 3 2 2 2 2 2 2 2 2" xfId="15816"/>
    <cellStyle name="Normal 3 4 3 2 2 2 2 2 2 2 2 2" xfId="15817"/>
    <cellStyle name="Normal 3 4 3 2 2 2 2 2 2 2 3" xfId="15818"/>
    <cellStyle name="Normal 3 4 3 2 2 2 2 2 2 3" xfId="15819"/>
    <cellStyle name="Normal 3 4 3 2 2 2 2 2 2 3 2" xfId="15820"/>
    <cellStyle name="Normal 3 4 3 2 2 2 2 2 2 4" xfId="15821"/>
    <cellStyle name="Normal 3 4 3 2 2 2 2 2 3" xfId="15822"/>
    <cellStyle name="Normal 3 4 3 2 2 2 2 2 3 2" xfId="15823"/>
    <cellStyle name="Normal 3 4 3 2 2 2 2 2 3 2 2" xfId="15824"/>
    <cellStyle name="Normal 3 4 3 2 2 2 2 2 3 3" xfId="15825"/>
    <cellStyle name="Normal 3 4 3 2 2 2 2 2 4" xfId="15826"/>
    <cellStyle name="Normal 3 4 3 2 2 2 2 2 4 2" xfId="15827"/>
    <cellStyle name="Normal 3 4 3 2 2 2 2 2 5" xfId="15828"/>
    <cellStyle name="Normal 3 4 3 2 2 2 2 3" xfId="15829"/>
    <cellStyle name="Normal 3 4 3 2 2 2 2 3 2" xfId="15830"/>
    <cellStyle name="Normal 3 4 3 2 2 2 2 3 2 2" xfId="15831"/>
    <cellStyle name="Normal 3 4 3 2 2 2 2 3 2 2 2" xfId="15832"/>
    <cellStyle name="Normal 3 4 3 2 2 2 2 3 2 3" xfId="15833"/>
    <cellStyle name="Normal 3 4 3 2 2 2 2 3 3" xfId="15834"/>
    <cellStyle name="Normal 3 4 3 2 2 2 2 3 3 2" xfId="15835"/>
    <cellStyle name="Normal 3 4 3 2 2 2 2 3 4" xfId="15836"/>
    <cellStyle name="Normal 3 4 3 2 2 2 2 4" xfId="15837"/>
    <cellStyle name="Normal 3 4 3 2 2 2 2 4 2" xfId="15838"/>
    <cellStyle name="Normal 3 4 3 2 2 2 2 4 2 2" xfId="15839"/>
    <cellStyle name="Normal 3 4 3 2 2 2 2 4 3" xfId="15840"/>
    <cellStyle name="Normal 3 4 3 2 2 2 2 5" xfId="15841"/>
    <cellStyle name="Normal 3 4 3 2 2 2 2 5 2" xfId="15842"/>
    <cellStyle name="Normal 3 4 3 2 2 2 2 6" xfId="15843"/>
    <cellStyle name="Normal 3 4 3 2 2 2 3" xfId="15844"/>
    <cellStyle name="Normal 3 4 3 2 2 2 3 2" xfId="15845"/>
    <cellStyle name="Normal 3 4 3 2 2 2 3 2 2" xfId="15846"/>
    <cellStyle name="Normal 3 4 3 2 2 2 3 2 2 2" xfId="15847"/>
    <cellStyle name="Normal 3 4 3 2 2 2 3 2 2 2 2" xfId="15848"/>
    <cellStyle name="Normal 3 4 3 2 2 2 3 2 2 3" xfId="15849"/>
    <cellStyle name="Normal 3 4 3 2 2 2 3 2 3" xfId="15850"/>
    <cellStyle name="Normal 3 4 3 2 2 2 3 2 3 2" xfId="15851"/>
    <cellStyle name="Normal 3 4 3 2 2 2 3 2 4" xfId="15852"/>
    <cellStyle name="Normal 3 4 3 2 2 2 3 3" xfId="15853"/>
    <cellStyle name="Normal 3 4 3 2 2 2 3 3 2" xfId="15854"/>
    <cellStyle name="Normal 3 4 3 2 2 2 3 3 2 2" xfId="15855"/>
    <cellStyle name="Normal 3 4 3 2 2 2 3 3 3" xfId="15856"/>
    <cellStyle name="Normal 3 4 3 2 2 2 3 4" xfId="15857"/>
    <cellStyle name="Normal 3 4 3 2 2 2 3 4 2" xfId="15858"/>
    <cellStyle name="Normal 3 4 3 2 2 2 3 5" xfId="15859"/>
    <cellStyle name="Normal 3 4 3 2 2 2 4" xfId="15860"/>
    <cellStyle name="Normal 3 4 3 2 2 2 4 2" xfId="15861"/>
    <cellStyle name="Normal 3 4 3 2 2 2 4 2 2" xfId="15862"/>
    <cellStyle name="Normal 3 4 3 2 2 2 4 2 2 2" xfId="15863"/>
    <cellStyle name="Normal 3 4 3 2 2 2 4 2 3" xfId="15864"/>
    <cellStyle name="Normal 3 4 3 2 2 2 4 3" xfId="15865"/>
    <cellStyle name="Normal 3 4 3 2 2 2 4 3 2" xfId="15866"/>
    <cellStyle name="Normal 3 4 3 2 2 2 4 4" xfId="15867"/>
    <cellStyle name="Normal 3 4 3 2 2 2 5" xfId="15868"/>
    <cellStyle name="Normal 3 4 3 2 2 2 5 2" xfId="15869"/>
    <cellStyle name="Normal 3 4 3 2 2 2 5 2 2" xfId="15870"/>
    <cellStyle name="Normal 3 4 3 2 2 2 5 3" xfId="15871"/>
    <cellStyle name="Normal 3 4 3 2 2 2 6" xfId="15872"/>
    <cellStyle name="Normal 3 4 3 2 2 2 6 2" xfId="15873"/>
    <cellStyle name="Normal 3 4 3 2 2 2 7" xfId="15874"/>
    <cellStyle name="Normal 3 4 3 2 2 3" xfId="15875"/>
    <cellStyle name="Normal 3 4 3 2 2 3 2" xfId="15876"/>
    <cellStyle name="Normal 3 4 3 2 2 3 2 2" xfId="15877"/>
    <cellStyle name="Normal 3 4 3 2 2 3 2 2 2" xfId="15878"/>
    <cellStyle name="Normal 3 4 3 2 2 3 2 2 2 2" xfId="15879"/>
    <cellStyle name="Normal 3 4 3 2 2 3 2 2 2 2 2" xfId="15880"/>
    <cellStyle name="Normal 3 4 3 2 2 3 2 2 2 3" xfId="15881"/>
    <cellStyle name="Normal 3 4 3 2 2 3 2 2 3" xfId="15882"/>
    <cellStyle name="Normal 3 4 3 2 2 3 2 2 3 2" xfId="15883"/>
    <cellStyle name="Normal 3 4 3 2 2 3 2 2 4" xfId="15884"/>
    <cellStyle name="Normal 3 4 3 2 2 3 2 3" xfId="15885"/>
    <cellStyle name="Normal 3 4 3 2 2 3 2 3 2" xfId="15886"/>
    <cellStyle name="Normal 3 4 3 2 2 3 2 3 2 2" xfId="15887"/>
    <cellStyle name="Normal 3 4 3 2 2 3 2 3 3" xfId="15888"/>
    <cellStyle name="Normal 3 4 3 2 2 3 2 4" xfId="15889"/>
    <cellStyle name="Normal 3 4 3 2 2 3 2 4 2" xfId="15890"/>
    <cellStyle name="Normal 3 4 3 2 2 3 2 5" xfId="15891"/>
    <cellStyle name="Normal 3 4 3 2 2 3 3" xfId="15892"/>
    <cellStyle name="Normal 3 4 3 2 2 3 3 2" xfId="15893"/>
    <cellStyle name="Normal 3 4 3 2 2 3 3 2 2" xfId="15894"/>
    <cellStyle name="Normal 3 4 3 2 2 3 3 2 2 2" xfId="15895"/>
    <cellStyle name="Normal 3 4 3 2 2 3 3 2 3" xfId="15896"/>
    <cellStyle name="Normal 3 4 3 2 2 3 3 3" xfId="15897"/>
    <cellStyle name="Normal 3 4 3 2 2 3 3 3 2" xfId="15898"/>
    <cellStyle name="Normal 3 4 3 2 2 3 3 4" xfId="15899"/>
    <cellStyle name="Normal 3 4 3 2 2 3 4" xfId="15900"/>
    <cellStyle name="Normal 3 4 3 2 2 3 4 2" xfId="15901"/>
    <cellStyle name="Normal 3 4 3 2 2 3 4 2 2" xfId="15902"/>
    <cellStyle name="Normal 3 4 3 2 2 3 4 3" xfId="15903"/>
    <cellStyle name="Normal 3 4 3 2 2 3 5" xfId="15904"/>
    <cellStyle name="Normal 3 4 3 2 2 3 5 2" xfId="15905"/>
    <cellStyle name="Normal 3 4 3 2 2 3 6" xfId="15906"/>
    <cellStyle name="Normal 3 4 3 2 2 4" xfId="15907"/>
    <cellStyle name="Normal 3 4 3 2 2 4 2" xfId="15908"/>
    <cellStyle name="Normal 3 4 3 2 2 4 2 2" xfId="15909"/>
    <cellStyle name="Normal 3 4 3 2 2 4 2 2 2" xfId="15910"/>
    <cellStyle name="Normal 3 4 3 2 2 4 2 2 2 2" xfId="15911"/>
    <cellStyle name="Normal 3 4 3 2 2 4 2 2 3" xfId="15912"/>
    <cellStyle name="Normal 3 4 3 2 2 4 2 3" xfId="15913"/>
    <cellStyle name="Normal 3 4 3 2 2 4 2 3 2" xfId="15914"/>
    <cellStyle name="Normal 3 4 3 2 2 4 2 4" xfId="15915"/>
    <cellStyle name="Normal 3 4 3 2 2 4 3" xfId="15916"/>
    <cellStyle name="Normal 3 4 3 2 2 4 3 2" xfId="15917"/>
    <cellStyle name="Normal 3 4 3 2 2 4 3 2 2" xfId="15918"/>
    <cellStyle name="Normal 3 4 3 2 2 4 3 3" xfId="15919"/>
    <cellStyle name="Normal 3 4 3 2 2 4 4" xfId="15920"/>
    <cellStyle name="Normal 3 4 3 2 2 4 4 2" xfId="15921"/>
    <cellStyle name="Normal 3 4 3 2 2 4 5" xfId="15922"/>
    <cellStyle name="Normal 3 4 3 2 2 5" xfId="15923"/>
    <cellStyle name="Normal 3 4 3 2 2 5 2" xfId="15924"/>
    <cellStyle name="Normal 3 4 3 2 2 5 2 2" xfId="15925"/>
    <cellStyle name="Normal 3 4 3 2 2 5 2 2 2" xfId="15926"/>
    <cellStyle name="Normal 3 4 3 2 2 5 2 3" xfId="15927"/>
    <cellStyle name="Normal 3 4 3 2 2 5 3" xfId="15928"/>
    <cellStyle name="Normal 3 4 3 2 2 5 3 2" xfId="15929"/>
    <cellStyle name="Normal 3 4 3 2 2 5 4" xfId="15930"/>
    <cellStyle name="Normal 3 4 3 2 2 6" xfId="15931"/>
    <cellStyle name="Normal 3 4 3 2 2 6 2" xfId="15932"/>
    <cellStyle name="Normal 3 4 3 2 2 6 2 2" xfId="15933"/>
    <cellStyle name="Normal 3 4 3 2 2 6 3" xfId="15934"/>
    <cellStyle name="Normal 3 4 3 2 2 7" xfId="15935"/>
    <cellStyle name="Normal 3 4 3 2 2 7 2" xfId="15936"/>
    <cellStyle name="Normal 3 4 3 2 2 8" xfId="15937"/>
    <cellStyle name="Normal 3 4 3 2 3" xfId="15938"/>
    <cellStyle name="Normal 3 4 3 2 3 2" xfId="15939"/>
    <cellStyle name="Normal 3 4 3 2 3 2 2" xfId="15940"/>
    <cellStyle name="Normal 3 4 3 2 3 2 2 2" xfId="15941"/>
    <cellStyle name="Normal 3 4 3 2 3 2 2 2 2" xfId="15942"/>
    <cellStyle name="Normal 3 4 3 2 3 2 2 2 2 2" xfId="15943"/>
    <cellStyle name="Normal 3 4 3 2 3 2 2 2 2 2 2" xfId="15944"/>
    <cellStyle name="Normal 3 4 3 2 3 2 2 2 2 3" xfId="15945"/>
    <cellStyle name="Normal 3 4 3 2 3 2 2 2 3" xfId="15946"/>
    <cellStyle name="Normal 3 4 3 2 3 2 2 2 3 2" xfId="15947"/>
    <cellStyle name="Normal 3 4 3 2 3 2 2 2 4" xfId="15948"/>
    <cellStyle name="Normal 3 4 3 2 3 2 2 3" xfId="15949"/>
    <cellStyle name="Normal 3 4 3 2 3 2 2 3 2" xfId="15950"/>
    <cellStyle name="Normal 3 4 3 2 3 2 2 3 2 2" xfId="15951"/>
    <cellStyle name="Normal 3 4 3 2 3 2 2 3 3" xfId="15952"/>
    <cellStyle name="Normal 3 4 3 2 3 2 2 4" xfId="15953"/>
    <cellStyle name="Normal 3 4 3 2 3 2 2 4 2" xfId="15954"/>
    <cellStyle name="Normal 3 4 3 2 3 2 2 5" xfId="15955"/>
    <cellStyle name="Normal 3 4 3 2 3 2 3" xfId="15956"/>
    <cellStyle name="Normal 3 4 3 2 3 2 3 2" xfId="15957"/>
    <cellStyle name="Normal 3 4 3 2 3 2 3 2 2" xfId="15958"/>
    <cellStyle name="Normal 3 4 3 2 3 2 3 2 2 2" xfId="15959"/>
    <cellStyle name="Normal 3 4 3 2 3 2 3 2 3" xfId="15960"/>
    <cellStyle name="Normal 3 4 3 2 3 2 3 3" xfId="15961"/>
    <cellStyle name="Normal 3 4 3 2 3 2 3 3 2" xfId="15962"/>
    <cellStyle name="Normal 3 4 3 2 3 2 3 4" xfId="15963"/>
    <cellStyle name="Normal 3 4 3 2 3 2 4" xfId="15964"/>
    <cellStyle name="Normal 3 4 3 2 3 2 4 2" xfId="15965"/>
    <cellStyle name="Normal 3 4 3 2 3 2 4 2 2" xfId="15966"/>
    <cellStyle name="Normal 3 4 3 2 3 2 4 3" xfId="15967"/>
    <cellStyle name="Normal 3 4 3 2 3 2 5" xfId="15968"/>
    <cellStyle name="Normal 3 4 3 2 3 2 5 2" xfId="15969"/>
    <cellStyle name="Normal 3 4 3 2 3 2 6" xfId="15970"/>
    <cellStyle name="Normal 3 4 3 2 3 3" xfId="15971"/>
    <cellStyle name="Normal 3 4 3 2 3 3 2" xfId="15972"/>
    <cellStyle name="Normal 3 4 3 2 3 3 2 2" xfId="15973"/>
    <cellStyle name="Normal 3 4 3 2 3 3 2 2 2" xfId="15974"/>
    <cellStyle name="Normal 3 4 3 2 3 3 2 2 2 2" xfId="15975"/>
    <cellStyle name="Normal 3 4 3 2 3 3 2 2 3" xfId="15976"/>
    <cellStyle name="Normal 3 4 3 2 3 3 2 3" xfId="15977"/>
    <cellStyle name="Normal 3 4 3 2 3 3 2 3 2" xfId="15978"/>
    <cellStyle name="Normal 3 4 3 2 3 3 2 4" xfId="15979"/>
    <cellStyle name="Normal 3 4 3 2 3 3 3" xfId="15980"/>
    <cellStyle name="Normal 3 4 3 2 3 3 3 2" xfId="15981"/>
    <cellStyle name="Normal 3 4 3 2 3 3 3 2 2" xfId="15982"/>
    <cellStyle name="Normal 3 4 3 2 3 3 3 3" xfId="15983"/>
    <cellStyle name="Normal 3 4 3 2 3 3 4" xfId="15984"/>
    <cellStyle name="Normal 3 4 3 2 3 3 4 2" xfId="15985"/>
    <cellStyle name="Normal 3 4 3 2 3 3 5" xfId="15986"/>
    <cellStyle name="Normal 3 4 3 2 3 4" xfId="15987"/>
    <cellStyle name="Normal 3 4 3 2 3 4 2" xfId="15988"/>
    <cellStyle name="Normal 3 4 3 2 3 4 2 2" xfId="15989"/>
    <cellStyle name="Normal 3 4 3 2 3 4 2 2 2" xfId="15990"/>
    <cellStyle name="Normal 3 4 3 2 3 4 2 3" xfId="15991"/>
    <cellStyle name="Normal 3 4 3 2 3 4 3" xfId="15992"/>
    <cellStyle name="Normal 3 4 3 2 3 4 3 2" xfId="15993"/>
    <cellStyle name="Normal 3 4 3 2 3 4 4" xfId="15994"/>
    <cellStyle name="Normal 3 4 3 2 3 5" xfId="15995"/>
    <cellStyle name="Normal 3 4 3 2 3 5 2" xfId="15996"/>
    <cellStyle name="Normal 3 4 3 2 3 5 2 2" xfId="15997"/>
    <cellStyle name="Normal 3 4 3 2 3 5 3" xfId="15998"/>
    <cellStyle name="Normal 3 4 3 2 3 6" xfId="15999"/>
    <cellStyle name="Normal 3 4 3 2 3 6 2" xfId="16000"/>
    <cellStyle name="Normal 3 4 3 2 3 7" xfId="16001"/>
    <cellStyle name="Normal 3 4 3 2 4" xfId="16002"/>
    <cellStyle name="Normal 3 4 3 2 4 2" xfId="16003"/>
    <cellStyle name="Normal 3 4 3 2 4 2 2" xfId="16004"/>
    <cellStyle name="Normal 3 4 3 2 4 2 2 2" xfId="16005"/>
    <cellStyle name="Normal 3 4 3 2 4 2 2 2 2" xfId="16006"/>
    <cellStyle name="Normal 3 4 3 2 4 2 2 2 2 2" xfId="16007"/>
    <cellStyle name="Normal 3 4 3 2 4 2 2 2 3" xfId="16008"/>
    <cellStyle name="Normal 3 4 3 2 4 2 2 3" xfId="16009"/>
    <cellStyle name="Normal 3 4 3 2 4 2 2 3 2" xfId="16010"/>
    <cellStyle name="Normal 3 4 3 2 4 2 2 4" xfId="16011"/>
    <cellStyle name="Normal 3 4 3 2 4 2 3" xfId="16012"/>
    <cellStyle name="Normal 3 4 3 2 4 2 3 2" xfId="16013"/>
    <cellStyle name="Normal 3 4 3 2 4 2 3 2 2" xfId="16014"/>
    <cellStyle name="Normal 3 4 3 2 4 2 3 3" xfId="16015"/>
    <cellStyle name="Normal 3 4 3 2 4 2 4" xfId="16016"/>
    <cellStyle name="Normal 3 4 3 2 4 2 4 2" xfId="16017"/>
    <cellStyle name="Normal 3 4 3 2 4 2 5" xfId="16018"/>
    <cellStyle name="Normal 3 4 3 2 4 3" xfId="16019"/>
    <cellStyle name="Normal 3 4 3 2 4 3 2" xfId="16020"/>
    <cellStyle name="Normal 3 4 3 2 4 3 2 2" xfId="16021"/>
    <cellStyle name="Normal 3 4 3 2 4 3 2 2 2" xfId="16022"/>
    <cellStyle name="Normal 3 4 3 2 4 3 2 3" xfId="16023"/>
    <cellStyle name="Normal 3 4 3 2 4 3 3" xfId="16024"/>
    <cellStyle name="Normal 3 4 3 2 4 3 3 2" xfId="16025"/>
    <cellStyle name="Normal 3 4 3 2 4 3 4" xfId="16026"/>
    <cellStyle name="Normal 3 4 3 2 4 4" xfId="16027"/>
    <cellStyle name="Normal 3 4 3 2 4 4 2" xfId="16028"/>
    <cellStyle name="Normal 3 4 3 2 4 4 2 2" xfId="16029"/>
    <cellStyle name="Normal 3 4 3 2 4 4 3" xfId="16030"/>
    <cellStyle name="Normal 3 4 3 2 4 5" xfId="16031"/>
    <cellStyle name="Normal 3 4 3 2 4 5 2" xfId="16032"/>
    <cellStyle name="Normal 3 4 3 2 4 6" xfId="16033"/>
    <cellStyle name="Normal 3 4 3 2 5" xfId="16034"/>
    <cellStyle name="Normal 3 4 3 2 5 2" xfId="16035"/>
    <cellStyle name="Normal 3 4 3 2 5 2 2" xfId="16036"/>
    <cellStyle name="Normal 3 4 3 2 5 2 2 2" xfId="16037"/>
    <cellStyle name="Normal 3 4 3 2 5 2 2 2 2" xfId="16038"/>
    <cellStyle name="Normal 3 4 3 2 5 2 2 3" xfId="16039"/>
    <cellStyle name="Normal 3 4 3 2 5 2 3" xfId="16040"/>
    <cellStyle name="Normal 3 4 3 2 5 2 3 2" xfId="16041"/>
    <cellStyle name="Normal 3 4 3 2 5 2 4" xfId="16042"/>
    <cellStyle name="Normal 3 4 3 2 5 3" xfId="16043"/>
    <cellStyle name="Normal 3 4 3 2 5 3 2" xfId="16044"/>
    <cellStyle name="Normal 3 4 3 2 5 3 2 2" xfId="16045"/>
    <cellStyle name="Normal 3 4 3 2 5 3 3" xfId="16046"/>
    <cellStyle name="Normal 3 4 3 2 5 4" xfId="16047"/>
    <cellStyle name="Normal 3 4 3 2 5 4 2" xfId="16048"/>
    <cellStyle name="Normal 3 4 3 2 5 5" xfId="16049"/>
    <cellStyle name="Normal 3 4 3 2 6" xfId="16050"/>
    <cellStyle name="Normal 3 4 3 2 6 2" xfId="16051"/>
    <cellStyle name="Normal 3 4 3 2 6 2 2" xfId="16052"/>
    <cellStyle name="Normal 3 4 3 2 6 2 2 2" xfId="16053"/>
    <cellStyle name="Normal 3 4 3 2 6 2 3" xfId="16054"/>
    <cellStyle name="Normal 3 4 3 2 6 3" xfId="16055"/>
    <cellStyle name="Normal 3 4 3 2 6 3 2" xfId="16056"/>
    <cellStyle name="Normal 3 4 3 2 6 4" xfId="16057"/>
    <cellStyle name="Normal 3 4 3 2 7" xfId="16058"/>
    <cellStyle name="Normal 3 4 3 2 7 2" xfId="16059"/>
    <cellStyle name="Normal 3 4 3 2 7 2 2" xfId="16060"/>
    <cellStyle name="Normal 3 4 3 2 7 3" xfId="16061"/>
    <cellStyle name="Normal 3 4 3 2 8" xfId="16062"/>
    <cellStyle name="Normal 3 4 3 2 8 2" xfId="16063"/>
    <cellStyle name="Normal 3 4 3 2 9" xfId="16064"/>
    <cellStyle name="Normal 3 4 3 3" xfId="16065"/>
    <cellStyle name="Normal 3 4 3 3 2" xfId="16066"/>
    <cellStyle name="Normal 3 4 3 3 2 2" xfId="16067"/>
    <cellStyle name="Normal 3 4 3 3 2 2 2" xfId="16068"/>
    <cellStyle name="Normal 3 4 3 3 2 2 2 2" xfId="16069"/>
    <cellStyle name="Normal 3 4 3 3 2 2 2 2 2" xfId="16070"/>
    <cellStyle name="Normal 3 4 3 3 2 2 2 2 2 2" xfId="16071"/>
    <cellStyle name="Normal 3 4 3 3 2 2 2 2 2 2 2" xfId="16072"/>
    <cellStyle name="Normal 3 4 3 3 2 2 2 2 2 3" xfId="16073"/>
    <cellStyle name="Normal 3 4 3 3 2 2 2 2 3" xfId="16074"/>
    <cellStyle name="Normal 3 4 3 3 2 2 2 2 3 2" xfId="16075"/>
    <cellStyle name="Normal 3 4 3 3 2 2 2 2 4" xfId="16076"/>
    <cellStyle name="Normal 3 4 3 3 2 2 2 3" xfId="16077"/>
    <cellStyle name="Normal 3 4 3 3 2 2 2 3 2" xfId="16078"/>
    <cellStyle name="Normal 3 4 3 3 2 2 2 3 2 2" xfId="16079"/>
    <cellStyle name="Normal 3 4 3 3 2 2 2 3 3" xfId="16080"/>
    <cellStyle name="Normal 3 4 3 3 2 2 2 4" xfId="16081"/>
    <cellStyle name="Normal 3 4 3 3 2 2 2 4 2" xfId="16082"/>
    <cellStyle name="Normal 3 4 3 3 2 2 2 5" xfId="16083"/>
    <cellStyle name="Normal 3 4 3 3 2 2 3" xfId="16084"/>
    <cellStyle name="Normal 3 4 3 3 2 2 3 2" xfId="16085"/>
    <cellStyle name="Normal 3 4 3 3 2 2 3 2 2" xfId="16086"/>
    <cellStyle name="Normal 3 4 3 3 2 2 3 2 2 2" xfId="16087"/>
    <cellStyle name="Normal 3 4 3 3 2 2 3 2 3" xfId="16088"/>
    <cellStyle name="Normal 3 4 3 3 2 2 3 3" xfId="16089"/>
    <cellStyle name="Normal 3 4 3 3 2 2 3 3 2" xfId="16090"/>
    <cellStyle name="Normal 3 4 3 3 2 2 3 4" xfId="16091"/>
    <cellStyle name="Normal 3 4 3 3 2 2 4" xfId="16092"/>
    <cellStyle name="Normal 3 4 3 3 2 2 4 2" xfId="16093"/>
    <cellStyle name="Normal 3 4 3 3 2 2 4 2 2" xfId="16094"/>
    <cellStyle name="Normal 3 4 3 3 2 2 4 3" xfId="16095"/>
    <cellStyle name="Normal 3 4 3 3 2 2 5" xfId="16096"/>
    <cellStyle name="Normal 3 4 3 3 2 2 5 2" xfId="16097"/>
    <cellStyle name="Normal 3 4 3 3 2 2 6" xfId="16098"/>
    <cellStyle name="Normal 3 4 3 3 2 3" xfId="16099"/>
    <cellStyle name="Normal 3 4 3 3 2 3 2" xfId="16100"/>
    <cellStyle name="Normal 3 4 3 3 2 3 2 2" xfId="16101"/>
    <cellStyle name="Normal 3 4 3 3 2 3 2 2 2" xfId="16102"/>
    <cellStyle name="Normal 3 4 3 3 2 3 2 2 2 2" xfId="16103"/>
    <cellStyle name="Normal 3 4 3 3 2 3 2 2 3" xfId="16104"/>
    <cellStyle name="Normal 3 4 3 3 2 3 2 3" xfId="16105"/>
    <cellStyle name="Normal 3 4 3 3 2 3 2 3 2" xfId="16106"/>
    <cellStyle name="Normal 3 4 3 3 2 3 2 4" xfId="16107"/>
    <cellStyle name="Normal 3 4 3 3 2 3 3" xfId="16108"/>
    <cellStyle name="Normal 3 4 3 3 2 3 3 2" xfId="16109"/>
    <cellStyle name="Normal 3 4 3 3 2 3 3 2 2" xfId="16110"/>
    <cellStyle name="Normal 3 4 3 3 2 3 3 3" xfId="16111"/>
    <cellStyle name="Normal 3 4 3 3 2 3 4" xfId="16112"/>
    <cellStyle name="Normal 3 4 3 3 2 3 4 2" xfId="16113"/>
    <cellStyle name="Normal 3 4 3 3 2 3 5" xfId="16114"/>
    <cellStyle name="Normal 3 4 3 3 2 4" xfId="16115"/>
    <cellStyle name="Normal 3 4 3 3 2 4 2" xfId="16116"/>
    <cellStyle name="Normal 3 4 3 3 2 4 2 2" xfId="16117"/>
    <cellStyle name="Normal 3 4 3 3 2 4 2 2 2" xfId="16118"/>
    <cellStyle name="Normal 3 4 3 3 2 4 2 3" xfId="16119"/>
    <cellStyle name="Normal 3 4 3 3 2 4 3" xfId="16120"/>
    <cellStyle name="Normal 3 4 3 3 2 4 3 2" xfId="16121"/>
    <cellStyle name="Normal 3 4 3 3 2 4 4" xfId="16122"/>
    <cellStyle name="Normal 3 4 3 3 2 5" xfId="16123"/>
    <cellStyle name="Normal 3 4 3 3 2 5 2" xfId="16124"/>
    <cellStyle name="Normal 3 4 3 3 2 5 2 2" xfId="16125"/>
    <cellStyle name="Normal 3 4 3 3 2 5 3" xfId="16126"/>
    <cellStyle name="Normal 3 4 3 3 2 6" xfId="16127"/>
    <cellStyle name="Normal 3 4 3 3 2 6 2" xfId="16128"/>
    <cellStyle name="Normal 3 4 3 3 2 7" xfId="16129"/>
    <cellStyle name="Normal 3 4 3 3 3" xfId="16130"/>
    <cellStyle name="Normal 3 4 3 3 3 2" xfId="16131"/>
    <cellStyle name="Normal 3 4 3 3 3 2 2" xfId="16132"/>
    <cellStyle name="Normal 3 4 3 3 3 2 2 2" xfId="16133"/>
    <cellStyle name="Normal 3 4 3 3 3 2 2 2 2" xfId="16134"/>
    <cellStyle name="Normal 3 4 3 3 3 2 2 2 2 2" xfId="16135"/>
    <cellStyle name="Normal 3 4 3 3 3 2 2 2 3" xfId="16136"/>
    <cellStyle name="Normal 3 4 3 3 3 2 2 3" xfId="16137"/>
    <cellStyle name="Normal 3 4 3 3 3 2 2 3 2" xfId="16138"/>
    <cellStyle name="Normal 3 4 3 3 3 2 2 4" xfId="16139"/>
    <cellStyle name="Normal 3 4 3 3 3 2 3" xfId="16140"/>
    <cellStyle name="Normal 3 4 3 3 3 2 3 2" xfId="16141"/>
    <cellStyle name="Normal 3 4 3 3 3 2 3 2 2" xfId="16142"/>
    <cellStyle name="Normal 3 4 3 3 3 2 3 3" xfId="16143"/>
    <cellStyle name="Normal 3 4 3 3 3 2 4" xfId="16144"/>
    <cellStyle name="Normal 3 4 3 3 3 2 4 2" xfId="16145"/>
    <cellStyle name="Normal 3 4 3 3 3 2 5" xfId="16146"/>
    <cellStyle name="Normal 3 4 3 3 3 3" xfId="16147"/>
    <cellStyle name="Normal 3 4 3 3 3 3 2" xfId="16148"/>
    <cellStyle name="Normal 3 4 3 3 3 3 2 2" xfId="16149"/>
    <cellStyle name="Normal 3 4 3 3 3 3 2 2 2" xfId="16150"/>
    <cellStyle name="Normal 3 4 3 3 3 3 2 3" xfId="16151"/>
    <cellStyle name="Normal 3 4 3 3 3 3 3" xfId="16152"/>
    <cellStyle name="Normal 3 4 3 3 3 3 3 2" xfId="16153"/>
    <cellStyle name="Normal 3 4 3 3 3 3 4" xfId="16154"/>
    <cellStyle name="Normal 3 4 3 3 3 4" xfId="16155"/>
    <cellStyle name="Normal 3 4 3 3 3 4 2" xfId="16156"/>
    <cellStyle name="Normal 3 4 3 3 3 4 2 2" xfId="16157"/>
    <cellStyle name="Normal 3 4 3 3 3 4 3" xfId="16158"/>
    <cellStyle name="Normal 3 4 3 3 3 5" xfId="16159"/>
    <cellStyle name="Normal 3 4 3 3 3 5 2" xfId="16160"/>
    <cellStyle name="Normal 3 4 3 3 3 6" xfId="16161"/>
    <cellStyle name="Normal 3 4 3 3 4" xfId="16162"/>
    <cellStyle name="Normal 3 4 3 3 4 2" xfId="16163"/>
    <cellStyle name="Normal 3 4 3 3 4 2 2" xfId="16164"/>
    <cellStyle name="Normal 3 4 3 3 4 2 2 2" xfId="16165"/>
    <cellStyle name="Normal 3 4 3 3 4 2 2 2 2" xfId="16166"/>
    <cellStyle name="Normal 3 4 3 3 4 2 2 3" xfId="16167"/>
    <cellStyle name="Normal 3 4 3 3 4 2 3" xfId="16168"/>
    <cellStyle name="Normal 3 4 3 3 4 2 3 2" xfId="16169"/>
    <cellStyle name="Normal 3 4 3 3 4 2 4" xfId="16170"/>
    <cellStyle name="Normal 3 4 3 3 4 3" xfId="16171"/>
    <cellStyle name="Normal 3 4 3 3 4 3 2" xfId="16172"/>
    <cellStyle name="Normal 3 4 3 3 4 3 2 2" xfId="16173"/>
    <cellStyle name="Normal 3 4 3 3 4 3 3" xfId="16174"/>
    <cellStyle name="Normal 3 4 3 3 4 4" xfId="16175"/>
    <cellStyle name="Normal 3 4 3 3 4 4 2" xfId="16176"/>
    <cellStyle name="Normal 3 4 3 3 4 5" xfId="16177"/>
    <cellStyle name="Normal 3 4 3 3 5" xfId="16178"/>
    <cellStyle name="Normal 3 4 3 3 5 2" xfId="16179"/>
    <cellStyle name="Normal 3 4 3 3 5 2 2" xfId="16180"/>
    <cellStyle name="Normal 3 4 3 3 5 2 2 2" xfId="16181"/>
    <cellStyle name="Normal 3 4 3 3 5 2 3" xfId="16182"/>
    <cellStyle name="Normal 3 4 3 3 5 3" xfId="16183"/>
    <cellStyle name="Normal 3 4 3 3 5 3 2" xfId="16184"/>
    <cellStyle name="Normal 3 4 3 3 5 4" xfId="16185"/>
    <cellStyle name="Normal 3 4 3 3 6" xfId="16186"/>
    <cellStyle name="Normal 3 4 3 3 6 2" xfId="16187"/>
    <cellStyle name="Normal 3 4 3 3 6 2 2" xfId="16188"/>
    <cellStyle name="Normal 3 4 3 3 6 3" xfId="16189"/>
    <cellStyle name="Normal 3 4 3 3 7" xfId="16190"/>
    <cellStyle name="Normal 3 4 3 3 7 2" xfId="16191"/>
    <cellStyle name="Normal 3 4 3 3 8" xfId="16192"/>
    <cellStyle name="Normal 3 4 3 4" xfId="16193"/>
    <cellStyle name="Normal 3 4 3 4 2" xfId="16194"/>
    <cellStyle name="Normal 3 4 3 4 2 2" xfId="16195"/>
    <cellStyle name="Normal 3 4 3 4 2 2 2" xfId="16196"/>
    <cellStyle name="Normal 3 4 3 4 2 2 2 2" xfId="16197"/>
    <cellStyle name="Normal 3 4 3 4 2 2 2 2 2" xfId="16198"/>
    <cellStyle name="Normal 3 4 3 4 2 2 2 2 2 2" xfId="16199"/>
    <cellStyle name="Normal 3 4 3 4 2 2 2 2 3" xfId="16200"/>
    <cellStyle name="Normal 3 4 3 4 2 2 2 3" xfId="16201"/>
    <cellStyle name="Normal 3 4 3 4 2 2 2 3 2" xfId="16202"/>
    <cellStyle name="Normal 3 4 3 4 2 2 2 4" xfId="16203"/>
    <cellStyle name="Normal 3 4 3 4 2 2 3" xfId="16204"/>
    <cellStyle name="Normal 3 4 3 4 2 2 3 2" xfId="16205"/>
    <cellStyle name="Normal 3 4 3 4 2 2 3 2 2" xfId="16206"/>
    <cellStyle name="Normal 3 4 3 4 2 2 3 3" xfId="16207"/>
    <cellStyle name="Normal 3 4 3 4 2 2 4" xfId="16208"/>
    <cellStyle name="Normal 3 4 3 4 2 2 4 2" xfId="16209"/>
    <cellStyle name="Normal 3 4 3 4 2 2 5" xfId="16210"/>
    <cellStyle name="Normal 3 4 3 4 2 3" xfId="16211"/>
    <cellStyle name="Normal 3 4 3 4 2 3 2" xfId="16212"/>
    <cellStyle name="Normal 3 4 3 4 2 3 2 2" xfId="16213"/>
    <cellStyle name="Normal 3 4 3 4 2 3 2 2 2" xfId="16214"/>
    <cellStyle name="Normal 3 4 3 4 2 3 2 3" xfId="16215"/>
    <cellStyle name="Normal 3 4 3 4 2 3 3" xfId="16216"/>
    <cellStyle name="Normal 3 4 3 4 2 3 3 2" xfId="16217"/>
    <cellStyle name="Normal 3 4 3 4 2 3 4" xfId="16218"/>
    <cellStyle name="Normal 3 4 3 4 2 4" xfId="16219"/>
    <cellStyle name="Normal 3 4 3 4 2 4 2" xfId="16220"/>
    <cellStyle name="Normal 3 4 3 4 2 4 2 2" xfId="16221"/>
    <cellStyle name="Normal 3 4 3 4 2 4 3" xfId="16222"/>
    <cellStyle name="Normal 3 4 3 4 2 5" xfId="16223"/>
    <cellStyle name="Normal 3 4 3 4 2 5 2" xfId="16224"/>
    <cellStyle name="Normal 3 4 3 4 2 6" xfId="16225"/>
    <cellStyle name="Normal 3 4 3 4 3" xfId="16226"/>
    <cellStyle name="Normal 3 4 3 4 3 2" xfId="16227"/>
    <cellStyle name="Normal 3 4 3 4 3 2 2" xfId="16228"/>
    <cellStyle name="Normal 3 4 3 4 3 2 2 2" xfId="16229"/>
    <cellStyle name="Normal 3 4 3 4 3 2 2 2 2" xfId="16230"/>
    <cellStyle name="Normal 3 4 3 4 3 2 2 3" xfId="16231"/>
    <cellStyle name="Normal 3 4 3 4 3 2 3" xfId="16232"/>
    <cellStyle name="Normal 3 4 3 4 3 2 3 2" xfId="16233"/>
    <cellStyle name="Normal 3 4 3 4 3 2 4" xfId="16234"/>
    <cellStyle name="Normal 3 4 3 4 3 3" xfId="16235"/>
    <cellStyle name="Normal 3 4 3 4 3 3 2" xfId="16236"/>
    <cellStyle name="Normal 3 4 3 4 3 3 2 2" xfId="16237"/>
    <cellStyle name="Normal 3 4 3 4 3 3 3" xfId="16238"/>
    <cellStyle name="Normal 3 4 3 4 3 4" xfId="16239"/>
    <cellStyle name="Normal 3 4 3 4 3 4 2" xfId="16240"/>
    <cellStyle name="Normal 3 4 3 4 3 5" xfId="16241"/>
    <cellStyle name="Normal 3 4 3 4 4" xfId="16242"/>
    <cellStyle name="Normal 3 4 3 4 4 2" xfId="16243"/>
    <cellStyle name="Normal 3 4 3 4 4 2 2" xfId="16244"/>
    <cellStyle name="Normal 3 4 3 4 4 2 2 2" xfId="16245"/>
    <cellStyle name="Normal 3 4 3 4 4 2 3" xfId="16246"/>
    <cellStyle name="Normal 3 4 3 4 4 3" xfId="16247"/>
    <cellStyle name="Normal 3 4 3 4 4 3 2" xfId="16248"/>
    <cellStyle name="Normal 3 4 3 4 4 4" xfId="16249"/>
    <cellStyle name="Normal 3 4 3 4 5" xfId="16250"/>
    <cellStyle name="Normal 3 4 3 4 5 2" xfId="16251"/>
    <cellStyle name="Normal 3 4 3 4 5 2 2" xfId="16252"/>
    <cellStyle name="Normal 3 4 3 4 5 3" xfId="16253"/>
    <cellStyle name="Normal 3 4 3 4 6" xfId="16254"/>
    <cellStyle name="Normal 3 4 3 4 6 2" xfId="16255"/>
    <cellStyle name="Normal 3 4 3 4 7" xfId="16256"/>
    <cellStyle name="Normal 3 4 3 5" xfId="16257"/>
    <cellStyle name="Normal 3 4 3 5 2" xfId="16258"/>
    <cellStyle name="Normal 3 4 3 5 2 2" xfId="16259"/>
    <cellStyle name="Normal 3 4 3 5 2 2 2" xfId="16260"/>
    <cellStyle name="Normal 3 4 3 5 2 2 2 2" xfId="16261"/>
    <cellStyle name="Normal 3 4 3 5 2 2 2 2 2" xfId="16262"/>
    <cellStyle name="Normal 3 4 3 5 2 2 2 3" xfId="16263"/>
    <cellStyle name="Normal 3 4 3 5 2 2 3" xfId="16264"/>
    <cellStyle name="Normal 3 4 3 5 2 2 3 2" xfId="16265"/>
    <cellStyle name="Normal 3 4 3 5 2 2 4" xfId="16266"/>
    <cellStyle name="Normal 3 4 3 5 2 3" xfId="16267"/>
    <cellStyle name="Normal 3 4 3 5 2 3 2" xfId="16268"/>
    <cellStyle name="Normal 3 4 3 5 2 3 2 2" xfId="16269"/>
    <cellStyle name="Normal 3 4 3 5 2 3 3" xfId="16270"/>
    <cellStyle name="Normal 3 4 3 5 2 4" xfId="16271"/>
    <cellStyle name="Normal 3 4 3 5 2 4 2" xfId="16272"/>
    <cellStyle name="Normal 3 4 3 5 2 5" xfId="16273"/>
    <cellStyle name="Normal 3 4 3 5 3" xfId="16274"/>
    <cellStyle name="Normal 3 4 3 5 3 2" xfId="16275"/>
    <cellStyle name="Normal 3 4 3 5 3 2 2" xfId="16276"/>
    <cellStyle name="Normal 3 4 3 5 3 2 2 2" xfId="16277"/>
    <cellStyle name="Normal 3 4 3 5 3 2 3" xfId="16278"/>
    <cellStyle name="Normal 3 4 3 5 3 3" xfId="16279"/>
    <cellStyle name="Normal 3 4 3 5 3 3 2" xfId="16280"/>
    <cellStyle name="Normal 3 4 3 5 3 4" xfId="16281"/>
    <cellStyle name="Normal 3 4 3 5 4" xfId="16282"/>
    <cellStyle name="Normal 3 4 3 5 4 2" xfId="16283"/>
    <cellStyle name="Normal 3 4 3 5 4 2 2" xfId="16284"/>
    <cellStyle name="Normal 3 4 3 5 4 3" xfId="16285"/>
    <cellStyle name="Normal 3 4 3 5 5" xfId="16286"/>
    <cellStyle name="Normal 3 4 3 5 5 2" xfId="16287"/>
    <cellStyle name="Normal 3 4 3 5 6" xfId="16288"/>
    <cellStyle name="Normal 3 4 3 6" xfId="16289"/>
    <cellStyle name="Normal 3 4 3 6 2" xfId="16290"/>
    <cellStyle name="Normal 3 4 3 6 2 2" xfId="16291"/>
    <cellStyle name="Normal 3 4 3 6 2 2 2" xfId="16292"/>
    <cellStyle name="Normal 3 4 3 6 2 2 2 2" xfId="16293"/>
    <cellStyle name="Normal 3 4 3 6 2 2 3" xfId="16294"/>
    <cellStyle name="Normal 3 4 3 6 2 3" xfId="16295"/>
    <cellStyle name="Normal 3 4 3 6 2 3 2" xfId="16296"/>
    <cellStyle name="Normal 3 4 3 6 2 4" xfId="16297"/>
    <cellStyle name="Normal 3 4 3 6 3" xfId="16298"/>
    <cellStyle name="Normal 3 4 3 6 3 2" xfId="16299"/>
    <cellStyle name="Normal 3 4 3 6 3 2 2" xfId="16300"/>
    <cellStyle name="Normal 3 4 3 6 3 3" xfId="16301"/>
    <cellStyle name="Normal 3 4 3 6 4" xfId="16302"/>
    <cellStyle name="Normal 3 4 3 6 4 2" xfId="16303"/>
    <cellStyle name="Normal 3 4 3 6 5" xfId="16304"/>
    <cellStyle name="Normal 3 4 3 7" xfId="16305"/>
    <cellStyle name="Normal 3 4 3 7 2" xfId="16306"/>
    <cellStyle name="Normal 3 4 3 7 2 2" xfId="16307"/>
    <cellStyle name="Normal 3 4 3 7 2 2 2" xfId="16308"/>
    <cellStyle name="Normal 3 4 3 7 2 3" xfId="16309"/>
    <cellStyle name="Normal 3 4 3 7 3" xfId="16310"/>
    <cellStyle name="Normal 3 4 3 7 3 2" xfId="16311"/>
    <cellStyle name="Normal 3 4 3 7 4" xfId="16312"/>
    <cellStyle name="Normal 3 4 3 8" xfId="16313"/>
    <cellStyle name="Normal 3 4 3 8 2" xfId="16314"/>
    <cellStyle name="Normal 3 4 3 8 2 2" xfId="16315"/>
    <cellStyle name="Normal 3 4 3 8 3" xfId="16316"/>
    <cellStyle name="Normal 3 4 3 9" xfId="16317"/>
    <cellStyle name="Normal 3 4 3 9 2" xfId="16318"/>
    <cellStyle name="Normal 3 4 4" xfId="16319"/>
    <cellStyle name="Normal 3 4 4 2" xfId="16320"/>
    <cellStyle name="Normal 3 4 4 2 2" xfId="16321"/>
    <cellStyle name="Normal 3 4 4 2 2 2" xfId="16322"/>
    <cellStyle name="Normal 3 4 4 2 2 2 2" xfId="16323"/>
    <cellStyle name="Normal 3 4 4 2 2 2 2 2" xfId="16324"/>
    <cellStyle name="Normal 3 4 4 2 2 2 2 2 2" xfId="16325"/>
    <cellStyle name="Normal 3 4 4 2 2 2 2 2 2 2" xfId="16326"/>
    <cellStyle name="Normal 3 4 4 2 2 2 2 2 2 2 2" xfId="16327"/>
    <cellStyle name="Normal 3 4 4 2 2 2 2 2 2 3" xfId="16328"/>
    <cellStyle name="Normal 3 4 4 2 2 2 2 2 3" xfId="16329"/>
    <cellStyle name="Normal 3 4 4 2 2 2 2 2 3 2" xfId="16330"/>
    <cellStyle name="Normal 3 4 4 2 2 2 2 2 4" xfId="16331"/>
    <cellStyle name="Normal 3 4 4 2 2 2 2 3" xfId="16332"/>
    <cellStyle name="Normal 3 4 4 2 2 2 2 3 2" xfId="16333"/>
    <cellStyle name="Normal 3 4 4 2 2 2 2 3 2 2" xfId="16334"/>
    <cellStyle name="Normal 3 4 4 2 2 2 2 3 3" xfId="16335"/>
    <cellStyle name="Normal 3 4 4 2 2 2 2 4" xfId="16336"/>
    <cellStyle name="Normal 3 4 4 2 2 2 2 4 2" xfId="16337"/>
    <cellStyle name="Normal 3 4 4 2 2 2 2 5" xfId="16338"/>
    <cellStyle name="Normal 3 4 4 2 2 2 3" xfId="16339"/>
    <cellStyle name="Normal 3 4 4 2 2 2 3 2" xfId="16340"/>
    <cellStyle name="Normal 3 4 4 2 2 2 3 2 2" xfId="16341"/>
    <cellStyle name="Normal 3 4 4 2 2 2 3 2 2 2" xfId="16342"/>
    <cellStyle name="Normal 3 4 4 2 2 2 3 2 3" xfId="16343"/>
    <cellStyle name="Normal 3 4 4 2 2 2 3 3" xfId="16344"/>
    <cellStyle name="Normal 3 4 4 2 2 2 3 3 2" xfId="16345"/>
    <cellStyle name="Normal 3 4 4 2 2 2 3 4" xfId="16346"/>
    <cellStyle name="Normal 3 4 4 2 2 2 4" xfId="16347"/>
    <cellStyle name="Normal 3 4 4 2 2 2 4 2" xfId="16348"/>
    <cellStyle name="Normal 3 4 4 2 2 2 4 2 2" xfId="16349"/>
    <cellStyle name="Normal 3 4 4 2 2 2 4 3" xfId="16350"/>
    <cellStyle name="Normal 3 4 4 2 2 2 5" xfId="16351"/>
    <cellStyle name="Normal 3 4 4 2 2 2 5 2" xfId="16352"/>
    <cellStyle name="Normal 3 4 4 2 2 2 6" xfId="16353"/>
    <cellStyle name="Normal 3 4 4 2 2 3" xfId="16354"/>
    <cellStyle name="Normal 3 4 4 2 2 3 2" xfId="16355"/>
    <cellStyle name="Normal 3 4 4 2 2 3 2 2" xfId="16356"/>
    <cellStyle name="Normal 3 4 4 2 2 3 2 2 2" xfId="16357"/>
    <cellStyle name="Normal 3 4 4 2 2 3 2 2 2 2" xfId="16358"/>
    <cellStyle name="Normal 3 4 4 2 2 3 2 2 3" xfId="16359"/>
    <cellStyle name="Normal 3 4 4 2 2 3 2 3" xfId="16360"/>
    <cellStyle name="Normal 3 4 4 2 2 3 2 3 2" xfId="16361"/>
    <cellStyle name="Normal 3 4 4 2 2 3 2 4" xfId="16362"/>
    <cellStyle name="Normal 3 4 4 2 2 3 3" xfId="16363"/>
    <cellStyle name="Normal 3 4 4 2 2 3 3 2" xfId="16364"/>
    <cellStyle name="Normal 3 4 4 2 2 3 3 2 2" xfId="16365"/>
    <cellStyle name="Normal 3 4 4 2 2 3 3 3" xfId="16366"/>
    <cellStyle name="Normal 3 4 4 2 2 3 4" xfId="16367"/>
    <cellStyle name="Normal 3 4 4 2 2 3 4 2" xfId="16368"/>
    <cellStyle name="Normal 3 4 4 2 2 3 5" xfId="16369"/>
    <cellStyle name="Normal 3 4 4 2 2 4" xfId="16370"/>
    <cellStyle name="Normal 3 4 4 2 2 4 2" xfId="16371"/>
    <cellStyle name="Normal 3 4 4 2 2 4 2 2" xfId="16372"/>
    <cellStyle name="Normal 3 4 4 2 2 4 2 2 2" xfId="16373"/>
    <cellStyle name="Normal 3 4 4 2 2 4 2 3" xfId="16374"/>
    <cellStyle name="Normal 3 4 4 2 2 4 3" xfId="16375"/>
    <cellStyle name="Normal 3 4 4 2 2 4 3 2" xfId="16376"/>
    <cellStyle name="Normal 3 4 4 2 2 4 4" xfId="16377"/>
    <cellStyle name="Normal 3 4 4 2 2 5" xfId="16378"/>
    <cellStyle name="Normal 3 4 4 2 2 5 2" xfId="16379"/>
    <cellStyle name="Normal 3 4 4 2 2 5 2 2" xfId="16380"/>
    <cellStyle name="Normal 3 4 4 2 2 5 3" xfId="16381"/>
    <cellStyle name="Normal 3 4 4 2 2 6" xfId="16382"/>
    <cellStyle name="Normal 3 4 4 2 2 6 2" xfId="16383"/>
    <cellStyle name="Normal 3 4 4 2 2 7" xfId="16384"/>
    <cellStyle name="Normal 3 4 4 2 3" xfId="16385"/>
    <cellStyle name="Normal 3 4 4 2 3 2" xfId="16386"/>
    <cellStyle name="Normal 3 4 4 2 3 2 2" xfId="16387"/>
    <cellStyle name="Normal 3 4 4 2 3 2 2 2" xfId="16388"/>
    <cellStyle name="Normal 3 4 4 2 3 2 2 2 2" xfId="16389"/>
    <cellStyle name="Normal 3 4 4 2 3 2 2 2 2 2" xfId="16390"/>
    <cellStyle name="Normal 3 4 4 2 3 2 2 2 3" xfId="16391"/>
    <cellStyle name="Normal 3 4 4 2 3 2 2 3" xfId="16392"/>
    <cellStyle name="Normal 3 4 4 2 3 2 2 3 2" xfId="16393"/>
    <cellStyle name="Normal 3 4 4 2 3 2 2 4" xfId="16394"/>
    <cellStyle name="Normal 3 4 4 2 3 2 3" xfId="16395"/>
    <cellStyle name="Normal 3 4 4 2 3 2 3 2" xfId="16396"/>
    <cellStyle name="Normal 3 4 4 2 3 2 3 2 2" xfId="16397"/>
    <cellStyle name="Normal 3 4 4 2 3 2 3 3" xfId="16398"/>
    <cellStyle name="Normal 3 4 4 2 3 2 4" xfId="16399"/>
    <cellStyle name="Normal 3 4 4 2 3 2 4 2" xfId="16400"/>
    <cellStyle name="Normal 3 4 4 2 3 2 5" xfId="16401"/>
    <cellStyle name="Normal 3 4 4 2 3 3" xfId="16402"/>
    <cellStyle name="Normal 3 4 4 2 3 3 2" xfId="16403"/>
    <cellStyle name="Normal 3 4 4 2 3 3 2 2" xfId="16404"/>
    <cellStyle name="Normal 3 4 4 2 3 3 2 2 2" xfId="16405"/>
    <cellStyle name="Normal 3 4 4 2 3 3 2 3" xfId="16406"/>
    <cellStyle name="Normal 3 4 4 2 3 3 3" xfId="16407"/>
    <cellStyle name="Normal 3 4 4 2 3 3 3 2" xfId="16408"/>
    <cellStyle name="Normal 3 4 4 2 3 3 4" xfId="16409"/>
    <cellStyle name="Normal 3 4 4 2 3 4" xfId="16410"/>
    <cellStyle name="Normal 3 4 4 2 3 4 2" xfId="16411"/>
    <cellStyle name="Normal 3 4 4 2 3 4 2 2" xfId="16412"/>
    <cellStyle name="Normal 3 4 4 2 3 4 3" xfId="16413"/>
    <cellStyle name="Normal 3 4 4 2 3 5" xfId="16414"/>
    <cellStyle name="Normal 3 4 4 2 3 5 2" xfId="16415"/>
    <cellStyle name="Normal 3 4 4 2 3 6" xfId="16416"/>
    <cellStyle name="Normal 3 4 4 2 4" xfId="16417"/>
    <cellStyle name="Normal 3 4 4 2 4 2" xfId="16418"/>
    <cellStyle name="Normal 3 4 4 2 4 2 2" xfId="16419"/>
    <cellStyle name="Normal 3 4 4 2 4 2 2 2" xfId="16420"/>
    <cellStyle name="Normal 3 4 4 2 4 2 2 2 2" xfId="16421"/>
    <cellStyle name="Normal 3 4 4 2 4 2 2 3" xfId="16422"/>
    <cellStyle name="Normal 3 4 4 2 4 2 3" xfId="16423"/>
    <cellStyle name="Normal 3 4 4 2 4 2 3 2" xfId="16424"/>
    <cellStyle name="Normal 3 4 4 2 4 2 4" xfId="16425"/>
    <cellStyle name="Normal 3 4 4 2 4 3" xfId="16426"/>
    <cellStyle name="Normal 3 4 4 2 4 3 2" xfId="16427"/>
    <cellStyle name="Normal 3 4 4 2 4 3 2 2" xfId="16428"/>
    <cellStyle name="Normal 3 4 4 2 4 3 3" xfId="16429"/>
    <cellStyle name="Normal 3 4 4 2 4 4" xfId="16430"/>
    <cellStyle name="Normal 3 4 4 2 4 4 2" xfId="16431"/>
    <cellStyle name="Normal 3 4 4 2 4 5" xfId="16432"/>
    <cellStyle name="Normal 3 4 4 2 5" xfId="16433"/>
    <cellStyle name="Normal 3 4 4 2 5 2" xfId="16434"/>
    <cellStyle name="Normal 3 4 4 2 5 2 2" xfId="16435"/>
    <cellStyle name="Normal 3 4 4 2 5 2 2 2" xfId="16436"/>
    <cellStyle name="Normal 3 4 4 2 5 2 3" xfId="16437"/>
    <cellStyle name="Normal 3 4 4 2 5 3" xfId="16438"/>
    <cellStyle name="Normal 3 4 4 2 5 3 2" xfId="16439"/>
    <cellStyle name="Normal 3 4 4 2 5 4" xfId="16440"/>
    <cellStyle name="Normal 3 4 4 2 6" xfId="16441"/>
    <cellStyle name="Normal 3 4 4 2 6 2" xfId="16442"/>
    <cellStyle name="Normal 3 4 4 2 6 2 2" xfId="16443"/>
    <cellStyle name="Normal 3 4 4 2 6 3" xfId="16444"/>
    <cellStyle name="Normal 3 4 4 2 7" xfId="16445"/>
    <cellStyle name="Normal 3 4 4 2 7 2" xfId="16446"/>
    <cellStyle name="Normal 3 4 4 2 8" xfId="16447"/>
    <cellStyle name="Normal 3 4 4 3" xfId="16448"/>
    <cellStyle name="Normal 3 4 4 3 2" xfId="16449"/>
    <cellStyle name="Normal 3 4 4 3 2 2" xfId="16450"/>
    <cellStyle name="Normal 3 4 4 3 2 2 2" xfId="16451"/>
    <cellStyle name="Normal 3 4 4 3 2 2 2 2" xfId="16452"/>
    <cellStyle name="Normal 3 4 4 3 2 2 2 2 2" xfId="16453"/>
    <cellStyle name="Normal 3 4 4 3 2 2 2 2 2 2" xfId="16454"/>
    <cellStyle name="Normal 3 4 4 3 2 2 2 2 3" xfId="16455"/>
    <cellStyle name="Normal 3 4 4 3 2 2 2 3" xfId="16456"/>
    <cellStyle name="Normal 3 4 4 3 2 2 2 3 2" xfId="16457"/>
    <cellStyle name="Normal 3 4 4 3 2 2 2 4" xfId="16458"/>
    <cellStyle name="Normal 3 4 4 3 2 2 3" xfId="16459"/>
    <cellStyle name="Normal 3 4 4 3 2 2 3 2" xfId="16460"/>
    <cellStyle name="Normal 3 4 4 3 2 2 3 2 2" xfId="16461"/>
    <cellStyle name="Normal 3 4 4 3 2 2 3 3" xfId="16462"/>
    <cellStyle name="Normal 3 4 4 3 2 2 4" xfId="16463"/>
    <cellStyle name="Normal 3 4 4 3 2 2 4 2" xfId="16464"/>
    <cellStyle name="Normal 3 4 4 3 2 2 5" xfId="16465"/>
    <cellStyle name="Normal 3 4 4 3 2 3" xfId="16466"/>
    <cellStyle name="Normal 3 4 4 3 2 3 2" xfId="16467"/>
    <cellStyle name="Normal 3 4 4 3 2 3 2 2" xfId="16468"/>
    <cellStyle name="Normal 3 4 4 3 2 3 2 2 2" xfId="16469"/>
    <cellStyle name="Normal 3 4 4 3 2 3 2 3" xfId="16470"/>
    <cellStyle name="Normal 3 4 4 3 2 3 3" xfId="16471"/>
    <cellStyle name="Normal 3 4 4 3 2 3 3 2" xfId="16472"/>
    <cellStyle name="Normal 3 4 4 3 2 3 4" xfId="16473"/>
    <cellStyle name="Normal 3 4 4 3 2 4" xfId="16474"/>
    <cellStyle name="Normal 3 4 4 3 2 4 2" xfId="16475"/>
    <cellStyle name="Normal 3 4 4 3 2 4 2 2" xfId="16476"/>
    <cellStyle name="Normal 3 4 4 3 2 4 3" xfId="16477"/>
    <cellStyle name="Normal 3 4 4 3 2 5" xfId="16478"/>
    <cellStyle name="Normal 3 4 4 3 2 5 2" xfId="16479"/>
    <cellStyle name="Normal 3 4 4 3 2 6" xfId="16480"/>
    <cellStyle name="Normal 3 4 4 3 3" xfId="16481"/>
    <cellStyle name="Normal 3 4 4 3 3 2" xfId="16482"/>
    <cellStyle name="Normal 3 4 4 3 3 2 2" xfId="16483"/>
    <cellStyle name="Normal 3 4 4 3 3 2 2 2" xfId="16484"/>
    <cellStyle name="Normal 3 4 4 3 3 2 2 2 2" xfId="16485"/>
    <cellStyle name="Normal 3 4 4 3 3 2 2 3" xfId="16486"/>
    <cellStyle name="Normal 3 4 4 3 3 2 3" xfId="16487"/>
    <cellStyle name="Normal 3 4 4 3 3 2 3 2" xfId="16488"/>
    <cellStyle name="Normal 3 4 4 3 3 2 4" xfId="16489"/>
    <cellStyle name="Normal 3 4 4 3 3 3" xfId="16490"/>
    <cellStyle name="Normal 3 4 4 3 3 3 2" xfId="16491"/>
    <cellStyle name="Normal 3 4 4 3 3 3 2 2" xfId="16492"/>
    <cellStyle name="Normal 3 4 4 3 3 3 3" xfId="16493"/>
    <cellStyle name="Normal 3 4 4 3 3 4" xfId="16494"/>
    <cellStyle name="Normal 3 4 4 3 3 4 2" xfId="16495"/>
    <cellStyle name="Normal 3 4 4 3 3 5" xfId="16496"/>
    <cellStyle name="Normal 3 4 4 3 4" xfId="16497"/>
    <cellStyle name="Normal 3 4 4 3 4 2" xfId="16498"/>
    <cellStyle name="Normal 3 4 4 3 4 2 2" xfId="16499"/>
    <cellStyle name="Normal 3 4 4 3 4 2 2 2" xfId="16500"/>
    <cellStyle name="Normal 3 4 4 3 4 2 3" xfId="16501"/>
    <cellStyle name="Normal 3 4 4 3 4 3" xfId="16502"/>
    <cellStyle name="Normal 3 4 4 3 4 3 2" xfId="16503"/>
    <cellStyle name="Normal 3 4 4 3 4 4" xfId="16504"/>
    <cellStyle name="Normal 3 4 4 3 5" xfId="16505"/>
    <cellStyle name="Normal 3 4 4 3 5 2" xfId="16506"/>
    <cellStyle name="Normal 3 4 4 3 5 2 2" xfId="16507"/>
    <cellStyle name="Normal 3 4 4 3 5 3" xfId="16508"/>
    <cellStyle name="Normal 3 4 4 3 6" xfId="16509"/>
    <cellStyle name="Normal 3 4 4 3 6 2" xfId="16510"/>
    <cellStyle name="Normal 3 4 4 3 7" xfId="16511"/>
    <cellStyle name="Normal 3 4 4 4" xfId="16512"/>
    <cellStyle name="Normal 3 4 4 4 2" xfId="16513"/>
    <cellStyle name="Normal 3 4 4 4 2 2" xfId="16514"/>
    <cellStyle name="Normal 3 4 4 4 2 2 2" xfId="16515"/>
    <cellStyle name="Normal 3 4 4 4 2 2 2 2" xfId="16516"/>
    <cellStyle name="Normal 3 4 4 4 2 2 2 2 2" xfId="16517"/>
    <cellStyle name="Normal 3 4 4 4 2 2 2 3" xfId="16518"/>
    <cellStyle name="Normal 3 4 4 4 2 2 3" xfId="16519"/>
    <cellStyle name="Normal 3 4 4 4 2 2 3 2" xfId="16520"/>
    <cellStyle name="Normal 3 4 4 4 2 2 4" xfId="16521"/>
    <cellStyle name="Normal 3 4 4 4 2 3" xfId="16522"/>
    <cellStyle name="Normal 3 4 4 4 2 3 2" xfId="16523"/>
    <cellStyle name="Normal 3 4 4 4 2 3 2 2" xfId="16524"/>
    <cellStyle name="Normal 3 4 4 4 2 3 3" xfId="16525"/>
    <cellStyle name="Normal 3 4 4 4 2 4" xfId="16526"/>
    <cellStyle name="Normal 3 4 4 4 2 4 2" xfId="16527"/>
    <cellStyle name="Normal 3 4 4 4 2 5" xfId="16528"/>
    <cellStyle name="Normal 3 4 4 4 3" xfId="16529"/>
    <cellStyle name="Normal 3 4 4 4 3 2" xfId="16530"/>
    <cellStyle name="Normal 3 4 4 4 3 2 2" xfId="16531"/>
    <cellStyle name="Normal 3 4 4 4 3 2 2 2" xfId="16532"/>
    <cellStyle name="Normal 3 4 4 4 3 2 3" xfId="16533"/>
    <cellStyle name="Normal 3 4 4 4 3 3" xfId="16534"/>
    <cellStyle name="Normal 3 4 4 4 3 3 2" xfId="16535"/>
    <cellStyle name="Normal 3 4 4 4 3 4" xfId="16536"/>
    <cellStyle name="Normal 3 4 4 4 4" xfId="16537"/>
    <cellStyle name="Normal 3 4 4 4 4 2" xfId="16538"/>
    <cellStyle name="Normal 3 4 4 4 4 2 2" xfId="16539"/>
    <cellStyle name="Normal 3 4 4 4 4 3" xfId="16540"/>
    <cellStyle name="Normal 3 4 4 4 5" xfId="16541"/>
    <cellStyle name="Normal 3 4 4 4 5 2" xfId="16542"/>
    <cellStyle name="Normal 3 4 4 4 6" xfId="16543"/>
    <cellStyle name="Normal 3 4 4 5" xfId="16544"/>
    <cellStyle name="Normal 3 4 4 5 2" xfId="16545"/>
    <cellStyle name="Normal 3 4 4 5 2 2" xfId="16546"/>
    <cellStyle name="Normal 3 4 4 5 2 2 2" xfId="16547"/>
    <cellStyle name="Normal 3 4 4 5 2 2 2 2" xfId="16548"/>
    <cellStyle name="Normal 3 4 4 5 2 2 3" xfId="16549"/>
    <cellStyle name="Normal 3 4 4 5 2 3" xfId="16550"/>
    <cellStyle name="Normal 3 4 4 5 2 3 2" xfId="16551"/>
    <cellStyle name="Normal 3 4 4 5 2 4" xfId="16552"/>
    <cellStyle name="Normal 3 4 4 5 3" xfId="16553"/>
    <cellStyle name="Normal 3 4 4 5 3 2" xfId="16554"/>
    <cellStyle name="Normal 3 4 4 5 3 2 2" xfId="16555"/>
    <cellStyle name="Normal 3 4 4 5 3 3" xfId="16556"/>
    <cellStyle name="Normal 3 4 4 5 4" xfId="16557"/>
    <cellStyle name="Normal 3 4 4 5 4 2" xfId="16558"/>
    <cellStyle name="Normal 3 4 4 5 5" xfId="16559"/>
    <cellStyle name="Normal 3 4 4 6" xfId="16560"/>
    <cellStyle name="Normal 3 4 4 6 2" xfId="16561"/>
    <cellStyle name="Normal 3 4 4 6 2 2" xfId="16562"/>
    <cellStyle name="Normal 3 4 4 6 2 2 2" xfId="16563"/>
    <cellStyle name="Normal 3 4 4 6 2 3" xfId="16564"/>
    <cellStyle name="Normal 3 4 4 6 3" xfId="16565"/>
    <cellStyle name="Normal 3 4 4 6 3 2" xfId="16566"/>
    <cellStyle name="Normal 3 4 4 6 4" xfId="16567"/>
    <cellStyle name="Normal 3 4 4 7" xfId="16568"/>
    <cellStyle name="Normal 3 4 4 7 2" xfId="16569"/>
    <cellStyle name="Normal 3 4 4 7 2 2" xfId="16570"/>
    <cellStyle name="Normal 3 4 4 7 3" xfId="16571"/>
    <cellStyle name="Normal 3 4 4 8" xfId="16572"/>
    <cellStyle name="Normal 3 4 4 8 2" xfId="16573"/>
    <cellStyle name="Normal 3 4 4 9" xfId="16574"/>
    <cellStyle name="Normal 3 4 5" xfId="16575"/>
    <cellStyle name="Normal 3 4 5 2" xfId="16576"/>
    <cellStyle name="Normal 3 4 5 2 2" xfId="16577"/>
    <cellStyle name="Normal 3 4 5 2 2 2" xfId="16578"/>
    <cellStyle name="Normal 3 4 5 2 2 2 2" xfId="16579"/>
    <cellStyle name="Normal 3 4 5 2 2 2 2 2" xfId="16580"/>
    <cellStyle name="Normal 3 4 5 2 2 2 2 2 2" xfId="16581"/>
    <cellStyle name="Normal 3 4 5 2 2 2 2 2 2 2" xfId="16582"/>
    <cellStyle name="Normal 3 4 5 2 2 2 2 2 3" xfId="16583"/>
    <cellStyle name="Normal 3 4 5 2 2 2 2 3" xfId="16584"/>
    <cellStyle name="Normal 3 4 5 2 2 2 2 3 2" xfId="16585"/>
    <cellStyle name="Normal 3 4 5 2 2 2 2 4" xfId="16586"/>
    <cellStyle name="Normal 3 4 5 2 2 2 3" xfId="16587"/>
    <cellStyle name="Normal 3 4 5 2 2 2 3 2" xfId="16588"/>
    <cellStyle name="Normal 3 4 5 2 2 2 3 2 2" xfId="16589"/>
    <cellStyle name="Normal 3 4 5 2 2 2 3 3" xfId="16590"/>
    <cellStyle name="Normal 3 4 5 2 2 2 4" xfId="16591"/>
    <cellStyle name="Normal 3 4 5 2 2 2 4 2" xfId="16592"/>
    <cellStyle name="Normal 3 4 5 2 2 2 5" xfId="16593"/>
    <cellStyle name="Normal 3 4 5 2 2 3" xfId="16594"/>
    <cellStyle name="Normal 3 4 5 2 2 3 2" xfId="16595"/>
    <cellStyle name="Normal 3 4 5 2 2 3 2 2" xfId="16596"/>
    <cellStyle name="Normal 3 4 5 2 2 3 2 2 2" xfId="16597"/>
    <cellStyle name="Normal 3 4 5 2 2 3 2 3" xfId="16598"/>
    <cellStyle name="Normal 3 4 5 2 2 3 3" xfId="16599"/>
    <cellStyle name="Normal 3 4 5 2 2 3 3 2" xfId="16600"/>
    <cellStyle name="Normal 3 4 5 2 2 3 4" xfId="16601"/>
    <cellStyle name="Normal 3 4 5 2 2 4" xfId="16602"/>
    <cellStyle name="Normal 3 4 5 2 2 4 2" xfId="16603"/>
    <cellStyle name="Normal 3 4 5 2 2 4 2 2" xfId="16604"/>
    <cellStyle name="Normal 3 4 5 2 2 4 3" xfId="16605"/>
    <cellStyle name="Normal 3 4 5 2 2 5" xfId="16606"/>
    <cellStyle name="Normal 3 4 5 2 2 5 2" xfId="16607"/>
    <cellStyle name="Normal 3 4 5 2 2 6" xfId="16608"/>
    <cellStyle name="Normal 3 4 5 2 3" xfId="16609"/>
    <cellStyle name="Normal 3 4 5 2 3 2" xfId="16610"/>
    <cellStyle name="Normal 3 4 5 2 3 2 2" xfId="16611"/>
    <cellStyle name="Normal 3 4 5 2 3 2 2 2" xfId="16612"/>
    <cellStyle name="Normal 3 4 5 2 3 2 2 2 2" xfId="16613"/>
    <cellStyle name="Normal 3 4 5 2 3 2 2 3" xfId="16614"/>
    <cellStyle name="Normal 3 4 5 2 3 2 3" xfId="16615"/>
    <cellStyle name="Normal 3 4 5 2 3 2 3 2" xfId="16616"/>
    <cellStyle name="Normal 3 4 5 2 3 2 4" xfId="16617"/>
    <cellStyle name="Normal 3 4 5 2 3 3" xfId="16618"/>
    <cellStyle name="Normal 3 4 5 2 3 3 2" xfId="16619"/>
    <cellStyle name="Normal 3 4 5 2 3 3 2 2" xfId="16620"/>
    <cellStyle name="Normal 3 4 5 2 3 3 3" xfId="16621"/>
    <cellStyle name="Normal 3 4 5 2 3 4" xfId="16622"/>
    <cellStyle name="Normal 3 4 5 2 3 4 2" xfId="16623"/>
    <cellStyle name="Normal 3 4 5 2 3 5" xfId="16624"/>
    <cellStyle name="Normal 3 4 5 2 4" xfId="16625"/>
    <cellStyle name="Normal 3 4 5 2 4 2" xfId="16626"/>
    <cellStyle name="Normal 3 4 5 2 4 2 2" xfId="16627"/>
    <cellStyle name="Normal 3 4 5 2 4 2 2 2" xfId="16628"/>
    <cellStyle name="Normal 3 4 5 2 4 2 3" xfId="16629"/>
    <cellStyle name="Normal 3 4 5 2 4 3" xfId="16630"/>
    <cellStyle name="Normal 3 4 5 2 4 3 2" xfId="16631"/>
    <cellStyle name="Normal 3 4 5 2 4 4" xfId="16632"/>
    <cellStyle name="Normal 3 4 5 2 5" xfId="16633"/>
    <cellStyle name="Normal 3 4 5 2 5 2" xfId="16634"/>
    <cellStyle name="Normal 3 4 5 2 5 2 2" xfId="16635"/>
    <cellStyle name="Normal 3 4 5 2 5 3" xfId="16636"/>
    <cellStyle name="Normal 3 4 5 2 6" xfId="16637"/>
    <cellStyle name="Normal 3 4 5 2 6 2" xfId="16638"/>
    <cellStyle name="Normal 3 4 5 2 7" xfId="16639"/>
    <cellStyle name="Normal 3 4 5 3" xfId="16640"/>
    <cellStyle name="Normal 3 4 5 3 2" xfId="16641"/>
    <cellStyle name="Normal 3 4 5 3 2 2" xfId="16642"/>
    <cellStyle name="Normal 3 4 5 3 2 2 2" xfId="16643"/>
    <cellStyle name="Normal 3 4 5 3 2 2 2 2" xfId="16644"/>
    <cellStyle name="Normal 3 4 5 3 2 2 2 2 2" xfId="16645"/>
    <cellStyle name="Normal 3 4 5 3 2 2 2 3" xfId="16646"/>
    <cellStyle name="Normal 3 4 5 3 2 2 3" xfId="16647"/>
    <cellStyle name="Normal 3 4 5 3 2 2 3 2" xfId="16648"/>
    <cellStyle name="Normal 3 4 5 3 2 2 4" xfId="16649"/>
    <cellStyle name="Normal 3 4 5 3 2 3" xfId="16650"/>
    <cellStyle name="Normal 3 4 5 3 2 3 2" xfId="16651"/>
    <cellStyle name="Normal 3 4 5 3 2 3 2 2" xfId="16652"/>
    <cellStyle name="Normal 3 4 5 3 2 3 3" xfId="16653"/>
    <cellStyle name="Normal 3 4 5 3 2 4" xfId="16654"/>
    <cellStyle name="Normal 3 4 5 3 2 4 2" xfId="16655"/>
    <cellStyle name="Normal 3 4 5 3 2 5" xfId="16656"/>
    <cellStyle name="Normal 3 4 5 3 3" xfId="16657"/>
    <cellStyle name="Normal 3 4 5 3 3 2" xfId="16658"/>
    <cellStyle name="Normal 3 4 5 3 3 2 2" xfId="16659"/>
    <cellStyle name="Normal 3 4 5 3 3 2 2 2" xfId="16660"/>
    <cellStyle name="Normal 3 4 5 3 3 2 3" xfId="16661"/>
    <cellStyle name="Normal 3 4 5 3 3 3" xfId="16662"/>
    <cellStyle name="Normal 3 4 5 3 3 3 2" xfId="16663"/>
    <cellStyle name="Normal 3 4 5 3 3 4" xfId="16664"/>
    <cellStyle name="Normal 3 4 5 3 4" xfId="16665"/>
    <cellStyle name="Normal 3 4 5 3 4 2" xfId="16666"/>
    <cellStyle name="Normal 3 4 5 3 4 2 2" xfId="16667"/>
    <cellStyle name="Normal 3 4 5 3 4 3" xfId="16668"/>
    <cellStyle name="Normal 3 4 5 3 5" xfId="16669"/>
    <cellStyle name="Normal 3 4 5 3 5 2" xfId="16670"/>
    <cellStyle name="Normal 3 4 5 3 6" xfId="16671"/>
    <cellStyle name="Normal 3 4 5 4" xfId="16672"/>
    <cellStyle name="Normal 3 4 5 4 2" xfId="16673"/>
    <cellStyle name="Normal 3 4 5 4 2 2" xfId="16674"/>
    <cellStyle name="Normal 3 4 5 4 2 2 2" xfId="16675"/>
    <cellStyle name="Normal 3 4 5 4 2 2 2 2" xfId="16676"/>
    <cellStyle name="Normal 3 4 5 4 2 2 3" xfId="16677"/>
    <cellStyle name="Normal 3 4 5 4 2 3" xfId="16678"/>
    <cellStyle name="Normal 3 4 5 4 2 3 2" xfId="16679"/>
    <cellStyle name="Normal 3 4 5 4 2 4" xfId="16680"/>
    <cellStyle name="Normal 3 4 5 4 3" xfId="16681"/>
    <cellStyle name="Normal 3 4 5 4 3 2" xfId="16682"/>
    <cellStyle name="Normal 3 4 5 4 3 2 2" xfId="16683"/>
    <cellStyle name="Normal 3 4 5 4 3 3" xfId="16684"/>
    <cellStyle name="Normal 3 4 5 4 4" xfId="16685"/>
    <cellStyle name="Normal 3 4 5 4 4 2" xfId="16686"/>
    <cellStyle name="Normal 3 4 5 4 5" xfId="16687"/>
    <cellStyle name="Normal 3 4 5 5" xfId="16688"/>
    <cellStyle name="Normal 3 4 5 5 2" xfId="16689"/>
    <cellStyle name="Normal 3 4 5 5 2 2" xfId="16690"/>
    <cellStyle name="Normal 3 4 5 5 2 2 2" xfId="16691"/>
    <cellStyle name="Normal 3 4 5 5 2 3" xfId="16692"/>
    <cellStyle name="Normal 3 4 5 5 3" xfId="16693"/>
    <cellStyle name="Normal 3 4 5 5 3 2" xfId="16694"/>
    <cellStyle name="Normal 3 4 5 5 4" xfId="16695"/>
    <cellStyle name="Normal 3 4 5 6" xfId="16696"/>
    <cellStyle name="Normal 3 4 5 6 2" xfId="16697"/>
    <cellStyle name="Normal 3 4 5 6 2 2" xfId="16698"/>
    <cellStyle name="Normal 3 4 5 6 3" xfId="16699"/>
    <cellStyle name="Normal 3 4 5 7" xfId="16700"/>
    <cellStyle name="Normal 3 4 5 7 2" xfId="16701"/>
    <cellStyle name="Normal 3 4 5 8" xfId="16702"/>
    <cellStyle name="Normal 3 4 6" xfId="16703"/>
    <cellStyle name="Normal 3 4 6 2" xfId="16704"/>
    <cellStyle name="Normal 3 4 6 2 2" xfId="16705"/>
    <cellStyle name="Normal 3 4 6 2 2 2" xfId="16706"/>
    <cellStyle name="Normal 3 4 6 2 2 2 2" xfId="16707"/>
    <cellStyle name="Normal 3 4 6 2 2 2 2 2" xfId="16708"/>
    <cellStyle name="Normal 3 4 6 2 2 2 2 2 2" xfId="16709"/>
    <cellStyle name="Normal 3 4 6 2 2 2 2 3" xfId="16710"/>
    <cellStyle name="Normal 3 4 6 2 2 2 3" xfId="16711"/>
    <cellStyle name="Normal 3 4 6 2 2 2 3 2" xfId="16712"/>
    <cellStyle name="Normal 3 4 6 2 2 2 4" xfId="16713"/>
    <cellStyle name="Normal 3 4 6 2 2 3" xfId="16714"/>
    <cellStyle name="Normal 3 4 6 2 2 3 2" xfId="16715"/>
    <cellStyle name="Normal 3 4 6 2 2 3 2 2" xfId="16716"/>
    <cellStyle name="Normal 3 4 6 2 2 3 3" xfId="16717"/>
    <cellStyle name="Normal 3 4 6 2 2 4" xfId="16718"/>
    <cellStyle name="Normal 3 4 6 2 2 4 2" xfId="16719"/>
    <cellStyle name="Normal 3 4 6 2 2 5" xfId="16720"/>
    <cellStyle name="Normal 3 4 6 2 3" xfId="16721"/>
    <cellStyle name="Normal 3 4 6 2 3 2" xfId="16722"/>
    <cellStyle name="Normal 3 4 6 2 3 2 2" xfId="16723"/>
    <cellStyle name="Normal 3 4 6 2 3 2 2 2" xfId="16724"/>
    <cellStyle name="Normal 3 4 6 2 3 2 3" xfId="16725"/>
    <cellStyle name="Normal 3 4 6 2 3 3" xfId="16726"/>
    <cellStyle name="Normal 3 4 6 2 3 3 2" xfId="16727"/>
    <cellStyle name="Normal 3 4 6 2 3 4" xfId="16728"/>
    <cellStyle name="Normal 3 4 6 2 4" xfId="16729"/>
    <cellStyle name="Normal 3 4 6 2 4 2" xfId="16730"/>
    <cellStyle name="Normal 3 4 6 2 4 2 2" xfId="16731"/>
    <cellStyle name="Normal 3 4 6 2 4 3" xfId="16732"/>
    <cellStyle name="Normal 3 4 6 2 5" xfId="16733"/>
    <cellStyle name="Normal 3 4 6 2 5 2" xfId="16734"/>
    <cellStyle name="Normal 3 4 6 2 6" xfId="16735"/>
    <cellStyle name="Normal 3 4 6 3" xfId="16736"/>
    <cellStyle name="Normal 3 4 6 3 2" xfId="16737"/>
    <cellStyle name="Normal 3 4 6 3 2 2" xfId="16738"/>
    <cellStyle name="Normal 3 4 6 3 2 2 2" xfId="16739"/>
    <cellStyle name="Normal 3 4 6 3 2 2 2 2" xfId="16740"/>
    <cellStyle name="Normal 3 4 6 3 2 2 3" xfId="16741"/>
    <cellStyle name="Normal 3 4 6 3 2 3" xfId="16742"/>
    <cellStyle name="Normal 3 4 6 3 2 3 2" xfId="16743"/>
    <cellStyle name="Normal 3 4 6 3 2 4" xfId="16744"/>
    <cellStyle name="Normal 3 4 6 3 3" xfId="16745"/>
    <cellStyle name="Normal 3 4 6 3 3 2" xfId="16746"/>
    <cellStyle name="Normal 3 4 6 3 3 2 2" xfId="16747"/>
    <cellStyle name="Normal 3 4 6 3 3 3" xfId="16748"/>
    <cellStyle name="Normal 3 4 6 3 4" xfId="16749"/>
    <cellStyle name="Normal 3 4 6 3 4 2" xfId="16750"/>
    <cellStyle name="Normal 3 4 6 3 5" xfId="16751"/>
    <cellStyle name="Normal 3 4 6 4" xfId="16752"/>
    <cellStyle name="Normal 3 4 6 4 2" xfId="16753"/>
    <cellStyle name="Normal 3 4 6 4 2 2" xfId="16754"/>
    <cellStyle name="Normal 3 4 6 4 2 2 2" xfId="16755"/>
    <cellStyle name="Normal 3 4 6 4 2 3" xfId="16756"/>
    <cellStyle name="Normal 3 4 6 4 3" xfId="16757"/>
    <cellStyle name="Normal 3 4 6 4 3 2" xfId="16758"/>
    <cellStyle name="Normal 3 4 6 4 4" xfId="16759"/>
    <cellStyle name="Normal 3 4 6 5" xfId="16760"/>
    <cellStyle name="Normal 3 4 6 5 2" xfId="16761"/>
    <cellStyle name="Normal 3 4 6 5 2 2" xfId="16762"/>
    <cellStyle name="Normal 3 4 6 5 3" xfId="16763"/>
    <cellStyle name="Normal 3 4 6 6" xfId="16764"/>
    <cellStyle name="Normal 3 4 6 6 2" xfId="16765"/>
    <cellStyle name="Normal 3 4 6 7" xfId="16766"/>
    <cellStyle name="Normal 3 4 7" xfId="16767"/>
    <cellStyle name="Normal 3 4 7 2" xfId="16768"/>
    <cellStyle name="Normal 3 4 7 2 2" xfId="16769"/>
    <cellStyle name="Normal 3 4 7 2 2 2" xfId="16770"/>
    <cellStyle name="Normal 3 4 7 2 2 2 2" xfId="16771"/>
    <cellStyle name="Normal 3 4 7 2 2 2 2 2" xfId="16772"/>
    <cellStyle name="Normal 3 4 7 2 2 2 3" xfId="16773"/>
    <cellStyle name="Normal 3 4 7 2 2 3" xfId="16774"/>
    <cellStyle name="Normal 3 4 7 2 2 3 2" xfId="16775"/>
    <cellStyle name="Normal 3 4 7 2 2 4" xfId="16776"/>
    <cellStyle name="Normal 3 4 7 2 3" xfId="16777"/>
    <cellStyle name="Normal 3 4 7 2 3 2" xfId="16778"/>
    <cellStyle name="Normal 3 4 7 2 3 2 2" xfId="16779"/>
    <cellStyle name="Normal 3 4 7 2 3 3" xfId="16780"/>
    <cellStyle name="Normal 3 4 7 2 4" xfId="16781"/>
    <cellStyle name="Normal 3 4 7 2 4 2" xfId="16782"/>
    <cellStyle name="Normal 3 4 7 2 5" xfId="16783"/>
    <cellStyle name="Normal 3 4 7 3" xfId="16784"/>
    <cellStyle name="Normal 3 4 7 3 2" xfId="16785"/>
    <cellStyle name="Normal 3 4 7 3 2 2" xfId="16786"/>
    <cellStyle name="Normal 3 4 7 3 2 2 2" xfId="16787"/>
    <cellStyle name="Normal 3 4 7 3 2 3" xfId="16788"/>
    <cellStyle name="Normal 3 4 7 3 3" xfId="16789"/>
    <cellStyle name="Normal 3 4 7 3 3 2" xfId="16790"/>
    <cellStyle name="Normal 3 4 7 3 4" xfId="16791"/>
    <cellStyle name="Normal 3 4 7 4" xfId="16792"/>
    <cellStyle name="Normal 3 4 7 4 2" xfId="16793"/>
    <cellStyle name="Normal 3 4 7 4 2 2" xfId="16794"/>
    <cellStyle name="Normal 3 4 7 4 3" xfId="16795"/>
    <cellStyle name="Normal 3 4 7 5" xfId="16796"/>
    <cellStyle name="Normal 3 4 7 5 2" xfId="16797"/>
    <cellStyle name="Normal 3 4 7 6" xfId="16798"/>
    <cellStyle name="Normal 3 4 8" xfId="16799"/>
    <cellStyle name="Normal 3 4 8 2" xfId="16800"/>
    <cellStyle name="Normal 3 4 8 2 2" xfId="16801"/>
    <cellStyle name="Normal 3 4 8 2 2 2" xfId="16802"/>
    <cellStyle name="Normal 3 4 8 2 2 2 2" xfId="16803"/>
    <cellStyle name="Normal 3 4 8 2 2 3" xfId="16804"/>
    <cellStyle name="Normal 3 4 8 2 3" xfId="16805"/>
    <cellStyle name="Normal 3 4 8 2 3 2" xfId="16806"/>
    <cellStyle name="Normal 3 4 8 2 4" xfId="16807"/>
    <cellStyle name="Normal 3 4 8 3" xfId="16808"/>
    <cellStyle name="Normal 3 4 8 3 2" xfId="16809"/>
    <cellStyle name="Normal 3 4 8 3 2 2" xfId="16810"/>
    <cellStyle name="Normal 3 4 8 3 3" xfId="16811"/>
    <cellStyle name="Normal 3 4 8 4" xfId="16812"/>
    <cellStyle name="Normal 3 4 8 4 2" xfId="16813"/>
    <cellStyle name="Normal 3 4 8 5" xfId="16814"/>
    <cellStyle name="Normal 3 4 9" xfId="16815"/>
    <cellStyle name="Normal 3 4 9 2" xfId="16816"/>
    <cellStyle name="Normal 3 4 9 2 2" xfId="16817"/>
    <cellStyle name="Normal 3 4 9 2 2 2" xfId="16818"/>
    <cellStyle name="Normal 3 4 9 2 3" xfId="16819"/>
    <cellStyle name="Normal 3 4 9 3" xfId="16820"/>
    <cellStyle name="Normal 3 4 9 3 2" xfId="16821"/>
    <cellStyle name="Normal 3 4 9 4" xfId="16822"/>
    <cellStyle name="Normal 3 5" xfId="131"/>
    <cellStyle name="Normal 3 5 10" xfId="16823"/>
    <cellStyle name="Normal 3 5 10 2" xfId="16824"/>
    <cellStyle name="Normal 3 5 11" xfId="16825"/>
    <cellStyle name="Normal 3 5 12" xfId="16826"/>
    <cellStyle name="Normal 3 5 2" xfId="16827"/>
    <cellStyle name="Normal 3 5 2 10" xfId="16828"/>
    <cellStyle name="Normal 3 5 2 2" xfId="16829"/>
    <cellStyle name="Normal 3 5 2 2 2" xfId="16830"/>
    <cellStyle name="Normal 3 5 2 2 2 2" xfId="16831"/>
    <cellStyle name="Normal 3 5 2 2 2 2 2" xfId="16832"/>
    <cellStyle name="Normal 3 5 2 2 2 2 2 2" xfId="16833"/>
    <cellStyle name="Normal 3 5 2 2 2 2 2 2 2" xfId="16834"/>
    <cellStyle name="Normal 3 5 2 2 2 2 2 2 2 2" xfId="16835"/>
    <cellStyle name="Normal 3 5 2 2 2 2 2 2 2 2 2" xfId="16836"/>
    <cellStyle name="Normal 3 5 2 2 2 2 2 2 2 2 2 2" xfId="16837"/>
    <cellStyle name="Normal 3 5 2 2 2 2 2 2 2 2 3" xfId="16838"/>
    <cellStyle name="Normal 3 5 2 2 2 2 2 2 2 3" xfId="16839"/>
    <cellStyle name="Normal 3 5 2 2 2 2 2 2 2 3 2" xfId="16840"/>
    <cellStyle name="Normal 3 5 2 2 2 2 2 2 2 4" xfId="16841"/>
    <cellStyle name="Normal 3 5 2 2 2 2 2 2 3" xfId="16842"/>
    <cellStyle name="Normal 3 5 2 2 2 2 2 2 3 2" xfId="16843"/>
    <cellStyle name="Normal 3 5 2 2 2 2 2 2 3 2 2" xfId="16844"/>
    <cellStyle name="Normal 3 5 2 2 2 2 2 2 3 3" xfId="16845"/>
    <cellStyle name="Normal 3 5 2 2 2 2 2 2 4" xfId="16846"/>
    <cellStyle name="Normal 3 5 2 2 2 2 2 2 4 2" xfId="16847"/>
    <cellStyle name="Normal 3 5 2 2 2 2 2 2 5" xfId="16848"/>
    <cellStyle name="Normal 3 5 2 2 2 2 2 3" xfId="16849"/>
    <cellStyle name="Normal 3 5 2 2 2 2 2 3 2" xfId="16850"/>
    <cellStyle name="Normal 3 5 2 2 2 2 2 3 2 2" xfId="16851"/>
    <cellStyle name="Normal 3 5 2 2 2 2 2 3 2 2 2" xfId="16852"/>
    <cellStyle name="Normal 3 5 2 2 2 2 2 3 2 3" xfId="16853"/>
    <cellStyle name="Normal 3 5 2 2 2 2 2 3 3" xfId="16854"/>
    <cellStyle name="Normal 3 5 2 2 2 2 2 3 3 2" xfId="16855"/>
    <cellStyle name="Normal 3 5 2 2 2 2 2 3 4" xfId="16856"/>
    <cellStyle name="Normal 3 5 2 2 2 2 2 4" xfId="16857"/>
    <cellStyle name="Normal 3 5 2 2 2 2 2 4 2" xfId="16858"/>
    <cellStyle name="Normal 3 5 2 2 2 2 2 4 2 2" xfId="16859"/>
    <cellStyle name="Normal 3 5 2 2 2 2 2 4 3" xfId="16860"/>
    <cellStyle name="Normal 3 5 2 2 2 2 2 5" xfId="16861"/>
    <cellStyle name="Normal 3 5 2 2 2 2 2 5 2" xfId="16862"/>
    <cellStyle name="Normal 3 5 2 2 2 2 2 6" xfId="16863"/>
    <cellStyle name="Normal 3 5 2 2 2 2 3" xfId="16864"/>
    <cellStyle name="Normal 3 5 2 2 2 2 3 2" xfId="16865"/>
    <cellStyle name="Normal 3 5 2 2 2 2 3 2 2" xfId="16866"/>
    <cellStyle name="Normal 3 5 2 2 2 2 3 2 2 2" xfId="16867"/>
    <cellStyle name="Normal 3 5 2 2 2 2 3 2 2 2 2" xfId="16868"/>
    <cellStyle name="Normal 3 5 2 2 2 2 3 2 2 3" xfId="16869"/>
    <cellStyle name="Normal 3 5 2 2 2 2 3 2 3" xfId="16870"/>
    <cellStyle name="Normal 3 5 2 2 2 2 3 2 3 2" xfId="16871"/>
    <cellStyle name="Normal 3 5 2 2 2 2 3 2 4" xfId="16872"/>
    <cellStyle name="Normal 3 5 2 2 2 2 3 3" xfId="16873"/>
    <cellStyle name="Normal 3 5 2 2 2 2 3 3 2" xfId="16874"/>
    <cellStyle name="Normal 3 5 2 2 2 2 3 3 2 2" xfId="16875"/>
    <cellStyle name="Normal 3 5 2 2 2 2 3 3 3" xfId="16876"/>
    <cellStyle name="Normal 3 5 2 2 2 2 3 4" xfId="16877"/>
    <cellStyle name="Normal 3 5 2 2 2 2 3 4 2" xfId="16878"/>
    <cellStyle name="Normal 3 5 2 2 2 2 3 5" xfId="16879"/>
    <cellStyle name="Normal 3 5 2 2 2 2 4" xfId="16880"/>
    <cellStyle name="Normal 3 5 2 2 2 2 4 2" xfId="16881"/>
    <cellStyle name="Normal 3 5 2 2 2 2 4 2 2" xfId="16882"/>
    <cellStyle name="Normal 3 5 2 2 2 2 4 2 2 2" xfId="16883"/>
    <cellStyle name="Normal 3 5 2 2 2 2 4 2 3" xfId="16884"/>
    <cellStyle name="Normal 3 5 2 2 2 2 4 3" xfId="16885"/>
    <cellStyle name="Normal 3 5 2 2 2 2 4 3 2" xfId="16886"/>
    <cellStyle name="Normal 3 5 2 2 2 2 4 4" xfId="16887"/>
    <cellStyle name="Normal 3 5 2 2 2 2 5" xfId="16888"/>
    <cellStyle name="Normal 3 5 2 2 2 2 5 2" xfId="16889"/>
    <cellStyle name="Normal 3 5 2 2 2 2 5 2 2" xfId="16890"/>
    <cellStyle name="Normal 3 5 2 2 2 2 5 3" xfId="16891"/>
    <cellStyle name="Normal 3 5 2 2 2 2 6" xfId="16892"/>
    <cellStyle name="Normal 3 5 2 2 2 2 6 2" xfId="16893"/>
    <cellStyle name="Normal 3 5 2 2 2 2 7" xfId="16894"/>
    <cellStyle name="Normal 3 5 2 2 2 3" xfId="16895"/>
    <cellStyle name="Normal 3 5 2 2 2 3 2" xfId="16896"/>
    <cellStyle name="Normal 3 5 2 2 2 3 2 2" xfId="16897"/>
    <cellStyle name="Normal 3 5 2 2 2 3 2 2 2" xfId="16898"/>
    <cellStyle name="Normal 3 5 2 2 2 3 2 2 2 2" xfId="16899"/>
    <cellStyle name="Normal 3 5 2 2 2 3 2 2 2 2 2" xfId="16900"/>
    <cellStyle name="Normal 3 5 2 2 2 3 2 2 2 3" xfId="16901"/>
    <cellStyle name="Normal 3 5 2 2 2 3 2 2 3" xfId="16902"/>
    <cellStyle name="Normal 3 5 2 2 2 3 2 2 3 2" xfId="16903"/>
    <cellStyle name="Normal 3 5 2 2 2 3 2 2 4" xfId="16904"/>
    <cellStyle name="Normal 3 5 2 2 2 3 2 3" xfId="16905"/>
    <cellStyle name="Normal 3 5 2 2 2 3 2 3 2" xfId="16906"/>
    <cellStyle name="Normal 3 5 2 2 2 3 2 3 2 2" xfId="16907"/>
    <cellStyle name="Normal 3 5 2 2 2 3 2 3 3" xfId="16908"/>
    <cellStyle name="Normal 3 5 2 2 2 3 2 4" xfId="16909"/>
    <cellStyle name="Normal 3 5 2 2 2 3 2 4 2" xfId="16910"/>
    <cellStyle name="Normal 3 5 2 2 2 3 2 5" xfId="16911"/>
    <cellStyle name="Normal 3 5 2 2 2 3 3" xfId="16912"/>
    <cellStyle name="Normal 3 5 2 2 2 3 3 2" xfId="16913"/>
    <cellStyle name="Normal 3 5 2 2 2 3 3 2 2" xfId="16914"/>
    <cellStyle name="Normal 3 5 2 2 2 3 3 2 2 2" xfId="16915"/>
    <cellStyle name="Normal 3 5 2 2 2 3 3 2 3" xfId="16916"/>
    <cellStyle name="Normal 3 5 2 2 2 3 3 3" xfId="16917"/>
    <cellStyle name="Normal 3 5 2 2 2 3 3 3 2" xfId="16918"/>
    <cellStyle name="Normal 3 5 2 2 2 3 3 4" xfId="16919"/>
    <cellStyle name="Normal 3 5 2 2 2 3 4" xfId="16920"/>
    <cellStyle name="Normal 3 5 2 2 2 3 4 2" xfId="16921"/>
    <cellStyle name="Normal 3 5 2 2 2 3 4 2 2" xfId="16922"/>
    <cellStyle name="Normal 3 5 2 2 2 3 4 3" xfId="16923"/>
    <cellStyle name="Normal 3 5 2 2 2 3 5" xfId="16924"/>
    <cellStyle name="Normal 3 5 2 2 2 3 5 2" xfId="16925"/>
    <cellStyle name="Normal 3 5 2 2 2 3 6" xfId="16926"/>
    <cellStyle name="Normal 3 5 2 2 2 4" xfId="16927"/>
    <cellStyle name="Normal 3 5 2 2 2 4 2" xfId="16928"/>
    <cellStyle name="Normal 3 5 2 2 2 4 2 2" xfId="16929"/>
    <cellStyle name="Normal 3 5 2 2 2 4 2 2 2" xfId="16930"/>
    <cellStyle name="Normal 3 5 2 2 2 4 2 2 2 2" xfId="16931"/>
    <cellStyle name="Normal 3 5 2 2 2 4 2 2 3" xfId="16932"/>
    <cellStyle name="Normal 3 5 2 2 2 4 2 3" xfId="16933"/>
    <cellStyle name="Normal 3 5 2 2 2 4 2 3 2" xfId="16934"/>
    <cellStyle name="Normal 3 5 2 2 2 4 2 4" xfId="16935"/>
    <cellStyle name="Normal 3 5 2 2 2 4 3" xfId="16936"/>
    <cellStyle name="Normal 3 5 2 2 2 4 3 2" xfId="16937"/>
    <cellStyle name="Normal 3 5 2 2 2 4 3 2 2" xfId="16938"/>
    <cellStyle name="Normal 3 5 2 2 2 4 3 3" xfId="16939"/>
    <cellStyle name="Normal 3 5 2 2 2 4 4" xfId="16940"/>
    <cellStyle name="Normal 3 5 2 2 2 4 4 2" xfId="16941"/>
    <cellStyle name="Normal 3 5 2 2 2 4 5" xfId="16942"/>
    <cellStyle name="Normal 3 5 2 2 2 5" xfId="16943"/>
    <cellStyle name="Normal 3 5 2 2 2 5 2" xfId="16944"/>
    <cellStyle name="Normal 3 5 2 2 2 5 2 2" xfId="16945"/>
    <cellStyle name="Normal 3 5 2 2 2 5 2 2 2" xfId="16946"/>
    <cellStyle name="Normal 3 5 2 2 2 5 2 3" xfId="16947"/>
    <cellStyle name="Normal 3 5 2 2 2 5 3" xfId="16948"/>
    <cellStyle name="Normal 3 5 2 2 2 5 3 2" xfId="16949"/>
    <cellStyle name="Normal 3 5 2 2 2 5 4" xfId="16950"/>
    <cellStyle name="Normal 3 5 2 2 2 6" xfId="16951"/>
    <cellStyle name="Normal 3 5 2 2 2 6 2" xfId="16952"/>
    <cellStyle name="Normal 3 5 2 2 2 6 2 2" xfId="16953"/>
    <cellStyle name="Normal 3 5 2 2 2 6 3" xfId="16954"/>
    <cellStyle name="Normal 3 5 2 2 2 7" xfId="16955"/>
    <cellStyle name="Normal 3 5 2 2 2 7 2" xfId="16956"/>
    <cellStyle name="Normal 3 5 2 2 2 8" xfId="16957"/>
    <cellStyle name="Normal 3 5 2 2 3" xfId="16958"/>
    <cellStyle name="Normal 3 5 2 2 3 2" xfId="16959"/>
    <cellStyle name="Normal 3 5 2 2 3 2 2" xfId="16960"/>
    <cellStyle name="Normal 3 5 2 2 3 2 2 2" xfId="16961"/>
    <cellStyle name="Normal 3 5 2 2 3 2 2 2 2" xfId="16962"/>
    <cellStyle name="Normal 3 5 2 2 3 2 2 2 2 2" xfId="16963"/>
    <cellStyle name="Normal 3 5 2 2 3 2 2 2 2 2 2" xfId="16964"/>
    <cellStyle name="Normal 3 5 2 2 3 2 2 2 2 3" xfId="16965"/>
    <cellStyle name="Normal 3 5 2 2 3 2 2 2 3" xfId="16966"/>
    <cellStyle name="Normal 3 5 2 2 3 2 2 2 3 2" xfId="16967"/>
    <cellStyle name="Normal 3 5 2 2 3 2 2 2 4" xfId="16968"/>
    <cellStyle name="Normal 3 5 2 2 3 2 2 3" xfId="16969"/>
    <cellStyle name="Normal 3 5 2 2 3 2 2 3 2" xfId="16970"/>
    <cellStyle name="Normal 3 5 2 2 3 2 2 3 2 2" xfId="16971"/>
    <cellStyle name="Normal 3 5 2 2 3 2 2 3 3" xfId="16972"/>
    <cellStyle name="Normal 3 5 2 2 3 2 2 4" xfId="16973"/>
    <cellStyle name="Normal 3 5 2 2 3 2 2 4 2" xfId="16974"/>
    <cellStyle name="Normal 3 5 2 2 3 2 2 5" xfId="16975"/>
    <cellStyle name="Normal 3 5 2 2 3 2 3" xfId="16976"/>
    <cellStyle name="Normal 3 5 2 2 3 2 3 2" xfId="16977"/>
    <cellStyle name="Normal 3 5 2 2 3 2 3 2 2" xfId="16978"/>
    <cellStyle name="Normal 3 5 2 2 3 2 3 2 2 2" xfId="16979"/>
    <cellStyle name="Normal 3 5 2 2 3 2 3 2 3" xfId="16980"/>
    <cellStyle name="Normal 3 5 2 2 3 2 3 3" xfId="16981"/>
    <cellStyle name="Normal 3 5 2 2 3 2 3 3 2" xfId="16982"/>
    <cellStyle name="Normal 3 5 2 2 3 2 3 4" xfId="16983"/>
    <cellStyle name="Normal 3 5 2 2 3 2 4" xfId="16984"/>
    <cellStyle name="Normal 3 5 2 2 3 2 4 2" xfId="16985"/>
    <cellStyle name="Normal 3 5 2 2 3 2 4 2 2" xfId="16986"/>
    <cellStyle name="Normal 3 5 2 2 3 2 4 3" xfId="16987"/>
    <cellStyle name="Normal 3 5 2 2 3 2 5" xfId="16988"/>
    <cellStyle name="Normal 3 5 2 2 3 2 5 2" xfId="16989"/>
    <cellStyle name="Normal 3 5 2 2 3 2 6" xfId="16990"/>
    <cellStyle name="Normal 3 5 2 2 3 3" xfId="16991"/>
    <cellStyle name="Normal 3 5 2 2 3 3 2" xfId="16992"/>
    <cellStyle name="Normal 3 5 2 2 3 3 2 2" xfId="16993"/>
    <cellStyle name="Normal 3 5 2 2 3 3 2 2 2" xfId="16994"/>
    <cellStyle name="Normal 3 5 2 2 3 3 2 2 2 2" xfId="16995"/>
    <cellStyle name="Normal 3 5 2 2 3 3 2 2 3" xfId="16996"/>
    <cellStyle name="Normal 3 5 2 2 3 3 2 3" xfId="16997"/>
    <cellStyle name="Normal 3 5 2 2 3 3 2 3 2" xfId="16998"/>
    <cellStyle name="Normal 3 5 2 2 3 3 2 4" xfId="16999"/>
    <cellStyle name="Normal 3 5 2 2 3 3 3" xfId="17000"/>
    <cellStyle name="Normal 3 5 2 2 3 3 3 2" xfId="17001"/>
    <cellStyle name="Normal 3 5 2 2 3 3 3 2 2" xfId="17002"/>
    <cellStyle name="Normal 3 5 2 2 3 3 3 3" xfId="17003"/>
    <cellStyle name="Normal 3 5 2 2 3 3 4" xfId="17004"/>
    <cellStyle name="Normal 3 5 2 2 3 3 4 2" xfId="17005"/>
    <cellStyle name="Normal 3 5 2 2 3 3 5" xfId="17006"/>
    <cellStyle name="Normal 3 5 2 2 3 4" xfId="17007"/>
    <cellStyle name="Normal 3 5 2 2 3 4 2" xfId="17008"/>
    <cellStyle name="Normal 3 5 2 2 3 4 2 2" xfId="17009"/>
    <cellStyle name="Normal 3 5 2 2 3 4 2 2 2" xfId="17010"/>
    <cellStyle name="Normal 3 5 2 2 3 4 2 3" xfId="17011"/>
    <cellStyle name="Normal 3 5 2 2 3 4 3" xfId="17012"/>
    <cellStyle name="Normal 3 5 2 2 3 4 3 2" xfId="17013"/>
    <cellStyle name="Normal 3 5 2 2 3 4 4" xfId="17014"/>
    <cellStyle name="Normal 3 5 2 2 3 5" xfId="17015"/>
    <cellStyle name="Normal 3 5 2 2 3 5 2" xfId="17016"/>
    <cellStyle name="Normal 3 5 2 2 3 5 2 2" xfId="17017"/>
    <cellStyle name="Normal 3 5 2 2 3 5 3" xfId="17018"/>
    <cellStyle name="Normal 3 5 2 2 3 6" xfId="17019"/>
    <cellStyle name="Normal 3 5 2 2 3 6 2" xfId="17020"/>
    <cellStyle name="Normal 3 5 2 2 3 7" xfId="17021"/>
    <cellStyle name="Normal 3 5 2 2 4" xfId="17022"/>
    <cellStyle name="Normal 3 5 2 2 4 2" xfId="17023"/>
    <cellStyle name="Normal 3 5 2 2 4 2 2" xfId="17024"/>
    <cellStyle name="Normal 3 5 2 2 4 2 2 2" xfId="17025"/>
    <cellStyle name="Normal 3 5 2 2 4 2 2 2 2" xfId="17026"/>
    <cellStyle name="Normal 3 5 2 2 4 2 2 2 2 2" xfId="17027"/>
    <cellStyle name="Normal 3 5 2 2 4 2 2 2 3" xfId="17028"/>
    <cellStyle name="Normal 3 5 2 2 4 2 2 3" xfId="17029"/>
    <cellStyle name="Normal 3 5 2 2 4 2 2 3 2" xfId="17030"/>
    <cellStyle name="Normal 3 5 2 2 4 2 2 4" xfId="17031"/>
    <cellStyle name="Normal 3 5 2 2 4 2 3" xfId="17032"/>
    <cellStyle name="Normal 3 5 2 2 4 2 3 2" xfId="17033"/>
    <cellStyle name="Normal 3 5 2 2 4 2 3 2 2" xfId="17034"/>
    <cellStyle name="Normal 3 5 2 2 4 2 3 3" xfId="17035"/>
    <cellStyle name="Normal 3 5 2 2 4 2 4" xfId="17036"/>
    <cellStyle name="Normal 3 5 2 2 4 2 4 2" xfId="17037"/>
    <cellStyle name="Normal 3 5 2 2 4 2 5" xfId="17038"/>
    <cellStyle name="Normal 3 5 2 2 4 3" xfId="17039"/>
    <cellStyle name="Normal 3 5 2 2 4 3 2" xfId="17040"/>
    <cellStyle name="Normal 3 5 2 2 4 3 2 2" xfId="17041"/>
    <cellStyle name="Normal 3 5 2 2 4 3 2 2 2" xfId="17042"/>
    <cellStyle name="Normal 3 5 2 2 4 3 2 3" xfId="17043"/>
    <cellStyle name="Normal 3 5 2 2 4 3 3" xfId="17044"/>
    <cellStyle name="Normal 3 5 2 2 4 3 3 2" xfId="17045"/>
    <cellStyle name="Normal 3 5 2 2 4 3 4" xfId="17046"/>
    <cellStyle name="Normal 3 5 2 2 4 4" xfId="17047"/>
    <cellStyle name="Normal 3 5 2 2 4 4 2" xfId="17048"/>
    <cellStyle name="Normal 3 5 2 2 4 4 2 2" xfId="17049"/>
    <cellStyle name="Normal 3 5 2 2 4 4 3" xfId="17050"/>
    <cellStyle name="Normal 3 5 2 2 4 5" xfId="17051"/>
    <cellStyle name="Normal 3 5 2 2 4 5 2" xfId="17052"/>
    <cellStyle name="Normal 3 5 2 2 4 6" xfId="17053"/>
    <cellStyle name="Normal 3 5 2 2 5" xfId="17054"/>
    <cellStyle name="Normal 3 5 2 2 5 2" xfId="17055"/>
    <cellStyle name="Normal 3 5 2 2 5 2 2" xfId="17056"/>
    <cellStyle name="Normal 3 5 2 2 5 2 2 2" xfId="17057"/>
    <cellStyle name="Normal 3 5 2 2 5 2 2 2 2" xfId="17058"/>
    <cellStyle name="Normal 3 5 2 2 5 2 2 3" xfId="17059"/>
    <cellStyle name="Normal 3 5 2 2 5 2 3" xfId="17060"/>
    <cellStyle name="Normal 3 5 2 2 5 2 3 2" xfId="17061"/>
    <cellStyle name="Normal 3 5 2 2 5 2 4" xfId="17062"/>
    <cellStyle name="Normal 3 5 2 2 5 3" xfId="17063"/>
    <cellStyle name="Normal 3 5 2 2 5 3 2" xfId="17064"/>
    <cellStyle name="Normal 3 5 2 2 5 3 2 2" xfId="17065"/>
    <cellStyle name="Normal 3 5 2 2 5 3 3" xfId="17066"/>
    <cellStyle name="Normal 3 5 2 2 5 4" xfId="17067"/>
    <cellStyle name="Normal 3 5 2 2 5 4 2" xfId="17068"/>
    <cellStyle name="Normal 3 5 2 2 5 5" xfId="17069"/>
    <cellStyle name="Normal 3 5 2 2 6" xfId="17070"/>
    <cellStyle name="Normal 3 5 2 2 6 2" xfId="17071"/>
    <cellStyle name="Normal 3 5 2 2 6 2 2" xfId="17072"/>
    <cellStyle name="Normal 3 5 2 2 6 2 2 2" xfId="17073"/>
    <cellStyle name="Normal 3 5 2 2 6 2 3" xfId="17074"/>
    <cellStyle name="Normal 3 5 2 2 6 3" xfId="17075"/>
    <cellStyle name="Normal 3 5 2 2 6 3 2" xfId="17076"/>
    <cellStyle name="Normal 3 5 2 2 6 4" xfId="17077"/>
    <cellStyle name="Normal 3 5 2 2 7" xfId="17078"/>
    <cellStyle name="Normal 3 5 2 2 7 2" xfId="17079"/>
    <cellStyle name="Normal 3 5 2 2 7 2 2" xfId="17080"/>
    <cellStyle name="Normal 3 5 2 2 7 3" xfId="17081"/>
    <cellStyle name="Normal 3 5 2 2 8" xfId="17082"/>
    <cellStyle name="Normal 3 5 2 2 8 2" xfId="17083"/>
    <cellStyle name="Normal 3 5 2 2 9" xfId="17084"/>
    <cellStyle name="Normal 3 5 2 3" xfId="17085"/>
    <cellStyle name="Normal 3 5 2 3 2" xfId="17086"/>
    <cellStyle name="Normal 3 5 2 3 2 2" xfId="17087"/>
    <cellStyle name="Normal 3 5 2 3 2 2 2" xfId="17088"/>
    <cellStyle name="Normal 3 5 2 3 2 2 2 2" xfId="17089"/>
    <cellStyle name="Normal 3 5 2 3 2 2 2 2 2" xfId="17090"/>
    <cellStyle name="Normal 3 5 2 3 2 2 2 2 2 2" xfId="17091"/>
    <cellStyle name="Normal 3 5 2 3 2 2 2 2 2 2 2" xfId="17092"/>
    <cellStyle name="Normal 3 5 2 3 2 2 2 2 2 3" xfId="17093"/>
    <cellStyle name="Normal 3 5 2 3 2 2 2 2 3" xfId="17094"/>
    <cellStyle name="Normal 3 5 2 3 2 2 2 2 3 2" xfId="17095"/>
    <cellStyle name="Normal 3 5 2 3 2 2 2 2 4" xfId="17096"/>
    <cellStyle name="Normal 3 5 2 3 2 2 2 3" xfId="17097"/>
    <cellStyle name="Normal 3 5 2 3 2 2 2 3 2" xfId="17098"/>
    <cellStyle name="Normal 3 5 2 3 2 2 2 3 2 2" xfId="17099"/>
    <cellStyle name="Normal 3 5 2 3 2 2 2 3 3" xfId="17100"/>
    <cellStyle name="Normal 3 5 2 3 2 2 2 4" xfId="17101"/>
    <cellStyle name="Normal 3 5 2 3 2 2 2 4 2" xfId="17102"/>
    <cellStyle name="Normal 3 5 2 3 2 2 2 5" xfId="17103"/>
    <cellStyle name="Normal 3 5 2 3 2 2 3" xfId="17104"/>
    <cellStyle name="Normal 3 5 2 3 2 2 3 2" xfId="17105"/>
    <cellStyle name="Normal 3 5 2 3 2 2 3 2 2" xfId="17106"/>
    <cellStyle name="Normal 3 5 2 3 2 2 3 2 2 2" xfId="17107"/>
    <cellStyle name="Normal 3 5 2 3 2 2 3 2 3" xfId="17108"/>
    <cellStyle name="Normal 3 5 2 3 2 2 3 3" xfId="17109"/>
    <cellStyle name="Normal 3 5 2 3 2 2 3 3 2" xfId="17110"/>
    <cellStyle name="Normal 3 5 2 3 2 2 3 4" xfId="17111"/>
    <cellStyle name="Normal 3 5 2 3 2 2 4" xfId="17112"/>
    <cellStyle name="Normal 3 5 2 3 2 2 4 2" xfId="17113"/>
    <cellStyle name="Normal 3 5 2 3 2 2 4 2 2" xfId="17114"/>
    <cellStyle name="Normal 3 5 2 3 2 2 4 3" xfId="17115"/>
    <cellStyle name="Normal 3 5 2 3 2 2 5" xfId="17116"/>
    <cellStyle name="Normal 3 5 2 3 2 2 5 2" xfId="17117"/>
    <cellStyle name="Normal 3 5 2 3 2 2 6" xfId="17118"/>
    <cellStyle name="Normal 3 5 2 3 2 3" xfId="17119"/>
    <cellStyle name="Normal 3 5 2 3 2 3 2" xfId="17120"/>
    <cellStyle name="Normal 3 5 2 3 2 3 2 2" xfId="17121"/>
    <cellStyle name="Normal 3 5 2 3 2 3 2 2 2" xfId="17122"/>
    <cellStyle name="Normal 3 5 2 3 2 3 2 2 2 2" xfId="17123"/>
    <cellStyle name="Normal 3 5 2 3 2 3 2 2 3" xfId="17124"/>
    <cellStyle name="Normal 3 5 2 3 2 3 2 3" xfId="17125"/>
    <cellStyle name="Normal 3 5 2 3 2 3 2 3 2" xfId="17126"/>
    <cellStyle name="Normal 3 5 2 3 2 3 2 4" xfId="17127"/>
    <cellStyle name="Normal 3 5 2 3 2 3 3" xfId="17128"/>
    <cellStyle name="Normal 3 5 2 3 2 3 3 2" xfId="17129"/>
    <cellStyle name="Normal 3 5 2 3 2 3 3 2 2" xfId="17130"/>
    <cellStyle name="Normal 3 5 2 3 2 3 3 3" xfId="17131"/>
    <cellStyle name="Normal 3 5 2 3 2 3 4" xfId="17132"/>
    <cellStyle name="Normal 3 5 2 3 2 3 4 2" xfId="17133"/>
    <cellStyle name="Normal 3 5 2 3 2 3 5" xfId="17134"/>
    <cellStyle name="Normal 3 5 2 3 2 4" xfId="17135"/>
    <cellStyle name="Normal 3 5 2 3 2 4 2" xfId="17136"/>
    <cellStyle name="Normal 3 5 2 3 2 4 2 2" xfId="17137"/>
    <cellStyle name="Normal 3 5 2 3 2 4 2 2 2" xfId="17138"/>
    <cellStyle name="Normal 3 5 2 3 2 4 2 3" xfId="17139"/>
    <cellStyle name="Normal 3 5 2 3 2 4 3" xfId="17140"/>
    <cellStyle name="Normal 3 5 2 3 2 4 3 2" xfId="17141"/>
    <cellStyle name="Normal 3 5 2 3 2 4 4" xfId="17142"/>
    <cellStyle name="Normal 3 5 2 3 2 5" xfId="17143"/>
    <cellStyle name="Normal 3 5 2 3 2 5 2" xfId="17144"/>
    <cellStyle name="Normal 3 5 2 3 2 5 2 2" xfId="17145"/>
    <cellStyle name="Normal 3 5 2 3 2 5 3" xfId="17146"/>
    <cellStyle name="Normal 3 5 2 3 2 6" xfId="17147"/>
    <cellStyle name="Normal 3 5 2 3 2 6 2" xfId="17148"/>
    <cellStyle name="Normal 3 5 2 3 2 7" xfId="17149"/>
    <cellStyle name="Normal 3 5 2 3 3" xfId="17150"/>
    <cellStyle name="Normal 3 5 2 3 3 2" xfId="17151"/>
    <cellStyle name="Normal 3 5 2 3 3 2 2" xfId="17152"/>
    <cellStyle name="Normal 3 5 2 3 3 2 2 2" xfId="17153"/>
    <cellStyle name="Normal 3 5 2 3 3 2 2 2 2" xfId="17154"/>
    <cellStyle name="Normal 3 5 2 3 3 2 2 2 2 2" xfId="17155"/>
    <cellStyle name="Normal 3 5 2 3 3 2 2 2 3" xfId="17156"/>
    <cellStyle name="Normal 3 5 2 3 3 2 2 3" xfId="17157"/>
    <cellStyle name="Normal 3 5 2 3 3 2 2 3 2" xfId="17158"/>
    <cellStyle name="Normal 3 5 2 3 3 2 2 4" xfId="17159"/>
    <cellStyle name="Normal 3 5 2 3 3 2 3" xfId="17160"/>
    <cellStyle name="Normal 3 5 2 3 3 2 3 2" xfId="17161"/>
    <cellStyle name="Normal 3 5 2 3 3 2 3 2 2" xfId="17162"/>
    <cellStyle name="Normal 3 5 2 3 3 2 3 3" xfId="17163"/>
    <cellStyle name="Normal 3 5 2 3 3 2 4" xfId="17164"/>
    <cellStyle name="Normal 3 5 2 3 3 2 4 2" xfId="17165"/>
    <cellStyle name="Normal 3 5 2 3 3 2 5" xfId="17166"/>
    <cellStyle name="Normal 3 5 2 3 3 3" xfId="17167"/>
    <cellStyle name="Normal 3 5 2 3 3 3 2" xfId="17168"/>
    <cellStyle name="Normal 3 5 2 3 3 3 2 2" xfId="17169"/>
    <cellStyle name="Normal 3 5 2 3 3 3 2 2 2" xfId="17170"/>
    <cellStyle name="Normal 3 5 2 3 3 3 2 3" xfId="17171"/>
    <cellStyle name="Normal 3 5 2 3 3 3 3" xfId="17172"/>
    <cellStyle name="Normal 3 5 2 3 3 3 3 2" xfId="17173"/>
    <cellStyle name="Normal 3 5 2 3 3 3 4" xfId="17174"/>
    <cellStyle name="Normal 3 5 2 3 3 4" xfId="17175"/>
    <cellStyle name="Normal 3 5 2 3 3 4 2" xfId="17176"/>
    <cellStyle name="Normal 3 5 2 3 3 4 2 2" xfId="17177"/>
    <cellStyle name="Normal 3 5 2 3 3 4 3" xfId="17178"/>
    <cellStyle name="Normal 3 5 2 3 3 5" xfId="17179"/>
    <cellStyle name="Normal 3 5 2 3 3 5 2" xfId="17180"/>
    <cellStyle name="Normal 3 5 2 3 3 6" xfId="17181"/>
    <cellStyle name="Normal 3 5 2 3 4" xfId="17182"/>
    <cellStyle name="Normal 3 5 2 3 4 2" xfId="17183"/>
    <cellStyle name="Normal 3 5 2 3 4 2 2" xfId="17184"/>
    <cellStyle name="Normal 3 5 2 3 4 2 2 2" xfId="17185"/>
    <cellStyle name="Normal 3 5 2 3 4 2 2 2 2" xfId="17186"/>
    <cellStyle name="Normal 3 5 2 3 4 2 2 3" xfId="17187"/>
    <cellStyle name="Normal 3 5 2 3 4 2 3" xfId="17188"/>
    <cellStyle name="Normal 3 5 2 3 4 2 3 2" xfId="17189"/>
    <cellStyle name="Normal 3 5 2 3 4 2 4" xfId="17190"/>
    <cellStyle name="Normal 3 5 2 3 4 3" xfId="17191"/>
    <cellStyle name="Normal 3 5 2 3 4 3 2" xfId="17192"/>
    <cellStyle name="Normal 3 5 2 3 4 3 2 2" xfId="17193"/>
    <cellStyle name="Normal 3 5 2 3 4 3 3" xfId="17194"/>
    <cellStyle name="Normal 3 5 2 3 4 4" xfId="17195"/>
    <cellStyle name="Normal 3 5 2 3 4 4 2" xfId="17196"/>
    <cellStyle name="Normal 3 5 2 3 4 5" xfId="17197"/>
    <cellStyle name="Normal 3 5 2 3 5" xfId="17198"/>
    <cellStyle name="Normal 3 5 2 3 5 2" xfId="17199"/>
    <cellStyle name="Normal 3 5 2 3 5 2 2" xfId="17200"/>
    <cellStyle name="Normal 3 5 2 3 5 2 2 2" xfId="17201"/>
    <cellStyle name="Normal 3 5 2 3 5 2 3" xfId="17202"/>
    <cellStyle name="Normal 3 5 2 3 5 3" xfId="17203"/>
    <cellStyle name="Normal 3 5 2 3 5 3 2" xfId="17204"/>
    <cellStyle name="Normal 3 5 2 3 5 4" xfId="17205"/>
    <cellStyle name="Normal 3 5 2 3 6" xfId="17206"/>
    <cellStyle name="Normal 3 5 2 3 6 2" xfId="17207"/>
    <cellStyle name="Normal 3 5 2 3 6 2 2" xfId="17208"/>
    <cellStyle name="Normal 3 5 2 3 6 3" xfId="17209"/>
    <cellStyle name="Normal 3 5 2 3 7" xfId="17210"/>
    <cellStyle name="Normal 3 5 2 3 7 2" xfId="17211"/>
    <cellStyle name="Normal 3 5 2 3 8" xfId="17212"/>
    <cellStyle name="Normal 3 5 2 4" xfId="17213"/>
    <cellStyle name="Normal 3 5 2 4 2" xfId="17214"/>
    <cellStyle name="Normal 3 5 2 4 2 2" xfId="17215"/>
    <cellStyle name="Normal 3 5 2 4 2 2 2" xfId="17216"/>
    <cellStyle name="Normal 3 5 2 4 2 2 2 2" xfId="17217"/>
    <cellStyle name="Normal 3 5 2 4 2 2 2 2 2" xfId="17218"/>
    <cellStyle name="Normal 3 5 2 4 2 2 2 2 2 2" xfId="17219"/>
    <cellStyle name="Normal 3 5 2 4 2 2 2 2 3" xfId="17220"/>
    <cellStyle name="Normal 3 5 2 4 2 2 2 3" xfId="17221"/>
    <cellStyle name="Normal 3 5 2 4 2 2 2 3 2" xfId="17222"/>
    <cellStyle name="Normal 3 5 2 4 2 2 2 4" xfId="17223"/>
    <cellStyle name="Normal 3 5 2 4 2 2 3" xfId="17224"/>
    <cellStyle name="Normal 3 5 2 4 2 2 3 2" xfId="17225"/>
    <cellStyle name="Normal 3 5 2 4 2 2 3 2 2" xfId="17226"/>
    <cellStyle name="Normal 3 5 2 4 2 2 3 3" xfId="17227"/>
    <cellStyle name="Normal 3 5 2 4 2 2 4" xfId="17228"/>
    <cellStyle name="Normal 3 5 2 4 2 2 4 2" xfId="17229"/>
    <cellStyle name="Normal 3 5 2 4 2 2 5" xfId="17230"/>
    <cellStyle name="Normal 3 5 2 4 2 3" xfId="17231"/>
    <cellStyle name="Normal 3 5 2 4 2 3 2" xfId="17232"/>
    <cellStyle name="Normal 3 5 2 4 2 3 2 2" xfId="17233"/>
    <cellStyle name="Normal 3 5 2 4 2 3 2 2 2" xfId="17234"/>
    <cellStyle name="Normal 3 5 2 4 2 3 2 3" xfId="17235"/>
    <cellStyle name="Normal 3 5 2 4 2 3 3" xfId="17236"/>
    <cellStyle name="Normal 3 5 2 4 2 3 3 2" xfId="17237"/>
    <cellStyle name="Normal 3 5 2 4 2 3 4" xfId="17238"/>
    <cellStyle name="Normal 3 5 2 4 2 4" xfId="17239"/>
    <cellStyle name="Normal 3 5 2 4 2 4 2" xfId="17240"/>
    <cellStyle name="Normal 3 5 2 4 2 4 2 2" xfId="17241"/>
    <cellStyle name="Normal 3 5 2 4 2 4 3" xfId="17242"/>
    <cellStyle name="Normal 3 5 2 4 2 5" xfId="17243"/>
    <cellStyle name="Normal 3 5 2 4 2 5 2" xfId="17244"/>
    <cellStyle name="Normal 3 5 2 4 2 6" xfId="17245"/>
    <cellStyle name="Normal 3 5 2 4 3" xfId="17246"/>
    <cellStyle name="Normal 3 5 2 4 3 2" xfId="17247"/>
    <cellStyle name="Normal 3 5 2 4 3 2 2" xfId="17248"/>
    <cellStyle name="Normal 3 5 2 4 3 2 2 2" xfId="17249"/>
    <cellStyle name="Normal 3 5 2 4 3 2 2 2 2" xfId="17250"/>
    <cellStyle name="Normal 3 5 2 4 3 2 2 3" xfId="17251"/>
    <cellStyle name="Normal 3 5 2 4 3 2 3" xfId="17252"/>
    <cellStyle name="Normal 3 5 2 4 3 2 3 2" xfId="17253"/>
    <cellStyle name="Normal 3 5 2 4 3 2 4" xfId="17254"/>
    <cellStyle name="Normal 3 5 2 4 3 3" xfId="17255"/>
    <cellStyle name="Normal 3 5 2 4 3 3 2" xfId="17256"/>
    <cellStyle name="Normal 3 5 2 4 3 3 2 2" xfId="17257"/>
    <cellStyle name="Normal 3 5 2 4 3 3 3" xfId="17258"/>
    <cellStyle name="Normal 3 5 2 4 3 4" xfId="17259"/>
    <cellStyle name="Normal 3 5 2 4 3 4 2" xfId="17260"/>
    <cellStyle name="Normal 3 5 2 4 3 5" xfId="17261"/>
    <cellStyle name="Normal 3 5 2 4 4" xfId="17262"/>
    <cellStyle name="Normal 3 5 2 4 4 2" xfId="17263"/>
    <cellStyle name="Normal 3 5 2 4 4 2 2" xfId="17264"/>
    <cellStyle name="Normal 3 5 2 4 4 2 2 2" xfId="17265"/>
    <cellStyle name="Normal 3 5 2 4 4 2 3" xfId="17266"/>
    <cellStyle name="Normal 3 5 2 4 4 3" xfId="17267"/>
    <cellStyle name="Normal 3 5 2 4 4 3 2" xfId="17268"/>
    <cellStyle name="Normal 3 5 2 4 4 4" xfId="17269"/>
    <cellStyle name="Normal 3 5 2 4 5" xfId="17270"/>
    <cellStyle name="Normal 3 5 2 4 5 2" xfId="17271"/>
    <cellStyle name="Normal 3 5 2 4 5 2 2" xfId="17272"/>
    <cellStyle name="Normal 3 5 2 4 5 3" xfId="17273"/>
    <cellStyle name="Normal 3 5 2 4 6" xfId="17274"/>
    <cellStyle name="Normal 3 5 2 4 6 2" xfId="17275"/>
    <cellStyle name="Normal 3 5 2 4 7" xfId="17276"/>
    <cellStyle name="Normal 3 5 2 5" xfId="17277"/>
    <cellStyle name="Normal 3 5 2 5 2" xfId="17278"/>
    <cellStyle name="Normal 3 5 2 5 2 2" xfId="17279"/>
    <cellStyle name="Normal 3 5 2 5 2 2 2" xfId="17280"/>
    <cellStyle name="Normal 3 5 2 5 2 2 2 2" xfId="17281"/>
    <cellStyle name="Normal 3 5 2 5 2 2 2 2 2" xfId="17282"/>
    <cellStyle name="Normal 3 5 2 5 2 2 2 3" xfId="17283"/>
    <cellStyle name="Normal 3 5 2 5 2 2 3" xfId="17284"/>
    <cellStyle name="Normal 3 5 2 5 2 2 3 2" xfId="17285"/>
    <cellStyle name="Normal 3 5 2 5 2 2 4" xfId="17286"/>
    <cellStyle name="Normal 3 5 2 5 2 3" xfId="17287"/>
    <cellStyle name="Normal 3 5 2 5 2 3 2" xfId="17288"/>
    <cellStyle name="Normal 3 5 2 5 2 3 2 2" xfId="17289"/>
    <cellStyle name="Normal 3 5 2 5 2 3 3" xfId="17290"/>
    <cellStyle name="Normal 3 5 2 5 2 4" xfId="17291"/>
    <cellStyle name="Normal 3 5 2 5 2 4 2" xfId="17292"/>
    <cellStyle name="Normal 3 5 2 5 2 5" xfId="17293"/>
    <cellStyle name="Normal 3 5 2 5 3" xfId="17294"/>
    <cellStyle name="Normal 3 5 2 5 3 2" xfId="17295"/>
    <cellStyle name="Normal 3 5 2 5 3 2 2" xfId="17296"/>
    <cellStyle name="Normal 3 5 2 5 3 2 2 2" xfId="17297"/>
    <cellStyle name="Normal 3 5 2 5 3 2 3" xfId="17298"/>
    <cellStyle name="Normal 3 5 2 5 3 3" xfId="17299"/>
    <cellStyle name="Normal 3 5 2 5 3 3 2" xfId="17300"/>
    <cellStyle name="Normal 3 5 2 5 3 4" xfId="17301"/>
    <cellStyle name="Normal 3 5 2 5 4" xfId="17302"/>
    <cellStyle name="Normal 3 5 2 5 4 2" xfId="17303"/>
    <cellStyle name="Normal 3 5 2 5 4 2 2" xfId="17304"/>
    <cellStyle name="Normal 3 5 2 5 4 3" xfId="17305"/>
    <cellStyle name="Normal 3 5 2 5 5" xfId="17306"/>
    <cellStyle name="Normal 3 5 2 5 5 2" xfId="17307"/>
    <cellStyle name="Normal 3 5 2 5 6" xfId="17308"/>
    <cellStyle name="Normal 3 5 2 6" xfId="17309"/>
    <cellStyle name="Normal 3 5 2 6 2" xfId="17310"/>
    <cellStyle name="Normal 3 5 2 6 2 2" xfId="17311"/>
    <cellStyle name="Normal 3 5 2 6 2 2 2" xfId="17312"/>
    <cellStyle name="Normal 3 5 2 6 2 2 2 2" xfId="17313"/>
    <cellStyle name="Normal 3 5 2 6 2 2 3" xfId="17314"/>
    <cellStyle name="Normal 3 5 2 6 2 3" xfId="17315"/>
    <cellStyle name="Normal 3 5 2 6 2 3 2" xfId="17316"/>
    <cellStyle name="Normal 3 5 2 6 2 4" xfId="17317"/>
    <cellStyle name="Normal 3 5 2 6 3" xfId="17318"/>
    <cellStyle name="Normal 3 5 2 6 3 2" xfId="17319"/>
    <cellStyle name="Normal 3 5 2 6 3 2 2" xfId="17320"/>
    <cellStyle name="Normal 3 5 2 6 3 3" xfId="17321"/>
    <cellStyle name="Normal 3 5 2 6 4" xfId="17322"/>
    <cellStyle name="Normal 3 5 2 6 4 2" xfId="17323"/>
    <cellStyle name="Normal 3 5 2 6 5" xfId="17324"/>
    <cellStyle name="Normal 3 5 2 7" xfId="17325"/>
    <cellStyle name="Normal 3 5 2 7 2" xfId="17326"/>
    <cellStyle name="Normal 3 5 2 7 2 2" xfId="17327"/>
    <cellStyle name="Normal 3 5 2 7 2 2 2" xfId="17328"/>
    <cellStyle name="Normal 3 5 2 7 2 3" xfId="17329"/>
    <cellStyle name="Normal 3 5 2 7 3" xfId="17330"/>
    <cellStyle name="Normal 3 5 2 7 3 2" xfId="17331"/>
    <cellStyle name="Normal 3 5 2 7 4" xfId="17332"/>
    <cellStyle name="Normal 3 5 2 8" xfId="17333"/>
    <cellStyle name="Normal 3 5 2 8 2" xfId="17334"/>
    <cellStyle name="Normal 3 5 2 8 2 2" xfId="17335"/>
    <cellStyle name="Normal 3 5 2 8 3" xfId="17336"/>
    <cellStyle name="Normal 3 5 2 9" xfId="17337"/>
    <cellStyle name="Normal 3 5 2 9 2" xfId="17338"/>
    <cellStyle name="Normal 3 5 3" xfId="17339"/>
    <cellStyle name="Normal 3 5 3 2" xfId="17340"/>
    <cellStyle name="Normal 3 5 3 2 2" xfId="17341"/>
    <cellStyle name="Normal 3 5 3 2 2 2" xfId="17342"/>
    <cellStyle name="Normal 3 5 3 2 2 2 2" xfId="17343"/>
    <cellStyle name="Normal 3 5 3 2 2 2 2 2" xfId="17344"/>
    <cellStyle name="Normal 3 5 3 2 2 2 2 2 2" xfId="17345"/>
    <cellStyle name="Normal 3 5 3 2 2 2 2 2 2 2" xfId="17346"/>
    <cellStyle name="Normal 3 5 3 2 2 2 2 2 2 2 2" xfId="17347"/>
    <cellStyle name="Normal 3 5 3 2 2 2 2 2 2 3" xfId="17348"/>
    <cellStyle name="Normal 3 5 3 2 2 2 2 2 3" xfId="17349"/>
    <cellStyle name="Normal 3 5 3 2 2 2 2 2 3 2" xfId="17350"/>
    <cellStyle name="Normal 3 5 3 2 2 2 2 2 4" xfId="17351"/>
    <cellStyle name="Normal 3 5 3 2 2 2 2 3" xfId="17352"/>
    <cellStyle name="Normal 3 5 3 2 2 2 2 3 2" xfId="17353"/>
    <cellStyle name="Normal 3 5 3 2 2 2 2 3 2 2" xfId="17354"/>
    <cellStyle name="Normal 3 5 3 2 2 2 2 3 3" xfId="17355"/>
    <cellStyle name="Normal 3 5 3 2 2 2 2 4" xfId="17356"/>
    <cellStyle name="Normal 3 5 3 2 2 2 2 4 2" xfId="17357"/>
    <cellStyle name="Normal 3 5 3 2 2 2 2 5" xfId="17358"/>
    <cellStyle name="Normal 3 5 3 2 2 2 3" xfId="17359"/>
    <cellStyle name="Normal 3 5 3 2 2 2 3 2" xfId="17360"/>
    <cellStyle name="Normal 3 5 3 2 2 2 3 2 2" xfId="17361"/>
    <cellStyle name="Normal 3 5 3 2 2 2 3 2 2 2" xfId="17362"/>
    <cellStyle name="Normal 3 5 3 2 2 2 3 2 3" xfId="17363"/>
    <cellStyle name="Normal 3 5 3 2 2 2 3 3" xfId="17364"/>
    <cellStyle name="Normal 3 5 3 2 2 2 3 3 2" xfId="17365"/>
    <cellStyle name="Normal 3 5 3 2 2 2 3 4" xfId="17366"/>
    <cellStyle name="Normal 3 5 3 2 2 2 4" xfId="17367"/>
    <cellStyle name="Normal 3 5 3 2 2 2 4 2" xfId="17368"/>
    <cellStyle name="Normal 3 5 3 2 2 2 4 2 2" xfId="17369"/>
    <cellStyle name="Normal 3 5 3 2 2 2 4 3" xfId="17370"/>
    <cellStyle name="Normal 3 5 3 2 2 2 5" xfId="17371"/>
    <cellStyle name="Normal 3 5 3 2 2 2 5 2" xfId="17372"/>
    <cellStyle name="Normal 3 5 3 2 2 2 6" xfId="17373"/>
    <cellStyle name="Normal 3 5 3 2 2 3" xfId="17374"/>
    <cellStyle name="Normal 3 5 3 2 2 3 2" xfId="17375"/>
    <cellStyle name="Normal 3 5 3 2 2 3 2 2" xfId="17376"/>
    <cellStyle name="Normal 3 5 3 2 2 3 2 2 2" xfId="17377"/>
    <cellStyle name="Normal 3 5 3 2 2 3 2 2 2 2" xfId="17378"/>
    <cellStyle name="Normal 3 5 3 2 2 3 2 2 3" xfId="17379"/>
    <cellStyle name="Normal 3 5 3 2 2 3 2 3" xfId="17380"/>
    <cellStyle name="Normal 3 5 3 2 2 3 2 3 2" xfId="17381"/>
    <cellStyle name="Normal 3 5 3 2 2 3 2 4" xfId="17382"/>
    <cellStyle name="Normal 3 5 3 2 2 3 3" xfId="17383"/>
    <cellStyle name="Normal 3 5 3 2 2 3 3 2" xfId="17384"/>
    <cellStyle name="Normal 3 5 3 2 2 3 3 2 2" xfId="17385"/>
    <cellStyle name="Normal 3 5 3 2 2 3 3 3" xfId="17386"/>
    <cellStyle name="Normal 3 5 3 2 2 3 4" xfId="17387"/>
    <cellStyle name="Normal 3 5 3 2 2 3 4 2" xfId="17388"/>
    <cellStyle name="Normal 3 5 3 2 2 3 5" xfId="17389"/>
    <cellStyle name="Normal 3 5 3 2 2 4" xfId="17390"/>
    <cellStyle name="Normal 3 5 3 2 2 4 2" xfId="17391"/>
    <cellStyle name="Normal 3 5 3 2 2 4 2 2" xfId="17392"/>
    <cellStyle name="Normal 3 5 3 2 2 4 2 2 2" xfId="17393"/>
    <cellStyle name="Normal 3 5 3 2 2 4 2 3" xfId="17394"/>
    <cellStyle name="Normal 3 5 3 2 2 4 3" xfId="17395"/>
    <cellStyle name="Normal 3 5 3 2 2 4 3 2" xfId="17396"/>
    <cellStyle name="Normal 3 5 3 2 2 4 4" xfId="17397"/>
    <cellStyle name="Normal 3 5 3 2 2 5" xfId="17398"/>
    <cellStyle name="Normal 3 5 3 2 2 5 2" xfId="17399"/>
    <cellStyle name="Normal 3 5 3 2 2 5 2 2" xfId="17400"/>
    <cellStyle name="Normal 3 5 3 2 2 5 3" xfId="17401"/>
    <cellStyle name="Normal 3 5 3 2 2 6" xfId="17402"/>
    <cellStyle name="Normal 3 5 3 2 2 6 2" xfId="17403"/>
    <cellStyle name="Normal 3 5 3 2 2 7" xfId="17404"/>
    <cellStyle name="Normal 3 5 3 2 3" xfId="17405"/>
    <cellStyle name="Normal 3 5 3 2 3 2" xfId="17406"/>
    <cellStyle name="Normal 3 5 3 2 3 2 2" xfId="17407"/>
    <cellStyle name="Normal 3 5 3 2 3 2 2 2" xfId="17408"/>
    <cellStyle name="Normal 3 5 3 2 3 2 2 2 2" xfId="17409"/>
    <cellStyle name="Normal 3 5 3 2 3 2 2 2 2 2" xfId="17410"/>
    <cellStyle name="Normal 3 5 3 2 3 2 2 2 3" xfId="17411"/>
    <cellStyle name="Normal 3 5 3 2 3 2 2 3" xfId="17412"/>
    <cellStyle name="Normal 3 5 3 2 3 2 2 3 2" xfId="17413"/>
    <cellStyle name="Normal 3 5 3 2 3 2 2 4" xfId="17414"/>
    <cellStyle name="Normal 3 5 3 2 3 2 3" xfId="17415"/>
    <cellStyle name="Normal 3 5 3 2 3 2 3 2" xfId="17416"/>
    <cellStyle name="Normal 3 5 3 2 3 2 3 2 2" xfId="17417"/>
    <cellStyle name="Normal 3 5 3 2 3 2 3 3" xfId="17418"/>
    <cellStyle name="Normal 3 5 3 2 3 2 4" xfId="17419"/>
    <cellStyle name="Normal 3 5 3 2 3 2 4 2" xfId="17420"/>
    <cellStyle name="Normal 3 5 3 2 3 2 5" xfId="17421"/>
    <cellStyle name="Normal 3 5 3 2 3 3" xfId="17422"/>
    <cellStyle name="Normal 3 5 3 2 3 3 2" xfId="17423"/>
    <cellStyle name="Normal 3 5 3 2 3 3 2 2" xfId="17424"/>
    <cellStyle name="Normal 3 5 3 2 3 3 2 2 2" xfId="17425"/>
    <cellStyle name="Normal 3 5 3 2 3 3 2 3" xfId="17426"/>
    <cellStyle name="Normal 3 5 3 2 3 3 3" xfId="17427"/>
    <cellStyle name="Normal 3 5 3 2 3 3 3 2" xfId="17428"/>
    <cellStyle name="Normal 3 5 3 2 3 3 4" xfId="17429"/>
    <cellStyle name="Normal 3 5 3 2 3 4" xfId="17430"/>
    <cellStyle name="Normal 3 5 3 2 3 4 2" xfId="17431"/>
    <cellStyle name="Normal 3 5 3 2 3 4 2 2" xfId="17432"/>
    <cellStyle name="Normal 3 5 3 2 3 4 3" xfId="17433"/>
    <cellStyle name="Normal 3 5 3 2 3 5" xfId="17434"/>
    <cellStyle name="Normal 3 5 3 2 3 5 2" xfId="17435"/>
    <cellStyle name="Normal 3 5 3 2 3 6" xfId="17436"/>
    <cellStyle name="Normal 3 5 3 2 4" xfId="17437"/>
    <cellStyle name="Normal 3 5 3 2 4 2" xfId="17438"/>
    <cellStyle name="Normal 3 5 3 2 4 2 2" xfId="17439"/>
    <cellStyle name="Normal 3 5 3 2 4 2 2 2" xfId="17440"/>
    <cellStyle name="Normal 3 5 3 2 4 2 2 2 2" xfId="17441"/>
    <cellStyle name="Normal 3 5 3 2 4 2 2 3" xfId="17442"/>
    <cellStyle name="Normal 3 5 3 2 4 2 3" xfId="17443"/>
    <cellStyle name="Normal 3 5 3 2 4 2 3 2" xfId="17444"/>
    <cellStyle name="Normal 3 5 3 2 4 2 4" xfId="17445"/>
    <cellStyle name="Normal 3 5 3 2 4 3" xfId="17446"/>
    <cellStyle name="Normal 3 5 3 2 4 3 2" xfId="17447"/>
    <cellStyle name="Normal 3 5 3 2 4 3 2 2" xfId="17448"/>
    <cellStyle name="Normal 3 5 3 2 4 3 3" xfId="17449"/>
    <cellStyle name="Normal 3 5 3 2 4 4" xfId="17450"/>
    <cellStyle name="Normal 3 5 3 2 4 4 2" xfId="17451"/>
    <cellStyle name="Normal 3 5 3 2 4 5" xfId="17452"/>
    <cellStyle name="Normal 3 5 3 2 5" xfId="17453"/>
    <cellStyle name="Normal 3 5 3 2 5 2" xfId="17454"/>
    <cellStyle name="Normal 3 5 3 2 5 2 2" xfId="17455"/>
    <cellStyle name="Normal 3 5 3 2 5 2 2 2" xfId="17456"/>
    <cellStyle name="Normal 3 5 3 2 5 2 3" xfId="17457"/>
    <cellStyle name="Normal 3 5 3 2 5 3" xfId="17458"/>
    <cellStyle name="Normal 3 5 3 2 5 3 2" xfId="17459"/>
    <cellStyle name="Normal 3 5 3 2 5 4" xfId="17460"/>
    <cellStyle name="Normal 3 5 3 2 6" xfId="17461"/>
    <cellStyle name="Normal 3 5 3 2 6 2" xfId="17462"/>
    <cellStyle name="Normal 3 5 3 2 6 2 2" xfId="17463"/>
    <cellStyle name="Normal 3 5 3 2 6 3" xfId="17464"/>
    <cellStyle name="Normal 3 5 3 2 7" xfId="17465"/>
    <cellStyle name="Normal 3 5 3 2 7 2" xfId="17466"/>
    <cellStyle name="Normal 3 5 3 2 8" xfId="17467"/>
    <cellStyle name="Normal 3 5 3 3" xfId="17468"/>
    <cellStyle name="Normal 3 5 3 3 2" xfId="17469"/>
    <cellStyle name="Normal 3 5 3 3 2 2" xfId="17470"/>
    <cellStyle name="Normal 3 5 3 3 2 2 2" xfId="17471"/>
    <cellStyle name="Normal 3 5 3 3 2 2 2 2" xfId="17472"/>
    <cellStyle name="Normal 3 5 3 3 2 2 2 2 2" xfId="17473"/>
    <cellStyle name="Normal 3 5 3 3 2 2 2 2 2 2" xfId="17474"/>
    <cellStyle name="Normal 3 5 3 3 2 2 2 2 3" xfId="17475"/>
    <cellStyle name="Normal 3 5 3 3 2 2 2 3" xfId="17476"/>
    <cellStyle name="Normal 3 5 3 3 2 2 2 3 2" xfId="17477"/>
    <cellStyle name="Normal 3 5 3 3 2 2 2 4" xfId="17478"/>
    <cellStyle name="Normal 3 5 3 3 2 2 3" xfId="17479"/>
    <cellStyle name="Normal 3 5 3 3 2 2 3 2" xfId="17480"/>
    <cellStyle name="Normal 3 5 3 3 2 2 3 2 2" xfId="17481"/>
    <cellStyle name="Normal 3 5 3 3 2 2 3 3" xfId="17482"/>
    <cellStyle name="Normal 3 5 3 3 2 2 4" xfId="17483"/>
    <cellStyle name="Normal 3 5 3 3 2 2 4 2" xfId="17484"/>
    <cellStyle name="Normal 3 5 3 3 2 2 5" xfId="17485"/>
    <cellStyle name="Normal 3 5 3 3 2 3" xfId="17486"/>
    <cellStyle name="Normal 3 5 3 3 2 3 2" xfId="17487"/>
    <cellStyle name="Normal 3 5 3 3 2 3 2 2" xfId="17488"/>
    <cellStyle name="Normal 3 5 3 3 2 3 2 2 2" xfId="17489"/>
    <cellStyle name="Normal 3 5 3 3 2 3 2 3" xfId="17490"/>
    <cellStyle name="Normal 3 5 3 3 2 3 3" xfId="17491"/>
    <cellStyle name="Normal 3 5 3 3 2 3 3 2" xfId="17492"/>
    <cellStyle name="Normal 3 5 3 3 2 3 4" xfId="17493"/>
    <cellStyle name="Normal 3 5 3 3 2 4" xfId="17494"/>
    <cellStyle name="Normal 3 5 3 3 2 4 2" xfId="17495"/>
    <cellStyle name="Normal 3 5 3 3 2 4 2 2" xfId="17496"/>
    <cellStyle name="Normal 3 5 3 3 2 4 3" xfId="17497"/>
    <cellStyle name="Normal 3 5 3 3 2 5" xfId="17498"/>
    <cellStyle name="Normal 3 5 3 3 2 5 2" xfId="17499"/>
    <cellStyle name="Normal 3 5 3 3 2 6" xfId="17500"/>
    <cellStyle name="Normal 3 5 3 3 3" xfId="17501"/>
    <cellStyle name="Normal 3 5 3 3 3 2" xfId="17502"/>
    <cellStyle name="Normal 3 5 3 3 3 2 2" xfId="17503"/>
    <cellStyle name="Normal 3 5 3 3 3 2 2 2" xfId="17504"/>
    <cellStyle name="Normal 3 5 3 3 3 2 2 2 2" xfId="17505"/>
    <cellStyle name="Normal 3 5 3 3 3 2 2 3" xfId="17506"/>
    <cellStyle name="Normal 3 5 3 3 3 2 3" xfId="17507"/>
    <cellStyle name="Normal 3 5 3 3 3 2 3 2" xfId="17508"/>
    <cellStyle name="Normal 3 5 3 3 3 2 4" xfId="17509"/>
    <cellStyle name="Normal 3 5 3 3 3 3" xfId="17510"/>
    <cellStyle name="Normal 3 5 3 3 3 3 2" xfId="17511"/>
    <cellStyle name="Normal 3 5 3 3 3 3 2 2" xfId="17512"/>
    <cellStyle name="Normal 3 5 3 3 3 3 3" xfId="17513"/>
    <cellStyle name="Normal 3 5 3 3 3 4" xfId="17514"/>
    <cellStyle name="Normal 3 5 3 3 3 4 2" xfId="17515"/>
    <cellStyle name="Normal 3 5 3 3 3 5" xfId="17516"/>
    <cellStyle name="Normal 3 5 3 3 4" xfId="17517"/>
    <cellStyle name="Normal 3 5 3 3 4 2" xfId="17518"/>
    <cellStyle name="Normal 3 5 3 3 4 2 2" xfId="17519"/>
    <cellStyle name="Normal 3 5 3 3 4 2 2 2" xfId="17520"/>
    <cellStyle name="Normal 3 5 3 3 4 2 3" xfId="17521"/>
    <cellStyle name="Normal 3 5 3 3 4 3" xfId="17522"/>
    <cellStyle name="Normal 3 5 3 3 4 3 2" xfId="17523"/>
    <cellStyle name="Normal 3 5 3 3 4 4" xfId="17524"/>
    <cellStyle name="Normal 3 5 3 3 5" xfId="17525"/>
    <cellStyle name="Normal 3 5 3 3 5 2" xfId="17526"/>
    <cellStyle name="Normal 3 5 3 3 5 2 2" xfId="17527"/>
    <cellStyle name="Normal 3 5 3 3 5 3" xfId="17528"/>
    <cellStyle name="Normal 3 5 3 3 6" xfId="17529"/>
    <cellStyle name="Normal 3 5 3 3 6 2" xfId="17530"/>
    <cellStyle name="Normal 3 5 3 3 7" xfId="17531"/>
    <cellStyle name="Normal 3 5 3 4" xfId="17532"/>
    <cellStyle name="Normal 3 5 3 4 2" xfId="17533"/>
    <cellStyle name="Normal 3 5 3 4 2 2" xfId="17534"/>
    <cellStyle name="Normal 3 5 3 4 2 2 2" xfId="17535"/>
    <cellStyle name="Normal 3 5 3 4 2 2 2 2" xfId="17536"/>
    <cellStyle name="Normal 3 5 3 4 2 2 2 2 2" xfId="17537"/>
    <cellStyle name="Normal 3 5 3 4 2 2 2 3" xfId="17538"/>
    <cellStyle name="Normal 3 5 3 4 2 2 3" xfId="17539"/>
    <cellStyle name="Normal 3 5 3 4 2 2 3 2" xfId="17540"/>
    <cellStyle name="Normal 3 5 3 4 2 2 4" xfId="17541"/>
    <cellStyle name="Normal 3 5 3 4 2 3" xfId="17542"/>
    <cellStyle name="Normal 3 5 3 4 2 3 2" xfId="17543"/>
    <cellStyle name="Normal 3 5 3 4 2 3 2 2" xfId="17544"/>
    <cellStyle name="Normal 3 5 3 4 2 3 3" xfId="17545"/>
    <cellStyle name="Normal 3 5 3 4 2 4" xfId="17546"/>
    <cellStyle name="Normal 3 5 3 4 2 4 2" xfId="17547"/>
    <cellStyle name="Normal 3 5 3 4 2 5" xfId="17548"/>
    <cellStyle name="Normal 3 5 3 4 3" xfId="17549"/>
    <cellStyle name="Normal 3 5 3 4 3 2" xfId="17550"/>
    <cellStyle name="Normal 3 5 3 4 3 2 2" xfId="17551"/>
    <cellStyle name="Normal 3 5 3 4 3 2 2 2" xfId="17552"/>
    <cellStyle name="Normal 3 5 3 4 3 2 3" xfId="17553"/>
    <cellStyle name="Normal 3 5 3 4 3 3" xfId="17554"/>
    <cellStyle name="Normal 3 5 3 4 3 3 2" xfId="17555"/>
    <cellStyle name="Normal 3 5 3 4 3 4" xfId="17556"/>
    <cellStyle name="Normal 3 5 3 4 4" xfId="17557"/>
    <cellStyle name="Normal 3 5 3 4 4 2" xfId="17558"/>
    <cellStyle name="Normal 3 5 3 4 4 2 2" xfId="17559"/>
    <cellStyle name="Normal 3 5 3 4 4 3" xfId="17560"/>
    <cellStyle name="Normal 3 5 3 4 5" xfId="17561"/>
    <cellStyle name="Normal 3 5 3 4 5 2" xfId="17562"/>
    <cellStyle name="Normal 3 5 3 4 6" xfId="17563"/>
    <cellStyle name="Normal 3 5 3 5" xfId="17564"/>
    <cellStyle name="Normal 3 5 3 5 2" xfId="17565"/>
    <cellStyle name="Normal 3 5 3 5 2 2" xfId="17566"/>
    <cellStyle name="Normal 3 5 3 5 2 2 2" xfId="17567"/>
    <cellStyle name="Normal 3 5 3 5 2 2 2 2" xfId="17568"/>
    <cellStyle name="Normal 3 5 3 5 2 2 3" xfId="17569"/>
    <cellStyle name="Normal 3 5 3 5 2 3" xfId="17570"/>
    <cellStyle name="Normal 3 5 3 5 2 3 2" xfId="17571"/>
    <cellStyle name="Normal 3 5 3 5 2 4" xfId="17572"/>
    <cellStyle name="Normal 3 5 3 5 3" xfId="17573"/>
    <cellStyle name="Normal 3 5 3 5 3 2" xfId="17574"/>
    <cellStyle name="Normal 3 5 3 5 3 2 2" xfId="17575"/>
    <cellStyle name="Normal 3 5 3 5 3 3" xfId="17576"/>
    <cellStyle name="Normal 3 5 3 5 4" xfId="17577"/>
    <cellStyle name="Normal 3 5 3 5 4 2" xfId="17578"/>
    <cellStyle name="Normal 3 5 3 5 5" xfId="17579"/>
    <cellStyle name="Normal 3 5 3 6" xfId="17580"/>
    <cellStyle name="Normal 3 5 3 6 2" xfId="17581"/>
    <cellStyle name="Normal 3 5 3 6 2 2" xfId="17582"/>
    <cellStyle name="Normal 3 5 3 6 2 2 2" xfId="17583"/>
    <cellStyle name="Normal 3 5 3 6 2 3" xfId="17584"/>
    <cellStyle name="Normal 3 5 3 6 3" xfId="17585"/>
    <cellStyle name="Normal 3 5 3 6 3 2" xfId="17586"/>
    <cellStyle name="Normal 3 5 3 6 4" xfId="17587"/>
    <cellStyle name="Normal 3 5 3 7" xfId="17588"/>
    <cellStyle name="Normal 3 5 3 7 2" xfId="17589"/>
    <cellStyle name="Normal 3 5 3 7 2 2" xfId="17590"/>
    <cellStyle name="Normal 3 5 3 7 3" xfId="17591"/>
    <cellStyle name="Normal 3 5 3 8" xfId="17592"/>
    <cellStyle name="Normal 3 5 3 8 2" xfId="17593"/>
    <cellStyle name="Normal 3 5 3 9" xfId="17594"/>
    <cellStyle name="Normal 3 5 4" xfId="17595"/>
    <cellStyle name="Normal 3 5 4 2" xfId="17596"/>
    <cellStyle name="Normal 3 5 4 2 2" xfId="17597"/>
    <cellStyle name="Normal 3 5 4 2 2 2" xfId="17598"/>
    <cellStyle name="Normal 3 5 4 2 2 2 2" xfId="17599"/>
    <cellStyle name="Normal 3 5 4 2 2 2 2 2" xfId="17600"/>
    <cellStyle name="Normal 3 5 4 2 2 2 2 2 2" xfId="17601"/>
    <cellStyle name="Normal 3 5 4 2 2 2 2 2 2 2" xfId="17602"/>
    <cellStyle name="Normal 3 5 4 2 2 2 2 2 3" xfId="17603"/>
    <cellStyle name="Normal 3 5 4 2 2 2 2 3" xfId="17604"/>
    <cellStyle name="Normal 3 5 4 2 2 2 2 3 2" xfId="17605"/>
    <cellStyle name="Normal 3 5 4 2 2 2 2 4" xfId="17606"/>
    <cellStyle name="Normal 3 5 4 2 2 2 3" xfId="17607"/>
    <cellStyle name="Normal 3 5 4 2 2 2 3 2" xfId="17608"/>
    <cellStyle name="Normal 3 5 4 2 2 2 3 2 2" xfId="17609"/>
    <cellStyle name="Normal 3 5 4 2 2 2 3 3" xfId="17610"/>
    <cellStyle name="Normal 3 5 4 2 2 2 4" xfId="17611"/>
    <cellStyle name="Normal 3 5 4 2 2 2 4 2" xfId="17612"/>
    <cellStyle name="Normal 3 5 4 2 2 2 5" xfId="17613"/>
    <cellStyle name="Normal 3 5 4 2 2 3" xfId="17614"/>
    <cellStyle name="Normal 3 5 4 2 2 3 2" xfId="17615"/>
    <cellStyle name="Normal 3 5 4 2 2 3 2 2" xfId="17616"/>
    <cellStyle name="Normal 3 5 4 2 2 3 2 2 2" xfId="17617"/>
    <cellStyle name="Normal 3 5 4 2 2 3 2 3" xfId="17618"/>
    <cellStyle name="Normal 3 5 4 2 2 3 3" xfId="17619"/>
    <cellStyle name="Normal 3 5 4 2 2 3 3 2" xfId="17620"/>
    <cellStyle name="Normal 3 5 4 2 2 3 4" xfId="17621"/>
    <cellStyle name="Normal 3 5 4 2 2 4" xfId="17622"/>
    <cellStyle name="Normal 3 5 4 2 2 4 2" xfId="17623"/>
    <cellStyle name="Normal 3 5 4 2 2 4 2 2" xfId="17624"/>
    <cellStyle name="Normal 3 5 4 2 2 4 3" xfId="17625"/>
    <cellStyle name="Normal 3 5 4 2 2 5" xfId="17626"/>
    <cellStyle name="Normal 3 5 4 2 2 5 2" xfId="17627"/>
    <cellStyle name="Normal 3 5 4 2 2 6" xfId="17628"/>
    <cellStyle name="Normal 3 5 4 2 3" xfId="17629"/>
    <cellStyle name="Normal 3 5 4 2 3 2" xfId="17630"/>
    <cellStyle name="Normal 3 5 4 2 3 2 2" xfId="17631"/>
    <cellStyle name="Normal 3 5 4 2 3 2 2 2" xfId="17632"/>
    <cellStyle name="Normal 3 5 4 2 3 2 2 2 2" xfId="17633"/>
    <cellStyle name="Normal 3 5 4 2 3 2 2 3" xfId="17634"/>
    <cellStyle name="Normal 3 5 4 2 3 2 3" xfId="17635"/>
    <cellStyle name="Normal 3 5 4 2 3 2 3 2" xfId="17636"/>
    <cellStyle name="Normal 3 5 4 2 3 2 4" xfId="17637"/>
    <cellStyle name="Normal 3 5 4 2 3 3" xfId="17638"/>
    <cellStyle name="Normal 3 5 4 2 3 3 2" xfId="17639"/>
    <cellStyle name="Normal 3 5 4 2 3 3 2 2" xfId="17640"/>
    <cellStyle name="Normal 3 5 4 2 3 3 3" xfId="17641"/>
    <cellStyle name="Normal 3 5 4 2 3 4" xfId="17642"/>
    <cellStyle name="Normal 3 5 4 2 3 4 2" xfId="17643"/>
    <cellStyle name="Normal 3 5 4 2 3 5" xfId="17644"/>
    <cellStyle name="Normal 3 5 4 2 4" xfId="17645"/>
    <cellStyle name="Normal 3 5 4 2 4 2" xfId="17646"/>
    <cellStyle name="Normal 3 5 4 2 4 2 2" xfId="17647"/>
    <cellStyle name="Normal 3 5 4 2 4 2 2 2" xfId="17648"/>
    <cellStyle name="Normal 3 5 4 2 4 2 3" xfId="17649"/>
    <cellStyle name="Normal 3 5 4 2 4 3" xfId="17650"/>
    <cellStyle name="Normal 3 5 4 2 4 3 2" xfId="17651"/>
    <cellStyle name="Normal 3 5 4 2 4 4" xfId="17652"/>
    <cellStyle name="Normal 3 5 4 2 5" xfId="17653"/>
    <cellStyle name="Normal 3 5 4 2 5 2" xfId="17654"/>
    <cellStyle name="Normal 3 5 4 2 5 2 2" xfId="17655"/>
    <cellStyle name="Normal 3 5 4 2 5 3" xfId="17656"/>
    <cellStyle name="Normal 3 5 4 2 6" xfId="17657"/>
    <cellStyle name="Normal 3 5 4 2 6 2" xfId="17658"/>
    <cellStyle name="Normal 3 5 4 2 7" xfId="17659"/>
    <cellStyle name="Normal 3 5 4 3" xfId="17660"/>
    <cellStyle name="Normal 3 5 4 3 2" xfId="17661"/>
    <cellStyle name="Normal 3 5 4 3 2 2" xfId="17662"/>
    <cellStyle name="Normal 3 5 4 3 2 2 2" xfId="17663"/>
    <cellStyle name="Normal 3 5 4 3 2 2 2 2" xfId="17664"/>
    <cellStyle name="Normal 3 5 4 3 2 2 2 2 2" xfId="17665"/>
    <cellStyle name="Normal 3 5 4 3 2 2 2 3" xfId="17666"/>
    <cellStyle name="Normal 3 5 4 3 2 2 3" xfId="17667"/>
    <cellStyle name="Normal 3 5 4 3 2 2 3 2" xfId="17668"/>
    <cellStyle name="Normal 3 5 4 3 2 2 4" xfId="17669"/>
    <cellStyle name="Normal 3 5 4 3 2 3" xfId="17670"/>
    <cellStyle name="Normal 3 5 4 3 2 3 2" xfId="17671"/>
    <cellStyle name="Normal 3 5 4 3 2 3 2 2" xfId="17672"/>
    <cellStyle name="Normal 3 5 4 3 2 3 3" xfId="17673"/>
    <cellStyle name="Normal 3 5 4 3 2 4" xfId="17674"/>
    <cellStyle name="Normal 3 5 4 3 2 4 2" xfId="17675"/>
    <cellStyle name="Normal 3 5 4 3 2 5" xfId="17676"/>
    <cellStyle name="Normal 3 5 4 3 3" xfId="17677"/>
    <cellStyle name="Normal 3 5 4 3 3 2" xfId="17678"/>
    <cellStyle name="Normal 3 5 4 3 3 2 2" xfId="17679"/>
    <cellStyle name="Normal 3 5 4 3 3 2 2 2" xfId="17680"/>
    <cellStyle name="Normal 3 5 4 3 3 2 3" xfId="17681"/>
    <cellStyle name="Normal 3 5 4 3 3 3" xfId="17682"/>
    <cellStyle name="Normal 3 5 4 3 3 3 2" xfId="17683"/>
    <cellStyle name="Normal 3 5 4 3 3 4" xfId="17684"/>
    <cellStyle name="Normal 3 5 4 3 4" xfId="17685"/>
    <cellStyle name="Normal 3 5 4 3 4 2" xfId="17686"/>
    <cellStyle name="Normal 3 5 4 3 4 2 2" xfId="17687"/>
    <cellStyle name="Normal 3 5 4 3 4 3" xfId="17688"/>
    <cellStyle name="Normal 3 5 4 3 5" xfId="17689"/>
    <cellStyle name="Normal 3 5 4 3 5 2" xfId="17690"/>
    <cellStyle name="Normal 3 5 4 3 6" xfId="17691"/>
    <cellStyle name="Normal 3 5 4 4" xfId="17692"/>
    <cellStyle name="Normal 3 5 4 4 2" xfId="17693"/>
    <cellStyle name="Normal 3 5 4 4 2 2" xfId="17694"/>
    <cellStyle name="Normal 3 5 4 4 2 2 2" xfId="17695"/>
    <cellStyle name="Normal 3 5 4 4 2 2 2 2" xfId="17696"/>
    <cellStyle name="Normal 3 5 4 4 2 2 3" xfId="17697"/>
    <cellStyle name="Normal 3 5 4 4 2 3" xfId="17698"/>
    <cellStyle name="Normal 3 5 4 4 2 3 2" xfId="17699"/>
    <cellStyle name="Normal 3 5 4 4 2 4" xfId="17700"/>
    <cellStyle name="Normal 3 5 4 4 3" xfId="17701"/>
    <cellStyle name="Normal 3 5 4 4 3 2" xfId="17702"/>
    <cellStyle name="Normal 3 5 4 4 3 2 2" xfId="17703"/>
    <cellStyle name="Normal 3 5 4 4 3 3" xfId="17704"/>
    <cellStyle name="Normal 3 5 4 4 4" xfId="17705"/>
    <cellStyle name="Normal 3 5 4 4 4 2" xfId="17706"/>
    <cellStyle name="Normal 3 5 4 4 5" xfId="17707"/>
    <cellStyle name="Normal 3 5 4 5" xfId="17708"/>
    <cellStyle name="Normal 3 5 4 5 2" xfId="17709"/>
    <cellStyle name="Normal 3 5 4 5 2 2" xfId="17710"/>
    <cellStyle name="Normal 3 5 4 5 2 2 2" xfId="17711"/>
    <cellStyle name="Normal 3 5 4 5 2 3" xfId="17712"/>
    <cellStyle name="Normal 3 5 4 5 3" xfId="17713"/>
    <cellStyle name="Normal 3 5 4 5 3 2" xfId="17714"/>
    <cellStyle name="Normal 3 5 4 5 4" xfId="17715"/>
    <cellStyle name="Normal 3 5 4 6" xfId="17716"/>
    <cellStyle name="Normal 3 5 4 6 2" xfId="17717"/>
    <cellStyle name="Normal 3 5 4 6 2 2" xfId="17718"/>
    <cellStyle name="Normal 3 5 4 6 3" xfId="17719"/>
    <cellStyle name="Normal 3 5 4 7" xfId="17720"/>
    <cellStyle name="Normal 3 5 4 7 2" xfId="17721"/>
    <cellStyle name="Normal 3 5 4 8" xfId="17722"/>
    <cellStyle name="Normal 3 5 5" xfId="17723"/>
    <cellStyle name="Normal 3 5 5 2" xfId="17724"/>
    <cellStyle name="Normal 3 5 5 2 2" xfId="17725"/>
    <cellStyle name="Normal 3 5 5 2 2 2" xfId="17726"/>
    <cellStyle name="Normal 3 5 5 2 2 2 2" xfId="17727"/>
    <cellStyle name="Normal 3 5 5 2 2 2 2 2" xfId="17728"/>
    <cellStyle name="Normal 3 5 5 2 2 2 2 2 2" xfId="17729"/>
    <cellStyle name="Normal 3 5 5 2 2 2 2 3" xfId="17730"/>
    <cellStyle name="Normal 3 5 5 2 2 2 3" xfId="17731"/>
    <cellStyle name="Normal 3 5 5 2 2 2 3 2" xfId="17732"/>
    <cellStyle name="Normal 3 5 5 2 2 2 4" xfId="17733"/>
    <cellStyle name="Normal 3 5 5 2 2 3" xfId="17734"/>
    <cellStyle name="Normal 3 5 5 2 2 3 2" xfId="17735"/>
    <cellStyle name="Normal 3 5 5 2 2 3 2 2" xfId="17736"/>
    <cellStyle name="Normal 3 5 5 2 2 3 3" xfId="17737"/>
    <cellStyle name="Normal 3 5 5 2 2 4" xfId="17738"/>
    <cellStyle name="Normal 3 5 5 2 2 4 2" xfId="17739"/>
    <cellStyle name="Normal 3 5 5 2 2 5" xfId="17740"/>
    <cellStyle name="Normal 3 5 5 2 3" xfId="17741"/>
    <cellStyle name="Normal 3 5 5 2 3 2" xfId="17742"/>
    <cellStyle name="Normal 3 5 5 2 3 2 2" xfId="17743"/>
    <cellStyle name="Normal 3 5 5 2 3 2 2 2" xfId="17744"/>
    <cellStyle name="Normal 3 5 5 2 3 2 3" xfId="17745"/>
    <cellStyle name="Normal 3 5 5 2 3 3" xfId="17746"/>
    <cellStyle name="Normal 3 5 5 2 3 3 2" xfId="17747"/>
    <cellStyle name="Normal 3 5 5 2 3 4" xfId="17748"/>
    <cellStyle name="Normal 3 5 5 2 4" xfId="17749"/>
    <cellStyle name="Normal 3 5 5 2 4 2" xfId="17750"/>
    <cellStyle name="Normal 3 5 5 2 4 2 2" xfId="17751"/>
    <cellStyle name="Normal 3 5 5 2 4 3" xfId="17752"/>
    <cellStyle name="Normal 3 5 5 2 5" xfId="17753"/>
    <cellStyle name="Normal 3 5 5 2 5 2" xfId="17754"/>
    <cellStyle name="Normal 3 5 5 2 6" xfId="17755"/>
    <cellStyle name="Normal 3 5 5 3" xfId="17756"/>
    <cellStyle name="Normal 3 5 5 3 2" xfId="17757"/>
    <cellStyle name="Normal 3 5 5 3 2 2" xfId="17758"/>
    <cellStyle name="Normal 3 5 5 3 2 2 2" xfId="17759"/>
    <cellStyle name="Normal 3 5 5 3 2 2 2 2" xfId="17760"/>
    <cellStyle name="Normal 3 5 5 3 2 2 3" xfId="17761"/>
    <cellStyle name="Normal 3 5 5 3 2 3" xfId="17762"/>
    <cellStyle name="Normal 3 5 5 3 2 3 2" xfId="17763"/>
    <cellStyle name="Normal 3 5 5 3 2 4" xfId="17764"/>
    <cellStyle name="Normal 3 5 5 3 3" xfId="17765"/>
    <cellStyle name="Normal 3 5 5 3 3 2" xfId="17766"/>
    <cellStyle name="Normal 3 5 5 3 3 2 2" xfId="17767"/>
    <cellStyle name="Normal 3 5 5 3 3 3" xfId="17768"/>
    <cellStyle name="Normal 3 5 5 3 4" xfId="17769"/>
    <cellStyle name="Normal 3 5 5 3 4 2" xfId="17770"/>
    <cellStyle name="Normal 3 5 5 3 5" xfId="17771"/>
    <cellStyle name="Normal 3 5 5 4" xfId="17772"/>
    <cellStyle name="Normal 3 5 5 4 2" xfId="17773"/>
    <cellStyle name="Normal 3 5 5 4 2 2" xfId="17774"/>
    <cellStyle name="Normal 3 5 5 4 2 2 2" xfId="17775"/>
    <cellStyle name="Normal 3 5 5 4 2 3" xfId="17776"/>
    <cellStyle name="Normal 3 5 5 4 3" xfId="17777"/>
    <cellStyle name="Normal 3 5 5 4 3 2" xfId="17778"/>
    <cellStyle name="Normal 3 5 5 4 4" xfId="17779"/>
    <cellStyle name="Normal 3 5 5 5" xfId="17780"/>
    <cellStyle name="Normal 3 5 5 5 2" xfId="17781"/>
    <cellStyle name="Normal 3 5 5 5 2 2" xfId="17782"/>
    <cellStyle name="Normal 3 5 5 5 3" xfId="17783"/>
    <cellStyle name="Normal 3 5 5 6" xfId="17784"/>
    <cellStyle name="Normal 3 5 5 6 2" xfId="17785"/>
    <cellStyle name="Normal 3 5 5 7" xfId="17786"/>
    <cellStyle name="Normal 3 5 6" xfId="17787"/>
    <cellStyle name="Normal 3 5 6 2" xfId="17788"/>
    <cellStyle name="Normal 3 5 6 2 2" xfId="17789"/>
    <cellStyle name="Normal 3 5 6 2 2 2" xfId="17790"/>
    <cellStyle name="Normal 3 5 6 2 2 2 2" xfId="17791"/>
    <cellStyle name="Normal 3 5 6 2 2 2 2 2" xfId="17792"/>
    <cellStyle name="Normal 3 5 6 2 2 2 3" xfId="17793"/>
    <cellStyle name="Normal 3 5 6 2 2 3" xfId="17794"/>
    <cellStyle name="Normal 3 5 6 2 2 3 2" xfId="17795"/>
    <cellStyle name="Normal 3 5 6 2 2 4" xfId="17796"/>
    <cellStyle name="Normal 3 5 6 2 3" xfId="17797"/>
    <cellStyle name="Normal 3 5 6 2 3 2" xfId="17798"/>
    <cellStyle name="Normal 3 5 6 2 3 2 2" xfId="17799"/>
    <cellStyle name="Normal 3 5 6 2 3 3" xfId="17800"/>
    <cellStyle name="Normal 3 5 6 2 4" xfId="17801"/>
    <cellStyle name="Normal 3 5 6 2 4 2" xfId="17802"/>
    <cellStyle name="Normal 3 5 6 2 5" xfId="17803"/>
    <cellStyle name="Normal 3 5 6 3" xfId="17804"/>
    <cellStyle name="Normal 3 5 6 3 2" xfId="17805"/>
    <cellStyle name="Normal 3 5 6 3 2 2" xfId="17806"/>
    <cellStyle name="Normal 3 5 6 3 2 2 2" xfId="17807"/>
    <cellStyle name="Normal 3 5 6 3 2 3" xfId="17808"/>
    <cellStyle name="Normal 3 5 6 3 3" xfId="17809"/>
    <cellStyle name="Normal 3 5 6 3 3 2" xfId="17810"/>
    <cellStyle name="Normal 3 5 6 3 4" xfId="17811"/>
    <cellStyle name="Normal 3 5 6 4" xfId="17812"/>
    <cellStyle name="Normal 3 5 6 4 2" xfId="17813"/>
    <cellStyle name="Normal 3 5 6 4 2 2" xfId="17814"/>
    <cellStyle name="Normal 3 5 6 4 3" xfId="17815"/>
    <cellStyle name="Normal 3 5 6 5" xfId="17816"/>
    <cellStyle name="Normal 3 5 6 5 2" xfId="17817"/>
    <cellStyle name="Normal 3 5 6 6" xfId="17818"/>
    <cellStyle name="Normal 3 5 7" xfId="17819"/>
    <cellStyle name="Normal 3 5 7 2" xfId="17820"/>
    <cellStyle name="Normal 3 5 7 2 2" xfId="17821"/>
    <cellStyle name="Normal 3 5 7 2 2 2" xfId="17822"/>
    <cellStyle name="Normal 3 5 7 2 2 2 2" xfId="17823"/>
    <cellStyle name="Normal 3 5 7 2 2 3" xfId="17824"/>
    <cellStyle name="Normal 3 5 7 2 3" xfId="17825"/>
    <cellStyle name="Normal 3 5 7 2 3 2" xfId="17826"/>
    <cellStyle name="Normal 3 5 7 2 4" xfId="17827"/>
    <cellStyle name="Normal 3 5 7 3" xfId="17828"/>
    <cellStyle name="Normal 3 5 7 3 2" xfId="17829"/>
    <cellStyle name="Normal 3 5 7 3 2 2" xfId="17830"/>
    <cellStyle name="Normal 3 5 7 3 3" xfId="17831"/>
    <cellStyle name="Normal 3 5 7 4" xfId="17832"/>
    <cellStyle name="Normal 3 5 7 4 2" xfId="17833"/>
    <cellStyle name="Normal 3 5 7 5" xfId="17834"/>
    <cellStyle name="Normal 3 5 8" xfId="17835"/>
    <cellStyle name="Normal 3 5 8 2" xfId="17836"/>
    <cellStyle name="Normal 3 5 8 2 2" xfId="17837"/>
    <cellStyle name="Normal 3 5 8 2 2 2" xfId="17838"/>
    <cellStyle name="Normal 3 5 8 2 3" xfId="17839"/>
    <cellStyle name="Normal 3 5 8 3" xfId="17840"/>
    <cellStyle name="Normal 3 5 8 3 2" xfId="17841"/>
    <cellStyle name="Normal 3 5 8 4" xfId="17842"/>
    <cellStyle name="Normal 3 5 9" xfId="17843"/>
    <cellStyle name="Normal 3 5 9 2" xfId="17844"/>
    <cellStyle name="Normal 3 5 9 2 2" xfId="17845"/>
    <cellStyle name="Normal 3 5 9 3" xfId="17846"/>
    <cellStyle name="Normal 3 6" xfId="132"/>
    <cellStyle name="Normal 3 6 10" xfId="17847"/>
    <cellStyle name="Normal 3 6 2" xfId="17848"/>
    <cellStyle name="Normal 3 6 2 2" xfId="17849"/>
    <cellStyle name="Normal 3 6 2 2 2" xfId="17850"/>
    <cellStyle name="Normal 3 6 2 2 2 2" xfId="17851"/>
    <cellStyle name="Normal 3 6 2 2 2 2 2" xfId="17852"/>
    <cellStyle name="Normal 3 6 2 2 2 2 2 2" xfId="17853"/>
    <cellStyle name="Normal 3 6 2 2 2 2 2 2 2" xfId="17854"/>
    <cellStyle name="Normal 3 6 2 2 2 2 2 2 2 2" xfId="17855"/>
    <cellStyle name="Normal 3 6 2 2 2 2 2 2 2 2 2" xfId="17856"/>
    <cellStyle name="Normal 3 6 2 2 2 2 2 2 2 3" xfId="17857"/>
    <cellStyle name="Normal 3 6 2 2 2 2 2 2 3" xfId="17858"/>
    <cellStyle name="Normal 3 6 2 2 2 2 2 2 3 2" xfId="17859"/>
    <cellStyle name="Normal 3 6 2 2 2 2 2 2 4" xfId="17860"/>
    <cellStyle name="Normal 3 6 2 2 2 2 2 3" xfId="17861"/>
    <cellStyle name="Normal 3 6 2 2 2 2 2 3 2" xfId="17862"/>
    <cellStyle name="Normal 3 6 2 2 2 2 2 3 2 2" xfId="17863"/>
    <cellStyle name="Normal 3 6 2 2 2 2 2 3 3" xfId="17864"/>
    <cellStyle name="Normal 3 6 2 2 2 2 2 4" xfId="17865"/>
    <cellStyle name="Normal 3 6 2 2 2 2 2 4 2" xfId="17866"/>
    <cellStyle name="Normal 3 6 2 2 2 2 2 5" xfId="17867"/>
    <cellStyle name="Normal 3 6 2 2 2 2 3" xfId="17868"/>
    <cellStyle name="Normal 3 6 2 2 2 2 3 2" xfId="17869"/>
    <cellStyle name="Normal 3 6 2 2 2 2 3 2 2" xfId="17870"/>
    <cellStyle name="Normal 3 6 2 2 2 2 3 2 2 2" xfId="17871"/>
    <cellStyle name="Normal 3 6 2 2 2 2 3 2 3" xfId="17872"/>
    <cellStyle name="Normal 3 6 2 2 2 2 3 3" xfId="17873"/>
    <cellStyle name="Normal 3 6 2 2 2 2 3 3 2" xfId="17874"/>
    <cellStyle name="Normal 3 6 2 2 2 2 3 4" xfId="17875"/>
    <cellStyle name="Normal 3 6 2 2 2 2 4" xfId="17876"/>
    <cellStyle name="Normal 3 6 2 2 2 2 4 2" xfId="17877"/>
    <cellStyle name="Normal 3 6 2 2 2 2 4 2 2" xfId="17878"/>
    <cellStyle name="Normal 3 6 2 2 2 2 4 3" xfId="17879"/>
    <cellStyle name="Normal 3 6 2 2 2 2 5" xfId="17880"/>
    <cellStyle name="Normal 3 6 2 2 2 2 5 2" xfId="17881"/>
    <cellStyle name="Normal 3 6 2 2 2 2 6" xfId="17882"/>
    <cellStyle name="Normal 3 6 2 2 2 3" xfId="17883"/>
    <cellStyle name="Normal 3 6 2 2 2 3 2" xfId="17884"/>
    <cellStyle name="Normal 3 6 2 2 2 3 2 2" xfId="17885"/>
    <cellStyle name="Normal 3 6 2 2 2 3 2 2 2" xfId="17886"/>
    <cellStyle name="Normal 3 6 2 2 2 3 2 2 2 2" xfId="17887"/>
    <cellStyle name="Normal 3 6 2 2 2 3 2 2 3" xfId="17888"/>
    <cellStyle name="Normal 3 6 2 2 2 3 2 3" xfId="17889"/>
    <cellStyle name="Normal 3 6 2 2 2 3 2 3 2" xfId="17890"/>
    <cellStyle name="Normal 3 6 2 2 2 3 2 4" xfId="17891"/>
    <cellStyle name="Normal 3 6 2 2 2 3 3" xfId="17892"/>
    <cellStyle name="Normal 3 6 2 2 2 3 3 2" xfId="17893"/>
    <cellStyle name="Normal 3 6 2 2 2 3 3 2 2" xfId="17894"/>
    <cellStyle name="Normal 3 6 2 2 2 3 3 3" xfId="17895"/>
    <cellStyle name="Normal 3 6 2 2 2 3 4" xfId="17896"/>
    <cellStyle name="Normal 3 6 2 2 2 3 4 2" xfId="17897"/>
    <cellStyle name="Normal 3 6 2 2 2 3 5" xfId="17898"/>
    <cellStyle name="Normal 3 6 2 2 2 4" xfId="17899"/>
    <cellStyle name="Normal 3 6 2 2 2 4 2" xfId="17900"/>
    <cellStyle name="Normal 3 6 2 2 2 4 2 2" xfId="17901"/>
    <cellStyle name="Normal 3 6 2 2 2 4 2 2 2" xfId="17902"/>
    <cellStyle name="Normal 3 6 2 2 2 4 2 3" xfId="17903"/>
    <cellStyle name="Normal 3 6 2 2 2 4 3" xfId="17904"/>
    <cellStyle name="Normal 3 6 2 2 2 4 3 2" xfId="17905"/>
    <cellStyle name="Normal 3 6 2 2 2 4 4" xfId="17906"/>
    <cellStyle name="Normal 3 6 2 2 2 5" xfId="17907"/>
    <cellStyle name="Normal 3 6 2 2 2 5 2" xfId="17908"/>
    <cellStyle name="Normal 3 6 2 2 2 5 2 2" xfId="17909"/>
    <cellStyle name="Normal 3 6 2 2 2 5 3" xfId="17910"/>
    <cellStyle name="Normal 3 6 2 2 2 6" xfId="17911"/>
    <cellStyle name="Normal 3 6 2 2 2 6 2" xfId="17912"/>
    <cellStyle name="Normal 3 6 2 2 2 7" xfId="17913"/>
    <cellStyle name="Normal 3 6 2 2 3" xfId="17914"/>
    <cellStyle name="Normal 3 6 2 2 3 2" xfId="17915"/>
    <cellStyle name="Normal 3 6 2 2 3 2 2" xfId="17916"/>
    <cellStyle name="Normal 3 6 2 2 3 2 2 2" xfId="17917"/>
    <cellStyle name="Normal 3 6 2 2 3 2 2 2 2" xfId="17918"/>
    <cellStyle name="Normal 3 6 2 2 3 2 2 2 2 2" xfId="17919"/>
    <cellStyle name="Normal 3 6 2 2 3 2 2 2 3" xfId="17920"/>
    <cellStyle name="Normal 3 6 2 2 3 2 2 3" xfId="17921"/>
    <cellStyle name="Normal 3 6 2 2 3 2 2 3 2" xfId="17922"/>
    <cellStyle name="Normal 3 6 2 2 3 2 2 4" xfId="17923"/>
    <cellStyle name="Normal 3 6 2 2 3 2 3" xfId="17924"/>
    <cellStyle name="Normal 3 6 2 2 3 2 3 2" xfId="17925"/>
    <cellStyle name="Normal 3 6 2 2 3 2 3 2 2" xfId="17926"/>
    <cellStyle name="Normal 3 6 2 2 3 2 3 3" xfId="17927"/>
    <cellStyle name="Normal 3 6 2 2 3 2 4" xfId="17928"/>
    <cellStyle name="Normal 3 6 2 2 3 2 4 2" xfId="17929"/>
    <cellStyle name="Normal 3 6 2 2 3 2 5" xfId="17930"/>
    <cellStyle name="Normal 3 6 2 2 3 3" xfId="17931"/>
    <cellStyle name="Normal 3 6 2 2 3 3 2" xfId="17932"/>
    <cellStyle name="Normal 3 6 2 2 3 3 2 2" xfId="17933"/>
    <cellStyle name="Normal 3 6 2 2 3 3 2 2 2" xfId="17934"/>
    <cellStyle name="Normal 3 6 2 2 3 3 2 3" xfId="17935"/>
    <cellStyle name="Normal 3 6 2 2 3 3 3" xfId="17936"/>
    <cellStyle name="Normal 3 6 2 2 3 3 3 2" xfId="17937"/>
    <cellStyle name="Normal 3 6 2 2 3 3 4" xfId="17938"/>
    <cellStyle name="Normal 3 6 2 2 3 4" xfId="17939"/>
    <cellStyle name="Normal 3 6 2 2 3 4 2" xfId="17940"/>
    <cellStyle name="Normal 3 6 2 2 3 4 2 2" xfId="17941"/>
    <cellStyle name="Normal 3 6 2 2 3 4 3" xfId="17942"/>
    <cellStyle name="Normal 3 6 2 2 3 5" xfId="17943"/>
    <cellStyle name="Normal 3 6 2 2 3 5 2" xfId="17944"/>
    <cellStyle name="Normal 3 6 2 2 3 6" xfId="17945"/>
    <cellStyle name="Normal 3 6 2 2 4" xfId="17946"/>
    <cellStyle name="Normal 3 6 2 2 4 2" xfId="17947"/>
    <cellStyle name="Normal 3 6 2 2 4 2 2" xfId="17948"/>
    <cellStyle name="Normal 3 6 2 2 4 2 2 2" xfId="17949"/>
    <cellStyle name="Normal 3 6 2 2 4 2 2 2 2" xfId="17950"/>
    <cellStyle name="Normal 3 6 2 2 4 2 2 3" xfId="17951"/>
    <cellStyle name="Normal 3 6 2 2 4 2 3" xfId="17952"/>
    <cellStyle name="Normal 3 6 2 2 4 2 3 2" xfId="17953"/>
    <cellStyle name="Normal 3 6 2 2 4 2 4" xfId="17954"/>
    <cellStyle name="Normal 3 6 2 2 4 3" xfId="17955"/>
    <cellStyle name="Normal 3 6 2 2 4 3 2" xfId="17956"/>
    <cellStyle name="Normal 3 6 2 2 4 3 2 2" xfId="17957"/>
    <cellStyle name="Normal 3 6 2 2 4 3 3" xfId="17958"/>
    <cellStyle name="Normal 3 6 2 2 4 4" xfId="17959"/>
    <cellStyle name="Normal 3 6 2 2 4 4 2" xfId="17960"/>
    <cellStyle name="Normal 3 6 2 2 4 5" xfId="17961"/>
    <cellStyle name="Normal 3 6 2 2 5" xfId="17962"/>
    <cellStyle name="Normal 3 6 2 2 5 2" xfId="17963"/>
    <cellStyle name="Normal 3 6 2 2 5 2 2" xfId="17964"/>
    <cellStyle name="Normal 3 6 2 2 5 2 2 2" xfId="17965"/>
    <cellStyle name="Normal 3 6 2 2 5 2 3" xfId="17966"/>
    <cellStyle name="Normal 3 6 2 2 5 3" xfId="17967"/>
    <cellStyle name="Normal 3 6 2 2 5 3 2" xfId="17968"/>
    <cellStyle name="Normal 3 6 2 2 5 4" xfId="17969"/>
    <cellStyle name="Normal 3 6 2 2 6" xfId="17970"/>
    <cellStyle name="Normal 3 6 2 2 6 2" xfId="17971"/>
    <cellStyle name="Normal 3 6 2 2 6 2 2" xfId="17972"/>
    <cellStyle name="Normal 3 6 2 2 6 3" xfId="17973"/>
    <cellStyle name="Normal 3 6 2 2 7" xfId="17974"/>
    <cellStyle name="Normal 3 6 2 2 7 2" xfId="17975"/>
    <cellStyle name="Normal 3 6 2 2 8" xfId="17976"/>
    <cellStyle name="Normal 3 6 2 3" xfId="17977"/>
    <cellStyle name="Normal 3 6 2 3 2" xfId="17978"/>
    <cellStyle name="Normal 3 6 2 3 2 2" xfId="17979"/>
    <cellStyle name="Normal 3 6 2 3 2 2 2" xfId="17980"/>
    <cellStyle name="Normal 3 6 2 3 2 2 2 2" xfId="17981"/>
    <cellStyle name="Normal 3 6 2 3 2 2 2 2 2" xfId="17982"/>
    <cellStyle name="Normal 3 6 2 3 2 2 2 2 2 2" xfId="17983"/>
    <cellStyle name="Normal 3 6 2 3 2 2 2 2 3" xfId="17984"/>
    <cellStyle name="Normal 3 6 2 3 2 2 2 3" xfId="17985"/>
    <cellStyle name="Normal 3 6 2 3 2 2 2 3 2" xfId="17986"/>
    <cellStyle name="Normal 3 6 2 3 2 2 2 4" xfId="17987"/>
    <cellStyle name="Normal 3 6 2 3 2 2 3" xfId="17988"/>
    <cellStyle name="Normal 3 6 2 3 2 2 3 2" xfId="17989"/>
    <cellStyle name="Normal 3 6 2 3 2 2 3 2 2" xfId="17990"/>
    <cellStyle name="Normal 3 6 2 3 2 2 3 3" xfId="17991"/>
    <cellStyle name="Normal 3 6 2 3 2 2 4" xfId="17992"/>
    <cellStyle name="Normal 3 6 2 3 2 2 4 2" xfId="17993"/>
    <cellStyle name="Normal 3 6 2 3 2 2 5" xfId="17994"/>
    <cellStyle name="Normal 3 6 2 3 2 3" xfId="17995"/>
    <cellStyle name="Normal 3 6 2 3 2 3 2" xfId="17996"/>
    <cellStyle name="Normal 3 6 2 3 2 3 2 2" xfId="17997"/>
    <cellStyle name="Normal 3 6 2 3 2 3 2 2 2" xfId="17998"/>
    <cellStyle name="Normal 3 6 2 3 2 3 2 3" xfId="17999"/>
    <cellStyle name="Normal 3 6 2 3 2 3 3" xfId="18000"/>
    <cellStyle name="Normal 3 6 2 3 2 3 3 2" xfId="18001"/>
    <cellStyle name="Normal 3 6 2 3 2 3 4" xfId="18002"/>
    <cellStyle name="Normal 3 6 2 3 2 4" xfId="18003"/>
    <cellStyle name="Normal 3 6 2 3 2 4 2" xfId="18004"/>
    <cellStyle name="Normal 3 6 2 3 2 4 2 2" xfId="18005"/>
    <cellStyle name="Normal 3 6 2 3 2 4 3" xfId="18006"/>
    <cellStyle name="Normal 3 6 2 3 2 5" xfId="18007"/>
    <cellStyle name="Normal 3 6 2 3 2 5 2" xfId="18008"/>
    <cellStyle name="Normal 3 6 2 3 2 6" xfId="18009"/>
    <cellStyle name="Normal 3 6 2 3 3" xfId="18010"/>
    <cellStyle name="Normal 3 6 2 3 3 2" xfId="18011"/>
    <cellStyle name="Normal 3 6 2 3 3 2 2" xfId="18012"/>
    <cellStyle name="Normal 3 6 2 3 3 2 2 2" xfId="18013"/>
    <cellStyle name="Normal 3 6 2 3 3 2 2 2 2" xfId="18014"/>
    <cellStyle name="Normal 3 6 2 3 3 2 2 3" xfId="18015"/>
    <cellStyle name="Normal 3 6 2 3 3 2 3" xfId="18016"/>
    <cellStyle name="Normal 3 6 2 3 3 2 3 2" xfId="18017"/>
    <cellStyle name="Normal 3 6 2 3 3 2 4" xfId="18018"/>
    <cellStyle name="Normal 3 6 2 3 3 3" xfId="18019"/>
    <cellStyle name="Normal 3 6 2 3 3 3 2" xfId="18020"/>
    <cellStyle name="Normal 3 6 2 3 3 3 2 2" xfId="18021"/>
    <cellStyle name="Normal 3 6 2 3 3 3 3" xfId="18022"/>
    <cellStyle name="Normal 3 6 2 3 3 4" xfId="18023"/>
    <cellStyle name="Normal 3 6 2 3 3 4 2" xfId="18024"/>
    <cellStyle name="Normal 3 6 2 3 3 5" xfId="18025"/>
    <cellStyle name="Normal 3 6 2 3 4" xfId="18026"/>
    <cellStyle name="Normal 3 6 2 3 4 2" xfId="18027"/>
    <cellStyle name="Normal 3 6 2 3 4 2 2" xfId="18028"/>
    <cellStyle name="Normal 3 6 2 3 4 2 2 2" xfId="18029"/>
    <cellStyle name="Normal 3 6 2 3 4 2 3" xfId="18030"/>
    <cellStyle name="Normal 3 6 2 3 4 3" xfId="18031"/>
    <cellStyle name="Normal 3 6 2 3 4 3 2" xfId="18032"/>
    <cellStyle name="Normal 3 6 2 3 4 4" xfId="18033"/>
    <cellStyle name="Normal 3 6 2 3 5" xfId="18034"/>
    <cellStyle name="Normal 3 6 2 3 5 2" xfId="18035"/>
    <cellStyle name="Normal 3 6 2 3 5 2 2" xfId="18036"/>
    <cellStyle name="Normal 3 6 2 3 5 3" xfId="18037"/>
    <cellStyle name="Normal 3 6 2 3 6" xfId="18038"/>
    <cellStyle name="Normal 3 6 2 3 6 2" xfId="18039"/>
    <cellStyle name="Normal 3 6 2 3 7" xfId="18040"/>
    <cellStyle name="Normal 3 6 2 4" xfId="18041"/>
    <cellStyle name="Normal 3 6 2 4 2" xfId="18042"/>
    <cellStyle name="Normal 3 6 2 4 2 2" xfId="18043"/>
    <cellStyle name="Normal 3 6 2 4 2 2 2" xfId="18044"/>
    <cellStyle name="Normal 3 6 2 4 2 2 2 2" xfId="18045"/>
    <cellStyle name="Normal 3 6 2 4 2 2 2 2 2" xfId="18046"/>
    <cellStyle name="Normal 3 6 2 4 2 2 2 3" xfId="18047"/>
    <cellStyle name="Normal 3 6 2 4 2 2 3" xfId="18048"/>
    <cellStyle name="Normal 3 6 2 4 2 2 3 2" xfId="18049"/>
    <cellStyle name="Normal 3 6 2 4 2 2 4" xfId="18050"/>
    <cellStyle name="Normal 3 6 2 4 2 3" xfId="18051"/>
    <cellStyle name="Normal 3 6 2 4 2 3 2" xfId="18052"/>
    <cellStyle name="Normal 3 6 2 4 2 3 2 2" xfId="18053"/>
    <cellStyle name="Normal 3 6 2 4 2 3 3" xfId="18054"/>
    <cellStyle name="Normal 3 6 2 4 2 4" xfId="18055"/>
    <cellStyle name="Normal 3 6 2 4 2 4 2" xfId="18056"/>
    <cellStyle name="Normal 3 6 2 4 2 5" xfId="18057"/>
    <cellStyle name="Normal 3 6 2 4 3" xfId="18058"/>
    <cellStyle name="Normal 3 6 2 4 3 2" xfId="18059"/>
    <cellStyle name="Normal 3 6 2 4 3 2 2" xfId="18060"/>
    <cellStyle name="Normal 3 6 2 4 3 2 2 2" xfId="18061"/>
    <cellStyle name="Normal 3 6 2 4 3 2 3" xfId="18062"/>
    <cellStyle name="Normal 3 6 2 4 3 3" xfId="18063"/>
    <cellStyle name="Normal 3 6 2 4 3 3 2" xfId="18064"/>
    <cellStyle name="Normal 3 6 2 4 3 4" xfId="18065"/>
    <cellStyle name="Normal 3 6 2 4 4" xfId="18066"/>
    <cellStyle name="Normal 3 6 2 4 4 2" xfId="18067"/>
    <cellStyle name="Normal 3 6 2 4 4 2 2" xfId="18068"/>
    <cellStyle name="Normal 3 6 2 4 4 3" xfId="18069"/>
    <cellStyle name="Normal 3 6 2 4 5" xfId="18070"/>
    <cellStyle name="Normal 3 6 2 4 5 2" xfId="18071"/>
    <cellStyle name="Normal 3 6 2 4 6" xfId="18072"/>
    <cellStyle name="Normal 3 6 2 5" xfId="18073"/>
    <cellStyle name="Normal 3 6 2 5 2" xfId="18074"/>
    <cellStyle name="Normal 3 6 2 5 2 2" xfId="18075"/>
    <cellStyle name="Normal 3 6 2 5 2 2 2" xfId="18076"/>
    <cellStyle name="Normal 3 6 2 5 2 2 2 2" xfId="18077"/>
    <cellStyle name="Normal 3 6 2 5 2 2 3" xfId="18078"/>
    <cellStyle name="Normal 3 6 2 5 2 3" xfId="18079"/>
    <cellStyle name="Normal 3 6 2 5 2 3 2" xfId="18080"/>
    <cellStyle name="Normal 3 6 2 5 2 4" xfId="18081"/>
    <cellStyle name="Normal 3 6 2 5 3" xfId="18082"/>
    <cellStyle name="Normal 3 6 2 5 3 2" xfId="18083"/>
    <cellStyle name="Normal 3 6 2 5 3 2 2" xfId="18084"/>
    <cellStyle name="Normal 3 6 2 5 3 3" xfId="18085"/>
    <cellStyle name="Normal 3 6 2 5 4" xfId="18086"/>
    <cellStyle name="Normal 3 6 2 5 4 2" xfId="18087"/>
    <cellStyle name="Normal 3 6 2 5 5" xfId="18088"/>
    <cellStyle name="Normal 3 6 2 6" xfId="18089"/>
    <cellStyle name="Normal 3 6 2 6 2" xfId="18090"/>
    <cellStyle name="Normal 3 6 2 6 2 2" xfId="18091"/>
    <cellStyle name="Normal 3 6 2 6 2 2 2" xfId="18092"/>
    <cellStyle name="Normal 3 6 2 6 2 3" xfId="18093"/>
    <cellStyle name="Normal 3 6 2 6 3" xfId="18094"/>
    <cellStyle name="Normal 3 6 2 6 3 2" xfId="18095"/>
    <cellStyle name="Normal 3 6 2 6 4" xfId="18096"/>
    <cellStyle name="Normal 3 6 2 7" xfId="18097"/>
    <cellStyle name="Normal 3 6 2 7 2" xfId="18098"/>
    <cellStyle name="Normal 3 6 2 7 2 2" xfId="18099"/>
    <cellStyle name="Normal 3 6 2 7 3" xfId="18100"/>
    <cellStyle name="Normal 3 6 2 8" xfId="18101"/>
    <cellStyle name="Normal 3 6 2 8 2" xfId="18102"/>
    <cellStyle name="Normal 3 6 2 9" xfId="18103"/>
    <cellStyle name="Normal 3 6 3" xfId="18104"/>
    <cellStyle name="Normal 3 6 3 2" xfId="18105"/>
    <cellStyle name="Normal 3 6 3 2 2" xfId="18106"/>
    <cellStyle name="Normal 3 6 3 2 2 2" xfId="18107"/>
    <cellStyle name="Normal 3 6 3 2 2 2 2" xfId="18108"/>
    <cellStyle name="Normal 3 6 3 2 2 2 2 2" xfId="18109"/>
    <cellStyle name="Normal 3 6 3 2 2 2 2 2 2" xfId="18110"/>
    <cellStyle name="Normal 3 6 3 2 2 2 2 2 2 2" xfId="18111"/>
    <cellStyle name="Normal 3 6 3 2 2 2 2 2 3" xfId="18112"/>
    <cellStyle name="Normal 3 6 3 2 2 2 2 3" xfId="18113"/>
    <cellStyle name="Normal 3 6 3 2 2 2 2 3 2" xfId="18114"/>
    <cellStyle name="Normal 3 6 3 2 2 2 2 4" xfId="18115"/>
    <cellStyle name="Normal 3 6 3 2 2 2 3" xfId="18116"/>
    <cellStyle name="Normal 3 6 3 2 2 2 3 2" xfId="18117"/>
    <cellStyle name="Normal 3 6 3 2 2 2 3 2 2" xfId="18118"/>
    <cellStyle name="Normal 3 6 3 2 2 2 3 3" xfId="18119"/>
    <cellStyle name="Normal 3 6 3 2 2 2 4" xfId="18120"/>
    <cellStyle name="Normal 3 6 3 2 2 2 4 2" xfId="18121"/>
    <cellStyle name="Normal 3 6 3 2 2 2 5" xfId="18122"/>
    <cellStyle name="Normal 3 6 3 2 2 3" xfId="18123"/>
    <cellStyle name="Normal 3 6 3 2 2 3 2" xfId="18124"/>
    <cellStyle name="Normal 3 6 3 2 2 3 2 2" xfId="18125"/>
    <cellStyle name="Normal 3 6 3 2 2 3 2 2 2" xfId="18126"/>
    <cellStyle name="Normal 3 6 3 2 2 3 2 3" xfId="18127"/>
    <cellStyle name="Normal 3 6 3 2 2 3 3" xfId="18128"/>
    <cellStyle name="Normal 3 6 3 2 2 3 3 2" xfId="18129"/>
    <cellStyle name="Normal 3 6 3 2 2 3 4" xfId="18130"/>
    <cellStyle name="Normal 3 6 3 2 2 4" xfId="18131"/>
    <cellStyle name="Normal 3 6 3 2 2 4 2" xfId="18132"/>
    <cellStyle name="Normal 3 6 3 2 2 4 2 2" xfId="18133"/>
    <cellStyle name="Normal 3 6 3 2 2 4 3" xfId="18134"/>
    <cellStyle name="Normal 3 6 3 2 2 5" xfId="18135"/>
    <cellStyle name="Normal 3 6 3 2 2 5 2" xfId="18136"/>
    <cellStyle name="Normal 3 6 3 2 2 6" xfId="18137"/>
    <cellStyle name="Normal 3 6 3 2 3" xfId="18138"/>
    <cellStyle name="Normal 3 6 3 2 3 2" xfId="18139"/>
    <cellStyle name="Normal 3 6 3 2 3 2 2" xfId="18140"/>
    <cellStyle name="Normal 3 6 3 2 3 2 2 2" xfId="18141"/>
    <cellStyle name="Normal 3 6 3 2 3 2 2 2 2" xfId="18142"/>
    <cellStyle name="Normal 3 6 3 2 3 2 2 3" xfId="18143"/>
    <cellStyle name="Normal 3 6 3 2 3 2 3" xfId="18144"/>
    <cellStyle name="Normal 3 6 3 2 3 2 3 2" xfId="18145"/>
    <cellStyle name="Normal 3 6 3 2 3 2 4" xfId="18146"/>
    <cellStyle name="Normal 3 6 3 2 3 3" xfId="18147"/>
    <cellStyle name="Normal 3 6 3 2 3 3 2" xfId="18148"/>
    <cellStyle name="Normal 3 6 3 2 3 3 2 2" xfId="18149"/>
    <cellStyle name="Normal 3 6 3 2 3 3 3" xfId="18150"/>
    <cellStyle name="Normal 3 6 3 2 3 4" xfId="18151"/>
    <cellStyle name="Normal 3 6 3 2 3 4 2" xfId="18152"/>
    <cellStyle name="Normal 3 6 3 2 3 5" xfId="18153"/>
    <cellStyle name="Normal 3 6 3 2 4" xfId="18154"/>
    <cellStyle name="Normal 3 6 3 2 4 2" xfId="18155"/>
    <cellStyle name="Normal 3 6 3 2 4 2 2" xfId="18156"/>
    <cellStyle name="Normal 3 6 3 2 4 2 2 2" xfId="18157"/>
    <cellStyle name="Normal 3 6 3 2 4 2 3" xfId="18158"/>
    <cellStyle name="Normal 3 6 3 2 4 3" xfId="18159"/>
    <cellStyle name="Normal 3 6 3 2 4 3 2" xfId="18160"/>
    <cellStyle name="Normal 3 6 3 2 4 4" xfId="18161"/>
    <cellStyle name="Normal 3 6 3 2 5" xfId="18162"/>
    <cellStyle name="Normal 3 6 3 2 5 2" xfId="18163"/>
    <cellStyle name="Normal 3 6 3 2 5 2 2" xfId="18164"/>
    <cellStyle name="Normal 3 6 3 2 5 3" xfId="18165"/>
    <cellStyle name="Normal 3 6 3 2 6" xfId="18166"/>
    <cellStyle name="Normal 3 6 3 2 6 2" xfId="18167"/>
    <cellStyle name="Normal 3 6 3 2 7" xfId="18168"/>
    <cellStyle name="Normal 3 6 3 3" xfId="18169"/>
    <cellStyle name="Normal 3 6 3 3 2" xfId="18170"/>
    <cellStyle name="Normal 3 6 3 3 2 2" xfId="18171"/>
    <cellStyle name="Normal 3 6 3 3 2 2 2" xfId="18172"/>
    <cellStyle name="Normal 3 6 3 3 2 2 2 2" xfId="18173"/>
    <cellStyle name="Normal 3 6 3 3 2 2 2 2 2" xfId="18174"/>
    <cellStyle name="Normal 3 6 3 3 2 2 2 3" xfId="18175"/>
    <cellStyle name="Normal 3 6 3 3 2 2 3" xfId="18176"/>
    <cellStyle name="Normal 3 6 3 3 2 2 3 2" xfId="18177"/>
    <cellStyle name="Normal 3 6 3 3 2 2 4" xfId="18178"/>
    <cellStyle name="Normal 3 6 3 3 2 3" xfId="18179"/>
    <cellStyle name="Normal 3 6 3 3 2 3 2" xfId="18180"/>
    <cellStyle name="Normal 3 6 3 3 2 3 2 2" xfId="18181"/>
    <cellStyle name="Normal 3 6 3 3 2 3 3" xfId="18182"/>
    <cellStyle name="Normal 3 6 3 3 2 4" xfId="18183"/>
    <cellStyle name="Normal 3 6 3 3 2 4 2" xfId="18184"/>
    <cellStyle name="Normal 3 6 3 3 2 5" xfId="18185"/>
    <cellStyle name="Normal 3 6 3 3 3" xfId="18186"/>
    <cellStyle name="Normal 3 6 3 3 3 2" xfId="18187"/>
    <cellStyle name="Normal 3 6 3 3 3 2 2" xfId="18188"/>
    <cellStyle name="Normal 3 6 3 3 3 2 2 2" xfId="18189"/>
    <cellStyle name="Normal 3 6 3 3 3 2 3" xfId="18190"/>
    <cellStyle name="Normal 3 6 3 3 3 3" xfId="18191"/>
    <cellStyle name="Normal 3 6 3 3 3 3 2" xfId="18192"/>
    <cellStyle name="Normal 3 6 3 3 3 4" xfId="18193"/>
    <cellStyle name="Normal 3 6 3 3 4" xfId="18194"/>
    <cellStyle name="Normal 3 6 3 3 4 2" xfId="18195"/>
    <cellStyle name="Normal 3 6 3 3 4 2 2" xfId="18196"/>
    <cellStyle name="Normal 3 6 3 3 4 3" xfId="18197"/>
    <cellStyle name="Normal 3 6 3 3 5" xfId="18198"/>
    <cellStyle name="Normal 3 6 3 3 5 2" xfId="18199"/>
    <cellStyle name="Normal 3 6 3 3 6" xfId="18200"/>
    <cellStyle name="Normal 3 6 3 4" xfId="18201"/>
    <cellStyle name="Normal 3 6 3 4 2" xfId="18202"/>
    <cellStyle name="Normal 3 6 3 4 2 2" xfId="18203"/>
    <cellStyle name="Normal 3 6 3 4 2 2 2" xfId="18204"/>
    <cellStyle name="Normal 3 6 3 4 2 2 2 2" xfId="18205"/>
    <cellStyle name="Normal 3 6 3 4 2 2 3" xfId="18206"/>
    <cellStyle name="Normal 3 6 3 4 2 3" xfId="18207"/>
    <cellStyle name="Normal 3 6 3 4 2 3 2" xfId="18208"/>
    <cellStyle name="Normal 3 6 3 4 2 4" xfId="18209"/>
    <cellStyle name="Normal 3 6 3 4 3" xfId="18210"/>
    <cellStyle name="Normal 3 6 3 4 3 2" xfId="18211"/>
    <cellStyle name="Normal 3 6 3 4 3 2 2" xfId="18212"/>
    <cellStyle name="Normal 3 6 3 4 3 3" xfId="18213"/>
    <cellStyle name="Normal 3 6 3 4 4" xfId="18214"/>
    <cellStyle name="Normal 3 6 3 4 4 2" xfId="18215"/>
    <cellStyle name="Normal 3 6 3 4 5" xfId="18216"/>
    <cellStyle name="Normal 3 6 3 5" xfId="18217"/>
    <cellStyle name="Normal 3 6 3 5 2" xfId="18218"/>
    <cellStyle name="Normal 3 6 3 5 2 2" xfId="18219"/>
    <cellStyle name="Normal 3 6 3 5 2 2 2" xfId="18220"/>
    <cellStyle name="Normal 3 6 3 5 2 3" xfId="18221"/>
    <cellStyle name="Normal 3 6 3 5 3" xfId="18222"/>
    <cellStyle name="Normal 3 6 3 5 3 2" xfId="18223"/>
    <cellStyle name="Normal 3 6 3 5 4" xfId="18224"/>
    <cellStyle name="Normal 3 6 3 6" xfId="18225"/>
    <cellStyle name="Normal 3 6 3 6 2" xfId="18226"/>
    <cellStyle name="Normal 3 6 3 6 2 2" xfId="18227"/>
    <cellStyle name="Normal 3 6 3 6 3" xfId="18228"/>
    <cellStyle name="Normal 3 6 3 7" xfId="18229"/>
    <cellStyle name="Normal 3 6 3 7 2" xfId="18230"/>
    <cellStyle name="Normal 3 6 3 8" xfId="18231"/>
    <cellStyle name="Normal 3 6 4" xfId="18232"/>
    <cellStyle name="Normal 3 6 4 2" xfId="18233"/>
    <cellStyle name="Normal 3 6 4 2 2" xfId="18234"/>
    <cellStyle name="Normal 3 6 4 2 2 2" xfId="18235"/>
    <cellStyle name="Normal 3 6 4 2 2 2 2" xfId="18236"/>
    <cellStyle name="Normal 3 6 4 2 2 2 2 2" xfId="18237"/>
    <cellStyle name="Normal 3 6 4 2 2 2 2 2 2" xfId="18238"/>
    <cellStyle name="Normal 3 6 4 2 2 2 2 3" xfId="18239"/>
    <cellStyle name="Normal 3 6 4 2 2 2 3" xfId="18240"/>
    <cellStyle name="Normal 3 6 4 2 2 2 3 2" xfId="18241"/>
    <cellStyle name="Normal 3 6 4 2 2 2 4" xfId="18242"/>
    <cellStyle name="Normal 3 6 4 2 2 3" xfId="18243"/>
    <cellStyle name="Normal 3 6 4 2 2 3 2" xfId="18244"/>
    <cellStyle name="Normal 3 6 4 2 2 3 2 2" xfId="18245"/>
    <cellStyle name="Normal 3 6 4 2 2 3 3" xfId="18246"/>
    <cellStyle name="Normal 3 6 4 2 2 4" xfId="18247"/>
    <cellStyle name="Normal 3 6 4 2 2 4 2" xfId="18248"/>
    <cellStyle name="Normal 3 6 4 2 2 5" xfId="18249"/>
    <cellStyle name="Normal 3 6 4 2 3" xfId="18250"/>
    <cellStyle name="Normal 3 6 4 2 3 2" xfId="18251"/>
    <cellStyle name="Normal 3 6 4 2 3 2 2" xfId="18252"/>
    <cellStyle name="Normal 3 6 4 2 3 2 2 2" xfId="18253"/>
    <cellStyle name="Normal 3 6 4 2 3 2 3" xfId="18254"/>
    <cellStyle name="Normal 3 6 4 2 3 3" xfId="18255"/>
    <cellStyle name="Normal 3 6 4 2 3 3 2" xfId="18256"/>
    <cellStyle name="Normal 3 6 4 2 3 4" xfId="18257"/>
    <cellStyle name="Normal 3 6 4 2 4" xfId="18258"/>
    <cellStyle name="Normal 3 6 4 2 4 2" xfId="18259"/>
    <cellStyle name="Normal 3 6 4 2 4 2 2" xfId="18260"/>
    <cellStyle name="Normal 3 6 4 2 4 3" xfId="18261"/>
    <cellStyle name="Normal 3 6 4 2 5" xfId="18262"/>
    <cellStyle name="Normal 3 6 4 2 5 2" xfId="18263"/>
    <cellStyle name="Normal 3 6 4 2 6" xfId="18264"/>
    <cellStyle name="Normal 3 6 4 3" xfId="18265"/>
    <cellStyle name="Normal 3 6 4 3 2" xfId="18266"/>
    <cellStyle name="Normal 3 6 4 3 2 2" xfId="18267"/>
    <cellStyle name="Normal 3 6 4 3 2 2 2" xfId="18268"/>
    <cellStyle name="Normal 3 6 4 3 2 2 2 2" xfId="18269"/>
    <cellStyle name="Normal 3 6 4 3 2 2 3" xfId="18270"/>
    <cellStyle name="Normal 3 6 4 3 2 3" xfId="18271"/>
    <cellStyle name="Normal 3 6 4 3 2 3 2" xfId="18272"/>
    <cellStyle name="Normal 3 6 4 3 2 4" xfId="18273"/>
    <cellStyle name="Normal 3 6 4 3 3" xfId="18274"/>
    <cellStyle name="Normal 3 6 4 3 3 2" xfId="18275"/>
    <cellStyle name="Normal 3 6 4 3 3 2 2" xfId="18276"/>
    <cellStyle name="Normal 3 6 4 3 3 3" xfId="18277"/>
    <cellStyle name="Normal 3 6 4 3 4" xfId="18278"/>
    <cellStyle name="Normal 3 6 4 3 4 2" xfId="18279"/>
    <cellStyle name="Normal 3 6 4 3 5" xfId="18280"/>
    <cellStyle name="Normal 3 6 4 4" xfId="18281"/>
    <cellStyle name="Normal 3 6 4 4 2" xfId="18282"/>
    <cellStyle name="Normal 3 6 4 4 2 2" xfId="18283"/>
    <cellStyle name="Normal 3 6 4 4 2 2 2" xfId="18284"/>
    <cellStyle name="Normal 3 6 4 4 2 3" xfId="18285"/>
    <cellStyle name="Normal 3 6 4 4 3" xfId="18286"/>
    <cellStyle name="Normal 3 6 4 4 3 2" xfId="18287"/>
    <cellStyle name="Normal 3 6 4 4 4" xfId="18288"/>
    <cellStyle name="Normal 3 6 4 5" xfId="18289"/>
    <cellStyle name="Normal 3 6 4 5 2" xfId="18290"/>
    <cellStyle name="Normal 3 6 4 5 2 2" xfId="18291"/>
    <cellStyle name="Normal 3 6 4 5 3" xfId="18292"/>
    <cellStyle name="Normal 3 6 4 6" xfId="18293"/>
    <cellStyle name="Normal 3 6 4 6 2" xfId="18294"/>
    <cellStyle name="Normal 3 6 4 7" xfId="18295"/>
    <cellStyle name="Normal 3 6 5" xfId="18296"/>
    <cellStyle name="Normal 3 6 5 2" xfId="18297"/>
    <cellStyle name="Normal 3 6 5 2 2" xfId="18298"/>
    <cellStyle name="Normal 3 6 5 2 2 2" xfId="18299"/>
    <cellStyle name="Normal 3 6 5 2 2 2 2" xfId="18300"/>
    <cellStyle name="Normal 3 6 5 2 2 2 2 2" xfId="18301"/>
    <cellStyle name="Normal 3 6 5 2 2 2 3" xfId="18302"/>
    <cellStyle name="Normal 3 6 5 2 2 3" xfId="18303"/>
    <cellStyle name="Normal 3 6 5 2 2 3 2" xfId="18304"/>
    <cellStyle name="Normal 3 6 5 2 2 4" xfId="18305"/>
    <cellStyle name="Normal 3 6 5 2 3" xfId="18306"/>
    <cellStyle name="Normal 3 6 5 2 3 2" xfId="18307"/>
    <cellStyle name="Normal 3 6 5 2 3 2 2" xfId="18308"/>
    <cellStyle name="Normal 3 6 5 2 3 3" xfId="18309"/>
    <cellStyle name="Normal 3 6 5 2 4" xfId="18310"/>
    <cellStyle name="Normal 3 6 5 2 4 2" xfId="18311"/>
    <cellStyle name="Normal 3 6 5 2 5" xfId="18312"/>
    <cellStyle name="Normal 3 6 5 3" xfId="18313"/>
    <cellStyle name="Normal 3 6 5 3 2" xfId="18314"/>
    <cellStyle name="Normal 3 6 5 3 2 2" xfId="18315"/>
    <cellStyle name="Normal 3 6 5 3 2 2 2" xfId="18316"/>
    <cellStyle name="Normal 3 6 5 3 2 3" xfId="18317"/>
    <cellStyle name="Normal 3 6 5 3 3" xfId="18318"/>
    <cellStyle name="Normal 3 6 5 3 3 2" xfId="18319"/>
    <cellStyle name="Normal 3 6 5 3 4" xfId="18320"/>
    <cellStyle name="Normal 3 6 5 4" xfId="18321"/>
    <cellStyle name="Normal 3 6 5 4 2" xfId="18322"/>
    <cellStyle name="Normal 3 6 5 4 2 2" xfId="18323"/>
    <cellStyle name="Normal 3 6 5 4 3" xfId="18324"/>
    <cellStyle name="Normal 3 6 5 5" xfId="18325"/>
    <cellStyle name="Normal 3 6 5 5 2" xfId="18326"/>
    <cellStyle name="Normal 3 6 5 6" xfId="18327"/>
    <cellStyle name="Normal 3 6 6" xfId="18328"/>
    <cellStyle name="Normal 3 6 6 2" xfId="18329"/>
    <cellStyle name="Normal 3 6 6 2 2" xfId="18330"/>
    <cellStyle name="Normal 3 6 6 2 2 2" xfId="18331"/>
    <cellStyle name="Normal 3 6 6 2 2 2 2" xfId="18332"/>
    <cellStyle name="Normal 3 6 6 2 2 3" xfId="18333"/>
    <cellStyle name="Normal 3 6 6 2 3" xfId="18334"/>
    <cellStyle name="Normal 3 6 6 2 3 2" xfId="18335"/>
    <cellStyle name="Normal 3 6 6 2 4" xfId="18336"/>
    <cellStyle name="Normal 3 6 6 3" xfId="18337"/>
    <cellStyle name="Normal 3 6 6 3 2" xfId="18338"/>
    <cellStyle name="Normal 3 6 6 3 2 2" xfId="18339"/>
    <cellStyle name="Normal 3 6 6 3 3" xfId="18340"/>
    <cellStyle name="Normal 3 6 6 4" xfId="18341"/>
    <cellStyle name="Normal 3 6 6 4 2" xfId="18342"/>
    <cellStyle name="Normal 3 6 6 5" xfId="18343"/>
    <cellStyle name="Normal 3 6 7" xfId="18344"/>
    <cellStyle name="Normal 3 6 7 2" xfId="18345"/>
    <cellStyle name="Normal 3 6 7 2 2" xfId="18346"/>
    <cellStyle name="Normal 3 6 7 2 2 2" xfId="18347"/>
    <cellStyle name="Normal 3 6 7 2 3" xfId="18348"/>
    <cellStyle name="Normal 3 6 7 3" xfId="18349"/>
    <cellStyle name="Normal 3 6 7 3 2" xfId="18350"/>
    <cellStyle name="Normal 3 6 7 4" xfId="18351"/>
    <cellStyle name="Normal 3 6 8" xfId="18352"/>
    <cellStyle name="Normal 3 6 8 2" xfId="18353"/>
    <cellStyle name="Normal 3 6 8 2 2" xfId="18354"/>
    <cellStyle name="Normal 3 6 8 3" xfId="18355"/>
    <cellStyle name="Normal 3 6 9" xfId="18356"/>
    <cellStyle name="Normal 3 6 9 2" xfId="18357"/>
    <cellStyle name="Normal 3 7" xfId="341"/>
    <cellStyle name="Normal 3 7 10" xfId="18358"/>
    <cellStyle name="Normal 3 7 2" xfId="342"/>
    <cellStyle name="Normal 3 7 2 2" xfId="18359"/>
    <cellStyle name="Normal 3 7 2 2 2" xfId="18360"/>
    <cellStyle name="Normal 3 7 2 2 2 2" xfId="18361"/>
    <cellStyle name="Normal 3 7 2 2 2 2 2" xfId="18362"/>
    <cellStyle name="Normal 3 7 2 2 2 2 2 2" xfId="18363"/>
    <cellStyle name="Normal 3 7 2 2 2 2 2 2 2" xfId="18364"/>
    <cellStyle name="Normal 3 7 2 2 2 2 2 2 2 2" xfId="18365"/>
    <cellStyle name="Normal 3 7 2 2 2 2 2 2 3" xfId="18366"/>
    <cellStyle name="Normal 3 7 2 2 2 2 2 3" xfId="18367"/>
    <cellStyle name="Normal 3 7 2 2 2 2 2 3 2" xfId="18368"/>
    <cellStyle name="Normal 3 7 2 2 2 2 2 4" xfId="18369"/>
    <cellStyle name="Normal 3 7 2 2 2 2 3" xfId="18370"/>
    <cellStyle name="Normal 3 7 2 2 2 2 3 2" xfId="18371"/>
    <cellStyle name="Normal 3 7 2 2 2 2 3 2 2" xfId="18372"/>
    <cellStyle name="Normal 3 7 2 2 2 2 3 3" xfId="18373"/>
    <cellStyle name="Normal 3 7 2 2 2 2 4" xfId="18374"/>
    <cellStyle name="Normal 3 7 2 2 2 2 4 2" xfId="18375"/>
    <cellStyle name="Normal 3 7 2 2 2 2 5" xfId="18376"/>
    <cellStyle name="Normal 3 7 2 2 2 3" xfId="18377"/>
    <cellStyle name="Normal 3 7 2 2 2 3 2" xfId="18378"/>
    <cellStyle name="Normal 3 7 2 2 2 3 2 2" xfId="18379"/>
    <cellStyle name="Normal 3 7 2 2 2 3 2 2 2" xfId="18380"/>
    <cellStyle name="Normal 3 7 2 2 2 3 2 3" xfId="18381"/>
    <cellStyle name="Normal 3 7 2 2 2 3 3" xfId="18382"/>
    <cellStyle name="Normal 3 7 2 2 2 3 3 2" xfId="18383"/>
    <cellStyle name="Normal 3 7 2 2 2 3 4" xfId="18384"/>
    <cellStyle name="Normal 3 7 2 2 2 4" xfId="18385"/>
    <cellStyle name="Normal 3 7 2 2 2 4 2" xfId="18386"/>
    <cellStyle name="Normal 3 7 2 2 2 4 2 2" xfId="18387"/>
    <cellStyle name="Normal 3 7 2 2 2 4 3" xfId="18388"/>
    <cellStyle name="Normal 3 7 2 2 2 5" xfId="18389"/>
    <cellStyle name="Normal 3 7 2 2 2 5 2" xfId="18390"/>
    <cellStyle name="Normal 3 7 2 2 2 6" xfId="18391"/>
    <cellStyle name="Normal 3 7 2 2 3" xfId="18392"/>
    <cellStyle name="Normal 3 7 2 2 3 2" xfId="18393"/>
    <cellStyle name="Normal 3 7 2 2 3 2 2" xfId="18394"/>
    <cellStyle name="Normal 3 7 2 2 3 2 2 2" xfId="18395"/>
    <cellStyle name="Normal 3 7 2 2 3 2 2 2 2" xfId="18396"/>
    <cellStyle name="Normal 3 7 2 2 3 2 2 3" xfId="18397"/>
    <cellStyle name="Normal 3 7 2 2 3 2 3" xfId="18398"/>
    <cellStyle name="Normal 3 7 2 2 3 2 3 2" xfId="18399"/>
    <cellStyle name="Normal 3 7 2 2 3 2 4" xfId="18400"/>
    <cellStyle name="Normal 3 7 2 2 3 3" xfId="18401"/>
    <cellStyle name="Normal 3 7 2 2 3 3 2" xfId="18402"/>
    <cellStyle name="Normal 3 7 2 2 3 3 2 2" xfId="18403"/>
    <cellStyle name="Normal 3 7 2 2 3 3 3" xfId="18404"/>
    <cellStyle name="Normal 3 7 2 2 3 4" xfId="18405"/>
    <cellStyle name="Normal 3 7 2 2 3 4 2" xfId="18406"/>
    <cellStyle name="Normal 3 7 2 2 3 5" xfId="18407"/>
    <cellStyle name="Normal 3 7 2 2 4" xfId="18408"/>
    <cellStyle name="Normal 3 7 2 2 4 2" xfId="18409"/>
    <cellStyle name="Normal 3 7 2 2 4 2 2" xfId="18410"/>
    <cellStyle name="Normal 3 7 2 2 4 2 2 2" xfId="18411"/>
    <cellStyle name="Normal 3 7 2 2 4 2 3" xfId="18412"/>
    <cellStyle name="Normal 3 7 2 2 4 3" xfId="18413"/>
    <cellStyle name="Normal 3 7 2 2 4 3 2" xfId="18414"/>
    <cellStyle name="Normal 3 7 2 2 4 4" xfId="18415"/>
    <cellStyle name="Normal 3 7 2 2 5" xfId="18416"/>
    <cellStyle name="Normal 3 7 2 2 5 2" xfId="18417"/>
    <cellStyle name="Normal 3 7 2 2 5 2 2" xfId="18418"/>
    <cellStyle name="Normal 3 7 2 2 5 3" xfId="18419"/>
    <cellStyle name="Normal 3 7 2 2 6" xfId="18420"/>
    <cellStyle name="Normal 3 7 2 2 6 2" xfId="18421"/>
    <cellStyle name="Normal 3 7 2 2 7" xfId="18422"/>
    <cellStyle name="Normal 3 7 2 3" xfId="18423"/>
    <cellStyle name="Normal 3 7 2 3 2" xfId="18424"/>
    <cellStyle name="Normal 3 7 2 3 2 2" xfId="18425"/>
    <cellStyle name="Normal 3 7 2 3 2 2 2" xfId="18426"/>
    <cellStyle name="Normal 3 7 2 3 2 2 2 2" xfId="18427"/>
    <cellStyle name="Normal 3 7 2 3 2 2 2 2 2" xfId="18428"/>
    <cellStyle name="Normal 3 7 2 3 2 2 2 3" xfId="18429"/>
    <cellStyle name="Normal 3 7 2 3 2 2 3" xfId="18430"/>
    <cellStyle name="Normal 3 7 2 3 2 2 3 2" xfId="18431"/>
    <cellStyle name="Normal 3 7 2 3 2 2 4" xfId="18432"/>
    <cellStyle name="Normal 3 7 2 3 2 3" xfId="18433"/>
    <cellStyle name="Normal 3 7 2 3 2 3 2" xfId="18434"/>
    <cellStyle name="Normal 3 7 2 3 2 3 2 2" xfId="18435"/>
    <cellStyle name="Normal 3 7 2 3 2 3 3" xfId="18436"/>
    <cellStyle name="Normal 3 7 2 3 2 4" xfId="18437"/>
    <cellStyle name="Normal 3 7 2 3 2 4 2" xfId="18438"/>
    <cellStyle name="Normal 3 7 2 3 2 5" xfId="18439"/>
    <cellStyle name="Normal 3 7 2 3 3" xfId="18440"/>
    <cellStyle name="Normal 3 7 2 3 3 2" xfId="18441"/>
    <cellStyle name="Normal 3 7 2 3 3 2 2" xfId="18442"/>
    <cellStyle name="Normal 3 7 2 3 3 2 2 2" xfId="18443"/>
    <cellStyle name="Normal 3 7 2 3 3 2 3" xfId="18444"/>
    <cellStyle name="Normal 3 7 2 3 3 3" xfId="18445"/>
    <cellStyle name="Normal 3 7 2 3 3 3 2" xfId="18446"/>
    <cellStyle name="Normal 3 7 2 3 3 4" xfId="18447"/>
    <cellStyle name="Normal 3 7 2 3 4" xfId="18448"/>
    <cellStyle name="Normal 3 7 2 3 4 2" xfId="18449"/>
    <cellStyle name="Normal 3 7 2 3 4 2 2" xfId="18450"/>
    <cellStyle name="Normal 3 7 2 3 4 3" xfId="18451"/>
    <cellStyle name="Normal 3 7 2 3 5" xfId="18452"/>
    <cellStyle name="Normal 3 7 2 3 5 2" xfId="18453"/>
    <cellStyle name="Normal 3 7 2 3 6" xfId="18454"/>
    <cellStyle name="Normal 3 7 2 4" xfId="18455"/>
    <cellStyle name="Normal 3 7 2 4 2" xfId="18456"/>
    <cellStyle name="Normal 3 7 2 4 2 2" xfId="18457"/>
    <cellStyle name="Normal 3 7 2 4 2 2 2" xfId="18458"/>
    <cellStyle name="Normal 3 7 2 4 2 2 2 2" xfId="18459"/>
    <cellStyle name="Normal 3 7 2 4 2 2 3" xfId="18460"/>
    <cellStyle name="Normal 3 7 2 4 2 3" xfId="18461"/>
    <cellStyle name="Normal 3 7 2 4 2 3 2" xfId="18462"/>
    <cellStyle name="Normal 3 7 2 4 2 4" xfId="18463"/>
    <cellStyle name="Normal 3 7 2 4 3" xfId="18464"/>
    <cellStyle name="Normal 3 7 2 4 3 2" xfId="18465"/>
    <cellStyle name="Normal 3 7 2 4 3 2 2" xfId="18466"/>
    <cellStyle name="Normal 3 7 2 4 3 3" xfId="18467"/>
    <cellStyle name="Normal 3 7 2 4 4" xfId="18468"/>
    <cellStyle name="Normal 3 7 2 4 4 2" xfId="18469"/>
    <cellStyle name="Normal 3 7 2 4 5" xfId="18470"/>
    <cellStyle name="Normal 3 7 2 5" xfId="18471"/>
    <cellStyle name="Normal 3 7 2 5 2" xfId="18472"/>
    <cellStyle name="Normal 3 7 2 5 2 2" xfId="18473"/>
    <cellStyle name="Normal 3 7 2 5 2 2 2" xfId="18474"/>
    <cellStyle name="Normal 3 7 2 5 2 3" xfId="18475"/>
    <cellStyle name="Normal 3 7 2 5 3" xfId="18476"/>
    <cellStyle name="Normal 3 7 2 5 3 2" xfId="18477"/>
    <cellStyle name="Normal 3 7 2 5 4" xfId="18478"/>
    <cellStyle name="Normal 3 7 2 6" xfId="18479"/>
    <cellStyle name="Normal 3 7 2 6 2" xfId="18480"/>
    <cellStyle name="Normal 3 7 2 6 2 2" xfId="18481"/>
    <cellStyle name="Normal 3 7 2 6 3" xfId="18482"/>
    <cellStyle name="Normal 3 7 2 7" xfId="18483"/>
    <cellStyle name="Normal 3 7 2 7 2" xfId="18484"/>
    <cellStyle name="Normal 3 7 2 8" xfId="18485"/>
    <cellStyle name="Normal 3 7 2 9" xfId="18486"/>
    <cellStyle name="Normal 3 7 3" xfId="18487"/>
    <cellStyle name="Normal 3 7 3 2" xfId="18488"/>
    <cellStyle name="Normal 3 7 3 2 2" xfId="18489"/>
    <cellStyle name="Normal 3 7 3 2 2 2" xfId="18490"/>
    <cellStyle name="Normal 3 7 3 2 2 2 2" xfId="18491"/>
    <cellStyle name="Normal 3 7 3 2 2 2 2 2" xfId="18492"/>
    <cellStyle name="Normal 3 7 3 2 2 2 2 2 2" xfId="18493"/>
    <cellStyle name="Normal 3 7 3 2 2 2 2 3" xfId="18494"/>
    <cellStyle name="Normal 3 7 3 2 2 2 3" xfId="18495"/>
    <cellStyle name="Normal 3 7 3 2 2 2 3 2" xfId="18496"/>
    <cellStyle name="Normal 3 7 3 2 2 2 4" xfId="18497"/>
    <cellStyle name="Normal 3 7 3 2 2 3" xfId="18498"/>
    <cellStyle name="Normal 3 7 3 2 2 3 2" xfId="18499"/>
    <cellStyle name="Normal 3 7 3 2 2 3 2 2" xfId="18500"/>
    <cellStyle name="Normal 3 7 3 2 2 3 3" xfId="18501"/>
    <cellStyle name="Normal 3 7 3 2 2 4" xfId="18502"/>
    <cellStyle name="Normal 3 7 3 2 2 4 2" xfId="18503"/>
    <cellStyle name="Normal 3 7 3 2 2 5" xfId="18504"/>
    <cellStyle name="Normal 3 7 3 2 3" xfId="18505"/>
    <cellStyle name="Normal 3 7 3 2 3 2" xfId="18506"/>
    <cellStyle name="Normal 3 7 3 2 3 2 2" xfId="18507"/>
    <cellStyle name="Normal 3 7 3 2 3 2 2 2" xfId="18508"/>
    <cellStyle name="Normal 3 7 3 2 3 2 3" xfId="18509"/>
    <cellStyle name="Normal 3 7 3 2 3 3" xfId="18510"/>
    <cellStyle name="Normal 3 7 3 2 3 3 2" xfId="18511"/>
    <cellStyle name="Normal 3 7 3 2 3 4" xfId="18512"/>
    <cellStyle name="Normal 3 7 3 2 4" xfId="18513"/>
    <cellStyle name="Normal 3 7 3 2 4 2" xfId="18514"/>
    <cellStyle name="Normal 3 7 3 2 4 2 2" xfId="18515"/>
    <cellStyle name="Normal 3 7 3 2 4 3" xfId="18516"/>
    <cellStyle name="Normal 3 7 3 2 5" xfId="18517"/>
    <cellStyle name="Normal 3 7 3 2 5 2" xfId="18518"/>
    <cellStyle name="Normal 3 7 3 2 6" xfId="18519"/>
    <cellStyle name="Normal 3 7 3 3" xfId="18520"/>
    <cellStyle name="Normal 3 7 3 3 2" xfId="18521"/>
    <cellStyle name="Normal 3 7 3 3 2 2" xfId="18522"/>
    <cellStyle name="Normal 3 7 3 3 2 2 2" xfId="18523"/>
    <cellStyle name="Normal 3 7 3 3 2 2 2 2" xfId="18524"/>
    <cellStyle name="Normal 3 7 3 3 2 2 3" xfId="18525"/>
    <cellStyle name="Normal 3 7 3 3 2 3" xfId="18526"/>
    <cellStyle name="Normal 3 7 3 3 2 3 2" xfId="18527"/>
    <cellStyle name="Normal 3 7 3 3 2 4" xfId="18528"/>
    <cellStyle name="Normal 3 7 3 3 3" xfId="18529"/>
    <cellStyle name="Normal 3 7 3 3 3 2" xfId="18530"/>
    <cellStyle name="Normal 3 7 3 3 3 2 2" xfId="18531"/>
    <cellStyle name="Normal 3 7 3 3 3 3" xfId="18532"/>
    <cellStyle name="Normal 3 7 3 3 4" xfId="18533"/>
    <cellStyle name="Normal 3 7 3 3 4 2" xfId="18534"/>
    <cellStyle name="Normal 3 7 3 3 5" xfId="18535"/>
    <cellStyle name="Normal 3 7 3 4" xfId="18536"/>
    <cellStyle name="Normal 3 7 3 4 2" xfId="18537"/>
    <cellStyle name="Normal 3 7 3 4 2 2" xfId="18538"/>
    <cellStyle name="Normal 3 7 3 4 2 2 2" xfId="18539"/>
    <cellStyle name="Normal 3 7 3 4 2 3" xfId="18540"/>
    <cellStyle name="Normal 3 7 3 4 3" xfId="18541"/>
    <cellStyle name="Normal 3 7 3 4 3 2" xfId="18542"/>
    <cellStyle name="Normal 3 7 3 4 4" xfId="18543"/>
    <cellStyle name="Normal 3 7 3 5" xfId="18544"/>
    <cellStyle name="Normal 3 7 3 5 2" xfId="18545"/>
    <cellStyle name="Normal 3 7 3 5 2 2" xfId="18546"/>
    <cellStyle name="Normal 3 7 3 5 3" xfId="18547"/>
    <cellStyle name="Normal 3 7 3 6" xfId="18548"/>
    <cellStyle name="Normal 3 7 3 6 2" xfId="18549"/>
    <cellStyle name="Normal 3 7 3 7" xfId="18550"/>
    <cellStyle name="Normal 3 7 4" xfId="18551"/>
    <cellStyle name="Normal 3 7 4 2" xfId="18552"/>
    <cellStyle name="Normal 3 7 4 2 2" xfId="18553"/>
    <cellStyle name="Normal 3 7 4 2 2 2" xfId="18554"/>
    <cellStyle name="Normal 3 7 4 2 2 2 2" xfId="18555"/>
    <cellStyle name="Normal 3 7 4 2 2 2 2 2" xfId="18556"/>
    <cellStyle name="Normal 3 7 4 2 2 2 3" xfId="18557"/>
    <cellStyle name="Normal 3 7 4 2 2 3" xfId="18558"/>
    <cellStyle name="Normal 3 7 4 2 2 3 2" xfId="18559"/>
    <cellStyle name="Normal 3 7 4 2 2 4" xfId="18560"/>
    <cellStyle name="Normal 3 7 4 2 3" xfId="18561"/>
    <cellStyle name="Normal 3 7 4 2 3 2" xfId="18562"/>
    <cellStyle name="Normal 3 7 4 2 3 2 2" xfId="18563"/>
    <cellStyle name="Normal 3 7 4 2 3 3" xfId="18564"/>
    <cellStyle name="Normal 3 7 4 2 4" xfId="18565"/>
    <cellStyle name="Normal 3 7 4 2 4 2" xfId="18566"/>
    <cellStyle name="Normal 3 7 4 2 5" xfId="18567"/>
    <cellStyle name="Normal 3 7 4 3" xfId="18568"/>
    <cellStyle name="Normal 3 7 4 3 2" xfId="18569"/>
    <cellStyle name="Normal 3 7 4 3 2 2" xfId="18570"/>
    <cellStyle name="Normal 3 7 4 3 2 2 2" xfId="18571"/>
    <cellStyle name="Normal 3 7 4 3 2 3" xfId="18572"/>
    <cellStyle name="Normal 3 7 4 3 3" xfId="18573"/>
    <cellStyle name="Normal 3 7 4 3 3 2" xfId="18574"/>
    <cellStyle name="Normal 3 7 4 3 4" xfId="18575"/>
    <cellStyle name="Normal 3 7 4 4" xfId="18576"/>
    <cellStyle name="Normal 3 7 4 4 2" xfId="18577"/>
    <cellStyle name="Normal 3 7 4 4 2 2" xfId="18578"/>
    <cellStyle name="Normal 3 7 4 4 3" xfId="18579"/>
    <cellStyle name="Normal 3 7 4 5" xfId="18580"/>
    <cellStyle name="Normal 3 7 4 5 2" xfId="18581"/>
    <cellStyle name="Normal 3 7 4 6" xfId="18582"/>
    <cellStyle name="Normal 3 7 5" xfId="18583"/>
    <cellStyle name="Normal 3 7 5 2" xfId="18584"/>
    <cellStyle name="Normal 3 7 5 2 2" xfId="18585"/>
    <cellStyle name="Normal 3 7 5 2 2 2" xfId="18586"/>
    <cellStyle name="Normal 3 7 5 2 2 2 2" xfId="18587"/>
    <cellStyle name="Normal 3 7 5 2 2 3" xfId="18588"/>
    <cellStyle name="Normal 3 7 5 2 3" xfId="18589"/>
    <cellStyle name="Normal 3 7 5 2 3 2" xfId="18590"/>
    <cellStyle name="Normal 3 7 5 2 4" xfId="18591"/>
    <cellStyle name="Normal 3 7 5 3" xfId="18592"/>
    <cellStyle name="Normal 3 7 5 3 2" xfId="18593"/>
    <cellStyle name="Normal 3 7 5 3 2 2" xfId="18594"/>
    <cellStyle name="Normal 3 7 5 3 3" xfId="18595"/>
    <cellStyle name="Normal 3 7 5 4" xfId="18596"/>
    <cellStyle name="Normal 3 7 5 4 2" xfId="18597"/>
    <cellStyle name="Normal 3 7 5 5" xfId="18598"/>
    <cellStyle name="Normal 3 7 6" xfId="18599"/>
    <cellStyle name="Normal 3 7 6 2" xfId="18600"/>
    <cellStyle name="Normal 3 7 6 2 2" xfId="18601"/>
    <cellStyle name="Normal 3 7 6 2 2 2" xfId="18602"/>
    <cellStyle name="Normal 3 7 6 2 3" xfId="18603"/>
    <cellStyle name="Normal 3 7 6 3" xfId="18604"/>
    <cellStyle name="Normal 3 7 6 3 2" xfId="18605"/>
    <cellStyle name="Normal 3 7 6 4" xfId="18606"/>
    <cellStyle name="Normal 3 7 7" xfId="18607"/>
    <cellStyle name="Normal 3 7 7 2" xfId="18608"/>
    <cellStyle name="Normal 3 7 7 2 2" xfId="18609"/>
    <cellStyle name="Normal 3 7 7 3" xfId="18610"/>
    <cellStyle name="Normal 3 7 8" xfId="18611"/>
    <cellStyle name="Normal 3 7 8 2" xfId="18612"/>
    <cellStyle name="Normal 3 7 9" xfId="18613"/>
    <cellStyle name="Normal 3 8" xfId="343"/>
    <cellStyle name="Normal 3 8 2" xfId="229"/>
    <cellStyle name="Normal 3 8 2 2" xfId="18614"/>
    <cellStyle name="Normal 3 8 2 2 2" xfId="18615"/>
    <cellStyle name="Normal 3 8 2 2 2 2" xfId="18616"/>
    <cellStyle name="Normal 3 8 2 2 2 2 2" xfId="18617"/>
    <cellStyle name="Normal 3 8 2 2 2 2 2 2" xfId="18618"/>
    <cellStyle name="Normal 3 8 2 2 2 2 2 2 2" xfId="18619"/>
    <cellStyle name="Normal 3 8 2 2 2 2 2 3" xfId="18620"/>
    <cellStyle name="Normal 3 8 2 2 2 2 3" xfId="18621"/>
    <cellStyle name="Normal 3 8 2 2 2 2 3 2" xfId="18622"/>
    <cellStyle name="Normal 3 8 2 2 2 2 4" xfId="18623"/>
    <cellStyle name="Normal 3 8 2 2 2 3" xfId="18624"/>
    <cellStyle name="Normal 3 8 2 2 2 3 2" xfId="18625"/>
    <cellStyle name="Normal 3 8 2 2 2 3 2 2" xfId="18626"/>
    <cellStyle name="Normal 3 8 2 2 2 3 3" xfId="18627"/>
    <cellStyle name="Normal 3 8 2 2 2 4" xfId="18628"/>
    <cellStyle name="Normal 3 8 2 2 2 4 2" xfId="18629"/>
    <cellStyle name="Normal 3 8 2 2 2 5" xfId="18630"/>
    <cellStyle name="Normal 3 8 2 2 3" xfId="18631"/>
    <cellStyle name="Normal 3 8 2 2 3 2" xfId="18632"/>
    <cellStyle name="Normal 3 8 2 2 3 2 2" xfId="18633"/>
    <cellStyle name="Normal 3 8 2 2 3 2 2 2" xfId="18634"/>
    <cellStyle name="Normal 3 8 2 2 3 2 3" xfId="18635"/>
    <cellStyle name="Normal 3 8 2 2 3 3" xfId="18636"/>
    <cellStyle name="Normal 3 8 2 2 3 3 2" xfId="18637"/>
    <cellStyle name="Normal 3 8 2 2 3 4" xfId="18638"/>
    <cellStyle name="Normal 3 8 2 2 4" xfId="18639"/>
    <cellStyle name="Normal 3 8 2 2 4 2" xfId="18640"/>
    <cellStyle name="Normal 3 8 2 2 4 2 2" xfId="18641"/>
    <cellStyle name="Normal 3 8 2 2 4 3" xfId="18642"/>
    <cellStyle name="Normal 3 8 2 2 5" xfId="18643"/>
    <cellStyle name="Normal 3 8 2 2 5 2" xfId="18644"/>
    <cellStyle name="Normal 3 8 2 2 6" xfId="18645"/>
    <cellStyle name="Normal 3 8 2 3" xfId="18646"/>
    <cellStyle name="Normal 3 8 2 3 2" xfId="18647"/>
    <cellStyle name="Normal 3 8 2 3 2 2" xfId="18648"/>
    <cellStyle name="Normal 3 8 2 3 2 2 2" xfId="18649"/>
    <cellStyle name="Normal 3 8 2 3 2 2 2 2" xfId="18650"/>
    <cellStyle name="Normal 3 8 2 3 2 2 3" xfId="18651"/>
    <cellStyle name="Normal 3 8 2 3 2 3" xfId="18652"/>
    <cellStyle name="Normal 3 8 2 3 2 3 2" xfId="18653"/>
    <cellStyle name="Normal 3 8 2 3 2 4" xfId="18654"/>
    <cellStyle name="Normal 3 8 2 3 3" xfId="18655"/>
    <cellStyle name="Normal 3 8 2 3 3 2" xfId="18656"/>
    <cellStyle name="Normal 3 8 2 3 3 2 2" xfId="18657"/>
    <cellStyle name="Normal 3 8 2 3 3 3" xfId="18658"/>
    <cellStyle name="Normal 3 8 2 3 4" xfId="18659"/>
    <cellStyle name="Normal 3 8 2 3 4 2" xfId="18660"/>
    <cellStyle name="Normal 3 8 2 3 5" xfId="18661"/>
    <cellStyle name="Normal 3 8 2 4" xfId="18662"/>
    <cellStyle name="Normal 3 8 2 4 2" xfId="18663"/>
    <cellStyle name="Normal 3 8 2 4 2 2" xfId="18664"/>
    <cellStyle name="Normal 3 8 2 4 2 2 2" xfId="18665"/>
    <cellStyle name="Normal 3 8 2 4 2 3" xfId="18666"/>
    <cellStyle name="Normal 3 8 2 4 3" xfId="18667"/>
    <cellStyle name="Normal 3 8 2 4 3 2" xfId="18668"/>
    <cellStyle name="Normal 3 8 2 4 4" xfId="18669"/>
    <cellStyle name="Normal 3 8 2 5" xfId="18670"/>
    <cellStyle name="Normal 3 8 2 5 2" xfId="18671"/>
    <cellStyle name="Normal 3 8 2 5 2 2" xfId="18672"/>
    <cellStyle name="Normal 3 8 2 5 3" xfId="18673"/>
    <cellStyle name="Normal 3 8 2 6" xfId="18674"/>
    <cellStyle name="Normal 3 8 2 6 2" xfId="18675"/>
    <cellStyle name="Normal 3 8 2 7" xfId="18676"/>
    <cellStyle name="Normal 3 8 2 8" xfId="18677"/>
    <cellStyle name="Normal 3 8 3" xfId="18678"/>
    <cellStyle name="Normal 3 8 3 2" xfId="18679"/>
    <cellStyle name="Normal 3 8 3 2 2" xfId="18680"/>
    <cellStyle name="Normal 3 8 3 2 2 2" xfId="18681"/>
    <cellStyle name="Normal 3 8 3 2 2 2 2" xfId="18682"/>
    <cellStyle name="Normal 3 8 3 2 2 2 2 2" xfId="18683"/>
    <cellStyle name="Normal 3 8 3 2 2 2 3" xfId="18684"/>
    <cellStyle name="Normal 3 8 3 2 2 3" xfId="18685"/>
    <cellStyle name="Normal 3 8 3 2 2 3 2" xfId="18686"/>
    <cellStyle name="Normal 3 8 3 2 2 4" xfId="18687"/>
    <cellStyle name="Normal 3 8 3 2 3" xfId="18688"/>
    <cellStyle name="Normal 3 8 3 2 3 2" xfId="18689"/>
    <cellStyle name="Normal 3 8 3 2 3 2 2" xfId="18690"/>
    <cellStyle name="Normal 3 8 3 2 3 3" xfId="18691"/>
    <cellStyle name="Normal 3 8 3 2 4" xfId="18692"/>
    <cellStyle name="Normal 3 8 3 2 4 2" xfId="18693"/>
    <cellStyle name="Normal 3 8 3 2 5" xfId="18694"/>
    <cellStyle name="Normal 3 8 3 3" xfId="18695"/>
    <cellStyle name="Normal 3 8 3 3 2" xfId="18696"/>
    <cellStyle name="Normal 3 8 3 3 2 2" xfId="18697"/>
    <cellStyle name="Normal 3 8 3 3 2 2 2" xfId="18698"/>
    <cellStyle name="Normal 3 8 3 3 2 3" xfId="18699"/>
    <cellStyle name="Normal 3 8 3 3 3" xfId="18700"/>
    <cellStyle name="Normal 3 8 3 3 3 2" xfId="18701"/>
    <cellStyle name="Normal 3 8 3 3 4" xfId="18702"/>
    <cellStyle name="Normal 3 8 3 4" xfId="18703"/>
    <cellStyle name="Normal 3 8 3 4 2" xfId="18704"/>
    <cellStyle name="Normal 3 8 3 4 2 2" xfId="18705"/>
    <cellStyle name="Normal 3 8 3 4 3" xfId="18706"/>
    <cellStyle name="Normal 3 8 3 5" xfId="18707"/>
    <cellStyle name="Normal 3 8 3 5 2" xfId="18708"/>
    <cellStyle name="Normal 3 8 3 6" xfId="18709"/>
    <cellStyle name="Normal 3 8 4" xfId="18710"/>
    <cellStyle name="Normal 3 8 4 2" xfId="18711"/>
    <cellStyle name="Normal 3 8 4 2 2" xfId="18712"/>
    <cellStyle name="Normal 3 8 4 2 2 2" xfId="18713"/>
    <cellStyle name="Normal 3 8 4 2 2 2 2" xfId="18714"/>
    <cellStyle name="Normal 3 8 4 2 2 3" xfId="18715"/>
    <cellStyle name="Normal 3 8 4 2 3" xfId="18716"/>
    <cellStyle name="Normal 3 8 4 2 3 2" xfId="18717"/>
    <cellStyle name="Normal 3 8 4 2 4" xfId="18718"/>
    <cellStyle name="Normal 3 8 4 3" xfId="18719"/>
    <cellStyle name="Normal 3 8 4 3 2" xfId="18720"/>
    <cellStyle name="Normal 3 8 4 3 2 2" xfId="18721"/>
    <cellStyle name="Normal 3 8 4 3 3" xfId="18722"/>
    <cellStyle name="Normal 3 8 4 4" xfId="18723"/>
    <cellStyle name="Normal 3 8 4 4 2" xfId="18724"/>
    <cellStyle name="Normal 3 8 4 5" xfId="18725"/>
    <cellStyle name="Normal 3 8 5" xfId="18726"/>
    <cellStyle name="Normal 3 8 5 2" xfId="18727"/>
    <cellStyle name="Normal 3 8 5 2 2" xfId="18728"/>
    <cellStyle name="Normal 3 8 5 2 2 2" xfId="18729"/>
    <cellStyle name="Normal 3 8 5 2 3" xfId="18730"/>
    <cellStyle name="Normal 3 8 5 3" xfId="18731"/>
    <cellStyle name="Normal 3 8 5 3 2" xfId="18732"/>
    <cellStyle name="Normal 3 8 5 4" xfId="18733"/>
    <cellStyle name="Normal 3 8 6" xfId="18734"/>
    <cellStyle name="Normal 3 8 6 2" xfId="18735"/>
    <cellStyle name="Normal 3 8 6 2 2" xfId="18736"/>
    <cellStyle name="Normal 3 8 6 3" xfId="18737"/>
    <cellStyle name="Normal 3 8 7" xfId="18738"/>
    <cellStyle name="Normal 3 8 7 2" xfId="18739"/>
    <cellStyle name="Normal 3 8 8" xfId="18740"/>
    <cellStyle name="Normal 3 8 9" xfId="18741"/>
    <cellStyle name="Normal 3 9" xfId="18742"/>
    <cellStyle name="Normal 3 9 2" xfId="18743"/>
    <cellStyle name="Normal 3 9 2 2" xfId="18744"/>
    <cellStyle name="Normal 3 9 2 2 2" xfId="18745"/>
    <cellStyle name="Normal 3 9 2 2 2 2" xfId="18746"/>
    <cellStyle name="Normal 3 9 2 2 2 2 2" xfId="18747"/>
    <cellStyle name="Normal 3 9 2 2 2 2 2 2" xfId="18748"/>
    <cellStyle name="Normal 3 9 2 2 2 2 3" xfId="18749"/>
    <cellStyle name="Normal 3 9 2 2 2 3" xfId="18750"/>
    <cellStyle name="Normal 3 9 2 2 2 3 2" xfId="18751"/>
    <cellStyle name="Normal 3 9 2 2 2 4" xfId="18752"/>
    <cellStyle name="Normal 3 9 2 2 3" xfId="18753"/>
    <cellStyle name="Normal 3 9 2 2 3 2" xfId="18754"/>
    <cellStyle name="Normal 3 9 2 2 3 2 2" xfId="18755"/>
    <cellStyle name="Normal 3 9 2 2 3 3" xfId="18756"/>
    <cellStyle name="Normal 3 9 2 2 4" xfId="18757"/>
    <cellStyle name="Normal 3 9 2 2 4 2" xfId="18758"/>
    <cellStyle name="Normal 3 9 2 2 5" xfId="18759"/>
    <cellStyle name="Normal 3 9 2 3" xfId="18760"/>
    <cellStyle name="Normal 3 9 2 3 2" xfId="18761"/>
    <cellStyle name="Normal 3 9 2 3 2 2" xfId="18762"/>
    <cellStyle name="Normal 3 9 2 3 2 2 2" xfId="18763"/>
    <cellStyle name="Normal 3 9 2 3 2 3" xfId="18764"/>
    <cellStyle name="Normal 3 9 2 3 3" xfId="18765"/>
    <cellStyle name="Normal 3 9 2 3 3 2" xfId="18766"/>
    <cellStyle name="Normal 3 9 2 3 4" xfId="18767"/>
    <cellStyle name="Normal 3 9 2 4" xfId="18768"/>
    <cellStyle name="Normal 3 9 2 4 2" xfId="18769"/>
    <cellStyle name="Normal 3 9 2 4 2 2" xfId="18770"/>
    <cellStyle name="Normal 3 9 2 4 3" xfId="18771"/>
    <cellStyle name="Normal 3 9 2 5" xfId="18772"/>
    <cellStyle name="Normal 3 9 2 5 2" xfId="18773"/>
    <cellStyle name="Normal 3 9 2 6" xfId="18774"/>
    <cellStyle name="Normal 3 9 3" xfId="18775"/>
    <cellStyle name="Normal 3 9 3 2" xfId="18776"/>
    <cellStyle name="Normal 3 9 3 2 2" xfId="18777"/>
    <cellStyle name="Normal 3 9 3 2 2 2" xfId="18778"/>
    <cellStyle name="Normal 3 9 3 2 2 2 2" xfId="18779"/>
    <cellStyle name="Normal 3 9 3 2 2 3" xfId="18780"/>
    <cellStyle name="Normal 3 9 3 2 3" xfId="18781"/>
    <cellStyle name="Normal 3 9 3 2 3 2" xfId="18782"/>
    <cellStyle name="Normal 3 9 3 2 4" xfId="18783"/>
    <cellStyle name="Normal 3 9 3 3" xfId="18784"/>
    <cellStyle name="Normal 3 9 3 3 2" xfId="18785"/>
    <cellStyle name="Normal 3 9 3 3 2 2" xfId="18786"/>
    <cellStyle name="Normal 3 9 3 3 3" xfId="18787"/>
    <cellStyle name="Normal 3 9 3 4" xfId="18788"/>
    <cellStyle name="Normal 3 9 3 4 2" xfId="18789"/>
    <cellStyle name="Normal 3 9 3 5" xfId="18790"/>
    <cellStyle name="Normal 3 9 4" xfId="18791"/>
    <cellStyle name="Normal 3 9 4 2" xfId="18792"/>
    <cellStyle name="Normal 3 9 4 2 2" xfId="18793"/>
    <cellStyle name="Normal 3 9 4 2 2 2" xfId="18794"/>
    <cellStyle name="Normal 3 9 4 2 3" xfId="18795"/>
    <cellStyle name="Normal 3 9 4 3" xfId="18796"/>
    <cellStyle name="Normal 3 9 4 3 2" xfId="18797"/>
    <cellStyle name="Normal 3 9 4 4" xfId="18798"/>
    <cellStyle name="Normal 3 9 5" xfId="18799"/>
    <cellStyle name="Normal 3 9 5 2" xfId="18800"/>
    <cellStyle name="Normal 3 9 5 2 2" xfId="18801"/>
    <cellStyle name="Normal 3 9 5 3" xfId="18802"/>
    <cellStyle name="Normal 3 9 6" xfId="18803"/>
    <cellStyle name="Normal 3 9 6 2" xfId="18804"/>
    <cellStyle name="Normal 3 9 7" xfId="18805"/>
    <cellStyle name="Normal 3_9.1 &amp; 9.2" xfId="133"/>
    <cellStyle name="Normal 30" xfId="134"/>
    <cellStyle name="Normal 30 2" xfId="135"/>
    <cellStyle name="Normal 30 2 2" xfId="18806"/>
    <cellStyle name="Normal 30 2 2 2" xfId="18807"/>
    <cellStyle name="Normal 30 2 2 2 2" xfId="18808"/>
    <cellStyle name="Normal 30 2 2 2 2 2" xfId="18809"/>
    <cellStyle name="Normal 30 2 2 2 2 2 2" xfId="18810"/>
    <cellStyle name="Normal 30 2 2 2 2 3" xfId="18811"/>
    <cellStyle name="Normal 30 2 2 2 3" xfId="18812"/>
    <cellStyle name="Normal 30 2 2 2 3 2" xfId="18813"/>
    <cellStyle name="Normal 30 2 2 2 4" xfId="18814"/>
    <cellStyle name="Normal 30 2 2 3" xfId="18815"/>
    <cellStyle name="Normal 30 2 2 3 2" xfId="18816"/>
    <cellStyle name="Normal 30 2 2 3 2 2" xfId="18817"/>
    <cellStyle name="Normal 30 2 2 3 3" xfId="18818"/>
    <cellStyle name="Normal 30 2 2 4" xfId="18819"/>
    <cellStyle name="Normal 30 2 2 4 2" xfId="18820"/>
    <cellStyle name="Normal 30 2 2 5" xfId="18821"/>
    <cellStyle name="Normal 30 2 3" xfId="18822"/>
    <cellStyle name="Normal 30 2 3 2" xfId="18823"/>
    <cellStyle name="Normal 30 2 3 2 2" xfId="18824"/>
    <cellStyle name="Normal 30 2 3 2 2 2" xfId="18825"/>
    <cellStyle name="Normal 30 2 3 2 3" xfId="18826"/>
    <cellStyle name="Normal 30 2 3 3" xfId="18827"/>
    <cellStyle name="Normal 30 2 3 3 2" xfId="18828"/>
    <cellStyle name="Normal 30 2 3 4" xfId="18829"/>
    <cellStyle name="Normal 30 2 4" xfId="18830"/>
    <cellStyle name="Normal 30 2 4 2" xfId="18831"/>
    <cellStyle name="Normal 30 2 4 2 2" xfId="18832"/>
    <cellStyle name="Normal 30 2 4 3" xfId="18833"/>
    <cellStyle name="Normal 30 2 5" xfId="18834"/>
    <cellStyle name="Normal 30 2 5 2" xfId="18835"/>
    <cellStyle name="Normal 30 2 6" xfId="18836"/>
    <cellStyle name="Normal 30 2 7" xfId="18837"/>
    <cellStyle name="Normal 30 3" xfId="344"/>
    <cellStyle name="Normal 30 3 2" xfId="18838"/>
    <cellStyle name="Normal 30 3 2 2" xfId="18839"/>
    <cellStyle name="Normal 30 3 2 2 2" xfId="18840"/>
    <cellStyle name="Normal 30 3 2 2 2 2" xfId="18841"/>
    <cellStyle name="Normal 30 3 2 2 3" xfId="18842"/>
    <cellStyle name="Normal 30 3 2 3" xfId="18843"/>
    <cellStyle name="Normal 30 3 2 3 2" xfId="18844"/>
    <cellStyle name="Normal 30 3 2 4" xfId="18845"/>
    <cellStyle name="Normal 30 3 3" xfId="18846"/>
    <cellStyle name="Normal 30 3 3 2" xfId="18847"/>
    <cellStyle name="Normal 30 3 3 2 2" xfId="18848"/>
    <cellStyle name="Normal 30 3 3 3" xfId="18849"/>
    <cellStyle name="Normal 30 3 4" xfId="18850"/>
    <cellStyle name="Normal 30 3 4 2" xfId="18851"/>
    <cellStyle name="Normal 30 3 5" xfId="18852"/>
    <cellStyle name="Normal 30 3 6" xfId="18853"/>
    <cellStyle name="Normal 30 4" xfId="18854"/>
    <cellStyle name="Normal 30 4 2" xfId="18855"/>
    <cellStyle name="Normal 30 4 2 2" xfId="18856"/>
    <cellStyle name="Normal 30 4 2 2 2" xfId="18857"/>
    <cellStyle name="Normal 30 4 2 3" xfId="18858"/>
    <cellStyle name="Normal 30 4 3" xfId="18859"/>
    <cellStyle name="Normal 30 4 3 2" xfId="18860"/>
    <cellStyle name="Normal 30 4 4" xfId="18861"/>
    <cellStyle name="Normal 30 5" xfId="18862"/>
    <cellStyle name="Normal 30 5 2" xfId="18863"/>
    <cellStyle name="Normal 30 5 2 2" xfId="18864"/>
    <cellStyle name="Normal 30 5 3" xfId="18865"/>
    <cellStyle name="Normal 30 6" xfId="18866"/>
    <cellStyle name="Normal 30 6 2" xfId="18867"/>
    <cellStyle name="Normal 30 7" xfId="18868"/>
    <cellStyle name="Normal 30 8" xfId="18869"/>
    <cellStyle name="Normal 31" xfId="136"/>
    <cellStyle name="Normal 31 2" xfId="345"/>
    <cellStyle name="Normal 31 3" xfId="18870"/>
    <cellStyle name="Normal 31 3 2" xfId="18871"/>
    <cellStyle name="Normal 32" xfId="137"/>
    <cellStyle name="Normal 32 2" xfId="346"/>
    <cellStyle name="Normal 32 2 2" xfId="203"/>
    <cellStyle name="Normal 32 2 2 2" xfId="18872"/>
    <cellStyle name="Normal 32 2 2 2 2" xfId="18873"/>
    <cellStyle name="Normal 32 2 2 2 2 2" xfId="18874"/>
    <cellStyle name="Normal 32 2 2 2 3" xfId="18875"/>
    <cellStyle name="Normal 32 2 2 3" xfId="18876"/>
    <cellStyle name="Normal 32 2 2 3 2" xfId="18877"/>
    <cellStyle name="Normal 32 2 2 4" xfId="18878"/>
    <cellStyle name="Normal 32 2 2 5" xfId="18879"/>
    <cellStyle name="Normal 32 2 3" xfId="18880"/>
    <cellStyle name="Normal 32 2 3 2" xfId="18881"/>
    <cellStyle name="Normal 32 2 3 2 2" xfId="18882"/>
    <cellStyle name="Normal 32 2 3 3" xfId="18883"/>
    <cellStyle name="Normal 32 2 4" xfId="18884"/>
    <cellStyle name="Normal 32 2 4 2" xfId="18885"/>
    <cellStyle name="Normal 32 2 5" xfId="18886"/>
    <cellStyle name="Normal 32 2 6" xfId="18887"/>
    <cellStyle name="Normal 32 3" xfId="204"/>
    <cellStyle name="Normal 32 3 2" xfId="18888"/>
    <cellStyle name="Normal 32 3 2 2" xfId="18889"/>
    <cellStyle name="Normal 32 3 2 2 2" xfId="18890"/>
    <cellStyle name="Normal 32 3 2 3" xfId="18891"/>
    <cellStyle name="Normal 32 3 3" xfId="18892"/>
    <cellStyle name="Normal 32 3 3 2" xfId="18893"/>
    <cellStyle name="Normal 32 3 4" xfId="18894"/>
    <cellStyle name="Normal 32 4" xfId="18895"/>
    <cellStyle name="Normal 32 4 2" xfId="18896"/>
    <cellStyle name="Normal 32 4 2 2" xfId="18897"/>
    <cellStyle name="Normal 32 4 3" xfId="18898"/>
    <cellStyle name="Normal 32 5" xfId="18899"/>
    <cellStyle name="Normal 32 5 2" xfId="18900"/>
    <cellStyle name="Normal 32 6" xfId="18901"/>
    <cellStyle name="Normal 33" xfId="138"/>
    <cellStyle name="Normal 33 2" xfId="347"/>
    <cellStyle name="Normal 33 3" xfId="348"/>
    <cellStyle name="Normal 33 3 2" xfId="18902"/>
    <cellStyle name="Normal 33 3 3" xfId="18903"/>
    <cellStyle name="Normal 33 4" xfId="206"/>
    <cellStyle name="Normal 34" xfId="199"/>
    <cellStyle name="Normal 34 2" xfId="349"/>
    <cellStyle name="Normal 34 2 2" xfId="18904"/>
    <cellStyle name="Normal 34 2 2 2" xfId="18905"/>
    <cellStyle name="Normal 34 2 2 2 2" xfId="18906"/>
    <cellStyle name="Normal 34 2 2 2 2 2" xfId="18907"/>
    <cellStyle name="Normal 34 2 2 2 3" xfId="18908"/>
    <cellStyle name="Normal 34 2 2 3" xfId="18909"/>
    <cellStyle name="Normal 34 2 2 3 2" xfId="18910"/>
    <cellStyle name="Normal 34 2 2 4" xfId="18911"/>
    <cellStyle name="Normal 34 2 3" xfId="18912"/>
    <cellStyle name="Normal 34 2 3 2" xfId="18913"/>
    <cellStyle name="Normal 34 2 3 2 2" xfId="18914"/>
    <cellStyle name="Normal 34 2 3 3" xfId="18915"/>
    <cellStyle name="Normal 34 2 4" xfId="18916"/>
    <cellStyle name="Normal 34 2 4 2" xfId="18917"/>
    <cellStyle name="Normal 34 2 5" xfId="18918"/>
    <cellStyle name="Normal 34 2 6" xfId="18919"/>
    <cellStyle name="Normal 34 3" xfId="350"/>
    <cellStyle name="Normal 34 3 2" xfId="201"/>
    <cellStyle name="Normal 34 3 2 2" xfId="18920"/>
    <cellStyle name="Normal 34 3 2 2 2" xfId="18921"/>
    <cellStyle name="Normal 34 3 2 3" xfId="18922"/>
    <cellStyle name="Normal 34 3 2 4" xfId="18923"/>
    <cellStyle name="Normal 34 3 3" xfId="18924"/>
    <cellStyle name="Normal 34 3 3 2" xfId="18925"/>
    <cellStyle name="Normal 34 3 4" xfId="18926"/>
    <cellStyle name="Normal 34 3 5" xfId="18927"/>
    <cellStyle name="Normal 34 4" xfId="351"/>
    <cellStyle name="Normal 34 4 2" xfId="18928"/>
    <cellStyle name="Normal 34 4 2 2" xfId="18929"/>
    <cellStyle name="Normal 34 4 3" xfId="18930"/>
    <cellStyle name="Normal 34 4 4" xfId="18931"/>
    <cellStyle name="Normal 34 5" xfId="18932"/>
    <cellStyle name="Normal 34 5 2" xfId="18933"/>
    <cellStyle name="Normal 34 6" xfId="18934"/>
    <cellStyle name="Normal 34 7" xfId="18935"/>
    <cellStyle name="Normal 35" xfId="352"/>
    <cellStyle name="Normal 35 2" xfId="353"/>
    <cellStyle name="Normal 35 3" xfId="18936"/>
    <cellStyle name="Normal 35 3 2" xfId="18937"/>
    <cellStyle name="Normal 36" xfId="354"/>
    <cellStyle name="Normal 36 2" xfId="355"/>
    <cellStyle name="Normal 36 2 2" xfId="18938"/>
    <cellStyle name="Normal 36 2 2 2" xfId="18939"/>
    <cellStyle name="Normal 36 2 2 2 2" xfId="18940"/>
    <cellStyle name="Normal 36 2 2 3" xfId="18941"/>
    <cellStyle name="Normal 36 2 3" xfId="18942"/>
    <cellStyle name="Normal 36 2 3 2" xfId="18943"/>
    <cellStyle name="Normal 36 2 4" xfId="18944"/>
    <cellStyle name="Normal 36 2 5" xfId="18945"/>
    <cellStyle name="Normal 36 3" xfId="18946"/>
    <cellStyle name="Normal 36 3 2" xfId="18947"/>
    <cellStyle name="Normal 36 3 2 2" xfId="18948"/>
    <cellStyle name="Normal 36 3 3" xfId="18949"/>
    <cellStyle name="Normal 36 4" xfId="18950"/>
    <cellStyle name="Normal 36 4 2" xfId="18951"/>
    <cellStyle name="Normal 36 5" xfId="18952"/>
    <cellStyle name="Normal 36 6" xfId="18953"/>
    <cellStyle name="Normal 37" xfId="356"/>
    <cellStyle name="Normal 37 2" xfId="357"/>
    <cellStyle name="Normal 37 2 2" xfId="18954"/>
    <cellStyle name="Normal 37 2 2 2" xfId="18955"/>
    <cellStyle name="Normal 37 2 3" xfId="18956"/>
    <cellStyle name="Normal 37 2 4" xfId="18957"/>
    <cellStyle name="Normal 37 3" xfId="18958"/>
    <cellStyle name="Normal 37 3 2" xfId="18959"/>
    <cellStyle name="Normal 37 4" xfId="18960"/>
    <cellStyle name="Normal 37 5" xfId="18961"/>
    <cellStyle name="Normal 38" xfId="358"/>
    <cellStyle name="Normal 38 2" xfId="359"/>
    <cellStyle name="Normal 39" xfId="139"/>
    <cellStyle name="Normal 39 2" xfId="18962"/>
    <cellStyle name="Normal 39 3" xfId="18963"/>
    <cellStyle name="Normal 4" xfId="140"/>
    <cellStyle name="Normal 4 10" xfId="141"/>
    <cellStyle name="Normal 4 10 2" xfId="18964"/>
    <cellStyle name="Normal 4 10 2 2" xfId="18965"/>
    <cellStyle name="Normal 4 10 2 2 2" xfId="18966"/>
    <cellStyle name="Normal 4 10 2 2 2 2" xfId="18967"/>
    <cellStyle name="Normal 4 10 2 2 3" xfId="18968"/>
    <cellStyle name="Normal 4 10 2 3" xfId="18969"/>
    <cellStyle name="Normal 4 10 2 3 2" xfId="18970"/>
    <cellStyle name="Normal 4 10 2 4" xfId="18971"/>
    <cellStyle name="Normal 4 10 3" xfId="18972"/>
    <cellStyle name="Normal 4 10 3 2" xfId="18973"/>
    <cellStyle name="Normal 4 10 3 2 2" xfId="18974"/>
    <cellStyle name="Normal 4 10 3 3" xfId="18975"/>
    <cellStyle name="Normal 4 10 4" xfId="18976"/>
    <cellStyle name="Normal 4 10 4 2" xfId="18977"/>
    <cellStyle name="Normal 4 10 5" xfId="18978"/>
    <cellStyle name="Normal 4 10 6" xfId="18979"/>
    <cellStyle name="Normal 4 11" xfId="142"/>
    <cellStyle name="Normal 4 11 2" xfId="18980"/>
    <cellStyle name="Normal 4 11 2 2" xfId="18981"/>
    <cellStyle name="Normal 4 11 2 2 2" xfId="18982"/>
    <cellStyle name="Normal 4 11 2 3" xfId="18983"/>
    <cellStyle name="Normal 4 11 3" xfId="18984"/>
    <cellStyle name="Normal 4 11 3 2" xfId="18985"/>
    <cellStyle name="Normal 4 11 4" xfId="18986"/>
    <cellStyle name="Normal 4 11 5" xfId="18987"/>
    <cellStyle name="Normal 4 12" xfId="143"/>
    <cellStyle name="Normal 4 12 2" xfId="18988"/>
    <cellStyle name="Normal 4 12 2 2" xfId="18989"/>
    <cellStyle name="Normal 4 12 3" xfId="18990"/>
    <cellStyle name="Normal 4 12 4" xfId="18991"/>
    <cellStyle name="Normal 4 13" xfId="144"/>
    <cellStyle name="Normal 4 13 2" xfId="18992"/>
    <cellStyle name="Normal 4 13 3" xfId="18993"/>
    <cellStyle name="Normal 4 14" xfId="145"/>
    <cellStyle name="Normal 4 14 2" xfId="18994"/>
    <cellStyle name="Normal 4 15" xfId="146"/>
    <cellStyle name="Normal 4 16" xfId="147"/>
    <cellStyle name="Normal 4 17" xfId="148"/>
    <cellStyle name="Normal 4 18" xfId="149"/>
    <cellStyle name="Normal 4 19" xfId="150"/>
    <cellStyle name="Normal 4 2" xfId="151"/>
    <cellStyle name="Normal 4 2 10" xfId="18995"/>
    <cellStyle name="Normal 4 2 10 2" xfId="18996"/>
    <cellStyle name="Normal 4 2 10 2 2" xfId="18997"/>
    <cellStyle name="Normal 4 2 10 2 2 2" xfId="18998"/>
    <cellStyle name="Normal 4 2 10 2 3" xfId="18999"/>
    <cellStyle name="Normal 4 2 10 3" xfId="19000"/>
    <cellStyle name="Normal 4 2 10 3 2" xfId="19001"/>
    <cellStyle name="Normal 4 2 10 4" xfId="19002"/>
    <cellStyle name="Normal 4 2 11" xfId="19003"/>
    <cellStyle name="Normal 4 2 11 2" xfId="19004"/>
    <cellStyle name="Normal 4 2 11 2 2" xfId="19005"/>
    <cellStyle name="Normal 4 2 11 3" xfId="19006"/>
    <cellStyle name="Normal 4 2 12" xfId="19007"/>
    <cellStyle name="Normal 4 2 12 2" xfId="19008"/>
    <cellStyle name="Normal 4 2 13" xfId="19009"/>
    <cellStyle name="Normal 4 2 14" xfId="19010"/>
    <cellStyle name="Normal 4 2 2" xfId="19011"/>
    <cellStyle name="Normal 4 2 2 10" xfId="19012"/>
    <cellStyle name="Normal 4 2 2 10 2" xfId="19013"/>
    <cellStyle name="Normal 4 2 2 10 2 2" xfId="19014"/>
    <cellStyle name="Normal 4 2 2 10 3" xfId="19015"/>
    <cellStyle name="Normal 4 2 2 11" xfId="19016"/>
    <cellStyle name="Normal 4 2 2 11 2" xfId="19017"/>
    <cellStyle name="Normal 4 2 2 12" xfId="19018"/>
    <cellStyle name="Normal 4 2 2 2" xfId="19019"/>
    <cellStyle name="Normal 4 2 2 2 10" xfId="19020"/>
    <cellStyle name="Normal 4 2 2 2 10 2" xfId="19021"/>
    <cellStyle name="Normal 4 2 2 2 11" xfId="19022"/>
    <cellStyle name="Normal 4 2 2 2 2" xfId="19023"/>
    <cellStyle name="Normal 4 2 2 2 2 10" xfId="19024"/>
    <cellStyle name="Normal 4 2 2 2 2 2" xfId="19025"/>
    <cellStyle name="Normal 4 2 2 2 2 2 2" xfId="19026"/>
    <cellStyle name="Normal 4 2 2 2 2 2 2 2" xfId="19027"/>
    <cellStyle name="Normal 4 2 2 2 2 2 2 2 2" xfId="19028"/>
    <cellStyle name="Normal 4 2 2 2 2 2 2 2 2 2" xfId="19029"/>
    <cellStyle name="Normal 4 2 2 2 2 2 2 2 2 2 2" xfId="19030"/>
    <cellStyle name="Normal 4 2 2 2 2 2 2 2 2 2 2 2" xfId="19031"/>
    <cellStyle name="Normal 4 2 2 2 2 2 2 2 2 2 2 2 2" xfId="19032"/>
    <cellStyle name="Normal 4 2 2 2 2 2 2 2 2 2 2 2 2 2" xfId="19033"/>
    <cellStyle name="Normal 4 2 2 2 2 2 2 2 2 2 2 2 3" xfId="19034"/>
    <cellStyle name="Normal 4 2 2 2 2 2 2 2 2 2 2 3" xfId="19035"/>
    <cellStyle name="Normal 4 2 2 2 2 2 2 2 2 2 2 3 2" xfId="19036"/>
    <cellStyle name="Normal 4 2 2 2 2 2 2 2 2 2 2 4" xfId="19037"/>
    <cellStyle name="Normal 4 2 2 2 2 2 2 2 2 2 3" xfId="19038"/>
    <cellStyle name="Normal 4 2 2 2 2 2 2 2 2 2 3 2" xfId="19039"/>
    <cellStyle name="Normal 4 2 2 2 2 2 2 2 2 2 3 2 2" xfId="19040"/>
    <cellStyle name="Normal 4 2 2 2 2 2 2 2 2 2 3 3" xfId="19041"/>
    <cellStyle name="Normal 4 2 2 2 2 2 2 2 2 2 4" xfId="19042"/>
    <cellStyle name="Normal 4 2 2 2 2 2 2 2 2 2 4 2" xfId="19043"/>
    <cellStyle name="Normal 4 2 2 2 2 2 2 2 2 2 5" xfId="19044"/>
    <cellStyle name="Normal 4 2 2 2 2 2 2 2 2 3" xfId="19045"/>
    <cellStyle name="Normal 4 2 2 2 2 2 2 2 2 3 2" xfId="19046"/>
    <cellStyle name="Normal 4 2 2 2 2 2 2 2 2 3 2 2" xfId="19047"/>
    <cellStyle name="Normal 4 2 2 2 2 2 2 2 2 3 2 2 2" xfId="19048"/>
    <cellStyle name="Normal 4 2 2 2 2 2 2 2 2 3 2 3" xfId="19049"/>
    <cellStyle name="Normal 4 2 2 2 2 2 2 2 2 3 3" xfId="19050"/>
    <cellStyle name="Normal 4 2 2 2 2 2 2 2 2 3 3 2" xfId="19051"/>
    <cellStyle name="Normal 4 2 2 2 2 2 2 2 2 3 4" xfId="19052"/>
    <cellStyle name="Normal 4 2 2 2 2 2 2 2 2 4" xfId="19053"/>
    <cellStyle name="Normal 4 2 2 2 2 2 2 2 2 4 2" xfId="19054"/>
    <cellStyle name="Normal 4 2 2 2 2 2 2 2 2 4 2 2" xfId="19055"/>
    <cellStyle name="Normal 4 2 2 2 2 2 2 2 2 4 3" xfId="19056"/>
    <cellStyle name="Normal 4 2 2 2 2 2 2 2 2 5" xfId="19057"/>
    <cellStyle name="Normal 4 2 2 2 2 2 2 2 2 5 2" xfId="19058"/>
    <cellStyle name="Normal 4 2 2 2 2 2 2 2 2 6" xfId="19059"/>
    <cellStyle name="Normal 4 2 2 2 2 2 2 2 3" xfId="19060"/>
    <cellStyle name="Normal 4 2 2 2 2 2 2 2 3 2" xfId="19061"/>
    <cellStyle name="Normal 4 2 2 2 2 2 2 2 3 2 2" xfId="19062"/>
    <cellStyle name="Normal 4 2 2 2 2 2 2 2 3 2 2 2" xfId="19063"/>
    <cellStyle name="Normal 4 2 2 2 2 2 2 2 3 2 2 2 2" xfId="19064"/>
    <cellStyle name="Normal 4 2 2 2 2 2 2 2 3 2 2 3" xfId="19065"/>
    <cellStyle name="Normal 4 2 2 2 2 2 2 2 3 2 3" xfId="19066"/>
    <cellStyle name="Normal 4 2 2 2 2 2 2 2 3 2 3 2" xfId="19067"/>
    <cellStyle name="Normal 4 2 2 2 2 2 2 2 3 2 4" xfId="19068"/>
    <cellStyle name="Normal 4 2 2 2 2 2 2 2 3 3" xfId="19069"/>
    <cellStyle name="Normal 4 2 2 2 2 2 2 2 3 3 2" xfId="19070"/>
    <cellStyle name="Normal 4 2 2 2 2 2 2 2 3 3 2 2" xfId="19071"/>
    <cellStyle name="Normal 4 2 2 2 2 2 2 2 3 3 3" xfId="19072"/>
    <cellStyle name="Normal 4 2 2 2 2 2 2 2 3 4" xfId="19073"/>
    <cellStyle name="Normal 4 2 2 2 2 2 2 2 3 4 2" xfId="19074"/>
    <cellStyle name="Normal 4 2 2 2 2 2 2 2 3 5" xfId="19075"/>
    <cellStyle name="Normal 4 2 2 2 2 2 2 2 4" xfId="19076"/>
    <cellStyle name="Normal 4 2 2 2 2 2 2 2 4 2" xfId="19077"/>
    <cellStyle name="Normal 4 2 2 2 2 2 2 2 4 2 2" xfId="19078"/>
    <cellStyle name="Normal 4 2 2 2 2 2 2 2 4 2 2 2" xfId="19079"/>
    <cellStyle name="Normal 4 2 2 2 2 2 2 2 4 2 3" xfId="19080"/>
    <cellStyle name="Normal 4 2 2 2 2 2 2 2 4 3" xfId="19081"/>
    <cellStyle name="Normal 4 2 2 2 2 2 2 2 4 3 2" xfId="19082"/>
    <cellStyle name="Normal 4 2 2 2 2 2 2 2 4 4" xfId="19083"/>
    <cellStyle name="Normal 4 2 2 2 2 2 2 2 5" xfId="19084"/>
    <cellStyle name="Normal 4 2 2 2 2 2 2 2 5 2" xfId="19085"/>
    <cellStyle name="Normal 4 2 2 2 2 2 2 2 5 2 2" xfId="19086"/>
    <cellStyle name="Normal 4 2 2 2 2 2 2 2 5 3" xfId="19087"/>
    <cellStyle name="Normal 4 2 2 2 2 2 2 2 6" xfId="19088"/>
    <cellStyle name="Normal 4 2 2 2 2 2 2 2 6 2" xfId="19089"/>
    <cellStyle name="Normal 4 2 2 2 2 2 2 2 7" xfId="19090"/>
    <cellStyle name="Normal 4 2 2 2 2 2 2 3" xfId="19091"/>
    <cellStyle name="Normal 4 2 2 2 2 2 2 3 2" xfId="19092"/>
    <cellStyle name="Normal 4 2 2 2 2 2 2 3 2 2" xfId="19093"/>
    <cellStyle name="Normal 4 2 2 2 2 2 2 3 2 2 2" xfId="19094"/>
    <cellStyle name="Normal 4 2 2 2 2 2 2 3 2 2 2 2" xfId="19095"/>
    <cellStyle name="Normal 4 2 2 2 2 2 2 3 2 2 2 2 2" xfId="19096"/>
    <cellStyle name="Normal 4 2 2 2 2 2 2 3 2 2 2 3" xfId="19097"/>
    <cellStyle name="Normal 4 2 2 2 2 2 2 3 2 2 3" xfId="19098"/>
    <cellStyle name="Normal 4 2 2 2 2 2 2 3 2 2 3 2" xfId="19099"/>
    <cellStyle name="Normal 4 2 2 2 2 2 2 3 2 2 4" xfId="19100"/>
    <cellStyle name="Normal 4 2 2 2 2 2 2 3 2 3" xfId="19101"/>
    <cellStyle name="Normal 4 2 2 2 2 2 2 3 2 3 2" xfId="19102"/>
    <cellStyle name="Normal 4 2 2 2 2 2 2 3 2 3 2 2" xfId="19103"/>
    <cellStyle name="Normal 4 2 2 2 2 2 2 3 2 3 3" xfId="19104"/>
    <cellStyle name="Normal 4 2 2 2 2 2 2 3 2 4" xfId="19105"/>
    <cellStyle name="Normal 4 2 2 2 2 2 2 3 2 4 2" xfId="19106"/>
    <cellStyle name="Normal 4 2 2 2 2 2 2 3 2 5" xfId="19107"/>
    <cellStyle name="Normal 4 2 2 2 2 2 2 3 3" xfId="19108"/>
    <cellStyle name="Normal 4 2 2 2 2 2 2 3 3 2" xfId="19109"/>
    <cellStyle name="Normal 4 2 2 2 2 2 2 3 3 2 2" xfId="19110"/>
    <cellStyle name="Normal 4 2 2 2 2 2 2 3 3 2 2 2" xfId="19111"/>
    <cellStyle name="Normal 4 2 2 2 2 2 2 3 3 2 3" xfId="19112"/>
    <cellStyle name="Normal 4 2 2 2 2 2 2 3 3 3" xfId="19113"/>
    <cellStyle name="Normal 4 2 2 2 2 2 2 3 3 3 2" xfId="19114"/>
    <cellStyle name="Normal 4 2 2 2 2 2 2 3 3 4" xfId="19115"/>
    <cellStyle name="Normal 4 2 2 2 2 2 2 3 4" xfId="19116"/>
    <cellStyle name="Normal 4 2 2 2 2 2 2 3 4 2" xfId="19117"/>
    <cellStyle name="Normal 4 2 2 2 2 2 2 3 4 2 2" xfId="19118"/>
    <cellStyle name="Normal 4 2 2 2 2 2 2 3 4 3" xfId="19119"/>
    <cellStyle name="Normal 4 2 2 2 2 2 2 3 5" xfId="19120"/>
    <cellStyle name="Normal 4 2 2 2 2 2 2 3 5 2" xfId="19121"/>
    <cellStyle name="Normal 4 2 2 2 2 2 2 3 6" xfId="19122"/>
    <cellStyle name="Normal 4 2 2 2 2 2 2 4" xfId="19123"/>
    <cellStyle name="Normal 4 2 2 2 2 2 2 4 2" xfId="19124"/>
    <cellStyle name="Normal 4 2 2 2 2 2 2 4 2 2" xfId="19125"/>
    <cellStyle name="Normal 4 2 2 2 2 2 2 4 2 2 2" xfId="19126"/>
    <cellStyle name="Normal 4 2 2 2 2 2 2 4 2 2 2 2" xfId="19127"/>
    <cellStyle name="Normal 4 2 2 2 2 2 2 4 2 2 3" xfId="19128"/>
    <cellStyle name="Normal 4 2 2 2 2 2 2 4 2 3" xfId="19129"/>
    <cellStyle name="Normal 4 2 2 2 2 2 2 4 2 3 2" xfId="19130"/>
    <cellStyle name="Normal 4 2 2 2 2 2 2 4 2 4" xfId="19131"/>
    <cellStyle name="Normal 4 2 2 2 2 2 2 4 3" xfId="19132"/>
    <cellStyle name="Normal 4 2 2 2 2 2 2 4 3 2" xfId="19133"/>
    <cellStyle name="Normal 4 2 2 2 2 2 2 4 3 2 2" xfId="19134"/>
    <cellStyle name="Normal 4 2 2 2 2 2 2 4 3 3" xfId="19135"/>
    <cellStyle name="Normal 4 2 2 2 2 2 2 4 4" xfId="19136"/>
    <cellStyle name="Normal 4 2 2 2 2 2 2 4 4 2" xfId="19137"/>
    <cellStyle name="Normal 4 2 2 2 2 2 2 4 5" xfId="19138"/>
    <cellStyle name="Normal 4 2 2 2 2 2 2 5" xfId="19139"/>
    <cellStyle name="Normal 4 2 2 2 2 2 2 5 2" xfId="19140"/>
    <cellStyle name="Normal 4 2 2 2 2 2 2 5 2 2" xfId="19141"/>
    <cellStyle name="Normal 4 2 2 2 2 2 2 5 2 2 2" xfId="19142"/>
    <cellStyle name="Normal 4 2 2 2 2 2 2 5 2 3" xfId="19143"/>
    <cellStyle name="Normal 4 2 2 2 2 2 2 5 3" xfId="19144"/>
    <cellStyle name="Normal 4 2 2 2 2 2 2 5 3 2" xfId="19145"/>
    <cellStyle name="Normal 4 2 2 2 2 2 2 5 4" xfId="19146"/>
    <cellStyle name="Normal 4 2 2 2 2 2 2 6" xfId="19147"/>
    <cellStyle name="Normal 4 2 2 2 2 2 2 6 2" xfId="19148"/>
    <cellStyle name="Normal 4 2 2 2 2 2 2 6 2 2" xfId="19149"/>
    <cellStyle name="Normal 4 2 2 2 2 2 2 6 3" xfId="19150"/>
    <cellStyle name="Normal 4 2 2 2 2 2 2 7" xfId="19151"/>
    <cellStyle name="Normal 4 2 2 2 2 2 2 7 2" xfId="19152"/>
    <cellStyle name="Normal 4 2 2 2 2 2 2 8" xfId="19153"/>
    <cellStyle name="Normal 4 2 2 2 2 2 3" xfId="19154"/>
    <cellStyle name="Normal 4 2 2 2 2 2 3 2" xfId="19155"/>
    <cellStyle name="Normal 4 2 2 2 2 2 3 2 2" xfId="19156"/>
    <cellStyle name="Normal 4 2 2 2 2 2 3 2 2 2" xfId="19157"/>
    <cellStyle name="Normal 4 2 2 2 2 2 3 2 2 2 2" xfId="19158"/>
    <cellStyle name="Normal 4 2 2 2 2 2 3 2 2 2 2 2" xfId="19159"/>
    <cellStyle name="Normal 4 2 2 2 2 2 3 2 2 2 2 2 2" xfId="19160"/>
    <cellStyle name="Normal 4 2 2 2 2 2 3 2 2 2 2 3" xfId="19161"/>
    <cellStyle name="Normal 4 2 2 2 2 2 3 2 2 2 3" xfId="19162"/>
    <cellStyle name="Normal 4 2 2 2 2 2 3 2 2 2 3 2" xfId="19163"/>
    <cellStyle name="Normal 4 2 2 2 2 2 3 2 2 2 4" xfId="19164"/>
    <cellStyle name="Normal 4 2 2 2 2 2 3 2 2 3" xfId="19165"/>
    <cellStyle name="Normal 4 2 2 2 2 2 3 2 2 3 2" xfId="19166"/>
    <cellStyle name="Normal 4 2 2 2 2 2 3 2 2 3 2 2" xfId="19167"/>
    <cellStyle name="Normal 4 2 2 2 2 2 3 2 2 3 3" xfId="19168"/>
    <cellStyle name="Normal 4 2 2 2 2 2 3 2 2 4" xfId="19169"/>
    <cellStyle name="Normal 4 2 2 2 2 2 3 2 2 4 2" xfId="19170"/>
    <cellStyle name="Normal 4 2 2 2 2 2 3 2 2 5" xfId="19171"/>
    <cellStyle name="Normal 4 2 2 2 2 2 3 2 3" xfId="19172"/>
    <cellStyle name="Normal 4 2 2 2 2 2 3 2 3 2" xfId="19173"/>
    <cellStyle name="Normal 4 2 2 2 2 2 3 2 3 2 2" xfId="19174"/>
    <cellStyle name="Normal 4 2 2 2 2 2 3 2 3 2 2 2" xfId="19175"/>
    <cellStyle name="Normal 4 2 2 2 2 2 3 2 3 2 3" xfId="19176"/>
    <cellStyle name="Normal 4 2 2 2 2 2 3 2 3 3" xfId="19177"/>
    <cellStyle name="Normal 4 2 2 2 2 2 3 2 3 3 2" xfId="19178"/>
    <cellStyle name="Normal 4 2 2 2 2 2 3 2 3 4" xfId="19179"/>
    <cellStyle name="Normal 4 2 2 2 2 2 3 2 4" xfId="19180"/>
    <cellStyle name="Normal 4 2 2 2 2 2 3 2 4 2" xfId="19181"/>
    <cellStyle name="Normal 4 2 2 2 2 2 3 2 4 2 2" xfId="19182"/>
    <cellStyle name="Normal 4 2 2 2 2 2 3 2 4 3" xfId="19183"/>
    <cellStyle name="Normal 4 2 2 2 2 2 3 2 5" xfId="19184"/>
    <cellStyle name="Normal 4 2 2 2 2 2 3 2 5 2" xfId="19185"/>
    <cellStyle name="Normal 4 2 2 2 2 2 3 2 6" xfId="19186"/>
    <cellStyle name="Normal 4 2 2 2 2 2 3 3" xfId="19187"/>
    <cellStyle name="Normal 4 2 2 2 2 2 3 3 2" xfId="19188"/>
    <cellStyle name="Normal 4 2 2 2 2 2 3 3 2 2" xfId="19189"/>
    <cellStyle name="Normal 4 2 2 2 2 2 3 3 2 2 2" xfId="19190"/>
    <cellStyle name="Normal 4 2 2 2 2 2 3 3 2 2 2 2" xfId="19191"/>
    <cellStyle name="Normal 4 2 2 2 2 2 3 3 2 2 3" xfId="19192"/>
    <cellStyle name="Normal 4 2 2 2 2 2 3 3 2 3" xfId="19193"/>
    <cellStyle name="Normal 4 2 2 2 2 2 3 3 2 3 2" xfId="19194"/>
    <cellStyle name="Normal 4 2 2 2 2 2 3 3 2 4" xfId="19195"/>
    <cellStyle name="Normal 4 2 2 2 2 2 3 3 3" xfId="19196"/>
    <cellStyle name="Normal 4 2 2 2 2 2 3 3 3 2" xfId="19197"/>
    <cellStyle name="Normal 4 2 2 2 2 2 3 3 3 2 2" xfId="19198"/>
    <cellStyle name="Normal 4 2 2 2 2 2 3 3 3 3" xfId="19199"/>
    <cellStyle name="Normal 4 2 2 2 2 2 3 3 4" xfId="19200"/>
    <cellStyle name="Normal 4 2 2 2 2 2 3 3 4 2" xfId="19201"/>
    <cellStyle name="Normal 4 2 2 2 2 2 3 3 5" xfId="19202"/>
    <cellStyle name="Normal 4 2 2 2 2 2 3 4" xfId="19203"/>
    <cellStyle name="Normal 4 2 2 2 2 2 3 4 2" xfId="19204"/>
    <cellStyle name="Normal 4 2 2 2 2 2 3 4 2 2" xfId="19205"/>
    <cellStyle name="Normal 4 2 2 2 2 2 3 4 2 2 2" xfId="19206"/>
    <cellStyle name="Normal 4 2 2 2 2 2 3 4 2 3" xfId="19207"/>
    <cellStyle name="Normal 4 2 2 2 2 2 3 4 3" xfId="19208"/>
    <cellStyle name="Normal 4 2 2 2 2 2 3 4 3 2" xfId="19209"/>
    <cellStyle name="Normal 4 2 2 2 2 2 3 4 4" xfId="19210"/>
    <cellStyle name="Normal 4 2 2 2 2 2 3 5" xfId="19211"/>
    <cellStyle name="Normal 4 2 2 2 2 2 3 5 2" xfId="19212"/>
    <cellStyle name="Normal 4 2 2 2 2 2 3 5 2 2" xfId="19213"/>
    <cellStyle name="Normal 4 2 2 2 2 2 3 5 3" xfId="19214"/>
    <cellStyle name="Normal 4 2 2 2 2 2 3 6" xfId="19215"/>
    <cellStyle name="Normal 4 2 2 2 2 2 3 6 2" xfId="19216"/>
    <cellStyle name="Normal 4 2 2 2 2 2 3 7" xfId="19217"/>
    <cellStyle name="Normal 4 2 2 2 2 2 4" xfId="19218"/>
    <cellStyle name="Normal 4 2 2 2 2 2 4 2" xfId="19219"/>
    <cellStyle name="Normal 4 2 2 2 2 2 4 2 2" xfId="19220"/>
    <cellStyle name="Normal 4 2 2 2 2 2 4 2 2 2" xfId="19221"/>
    <cellStyle name="Normal 4 2 2 2 2 2 4 2 2 2 2" xfId="19222"/>
    <cellStyle name="Normal 4 2 2 2 2 2 4 2 2 2 2 2" xfId="19223"/>
    <cellStyle name="Normal 4 2 2 2 2 2 4 2 2 2 3" xfId="19224"/>
    <cellStyle name="Normal 4 2 2 2 2 2 4 2 2 3" xfId="19225"/>
    <cellStyle name="Normal 4 2 2 2 2 2 4 2 2 3 2" xfId="19226"/>
    <cellStyle name="Normal 4 2 2 2 2 2 4 2 2 4" xfId="19227"/>
    <cellStyle name="Normal 4 2 2 2 2 2 4 2 3" xfId="19228"/>
    <cellStyle name="Normal 4 2 2 2 2 2 4 2 3 2" xfId="19229"/>
    <cellStyle name="Normal 4 2 2 2 2 2 4 2 3 2 2" xfId="19230"/>
    <cellStyle name="Normal 4 2 2 2 2 2 4 2 3 3" xfId="19231"/>
    <cellStyle name="Normal 4 2 2 2 2 2 4 2 4" xfId="19232"/>
    <cellStyle name="Normal 4 2 2 2 2 2 4 2 4 2" xfId="19233"/>
    <cellStyle name="Normal 4 2 2 2 2 2 4 2 5" xfId="19234"/>
    <cellStyle name="Normal 4 2 2 2 2 2 4 3" xfId="19235"/>
    <cellStyle name="Normal 4 2 2 2 2 2 4 3 2" xfId="19236"/>
    <cellStyle name="Normal 4 2 2 2 2 2 4 3 2 2" xfId="19237"/>
    <cellStyle name="Normal 4 2 2 2 2 2 4 3 2 2 2" xfId="19238"/>
    <cellStyle name="Normal 4 2 2 2 2 2 4 3 2 3" xfId="19239"/>
    <cellStyle name="Normal 4 2 2 2 2 2 4 3 3" xfId="19240"/>
    <cellStyle name="Normal 4 2 2 2 2 2 4 3 3 2" xfId="19241"/>
    <cellStyle name="Normal 4 2 2 2 2 2 4 3 4" xfId="19242"/>
    <cellStyle name="Normal 4 2 2 2 2 2 4 4" xfId="19243"/>
    <cellStyle name="Normal 4 2 2 2 2 2 4 4 2" xfId="19244"/>
    <cellStyle name="Normal 4 2 2 2 2 2 4 4 2 2" xfId="19245"/>
    <cellStyle name="Normal 4 2 2 2 2 2 4 4 3" xfId="19246"/>
    <cellStyle name="Normal 4 2 2 2 2 2 4 5" xfId="19247"/>
    <cellStyle name="Normal 4 2 2 2 2 2 4 5 2" xfId="19248"/>
    <cellStyle name="Normal 4 2 2 2 2 2 4 6" xfId="19249"/>
    <cellStyle name="Normal 4 2 2 2 2 2 5" xfId="19250"/>
    <cellStyle name="Normal 4 2 2 2 2 2 5 2" xfId="19251"/>
    <cellStyle name="Normal 4 2 2 2 2 2 5 2 2" xfId="19252"/>
    <cellStyle name="Normal 4 2 2 2 2 2 5 2 2 2" xfId="19253"/>
    <cellStyle name="Normal 4 2 2 2 2 2 5 2 2 2 2" xfId="19254"/>
    <cellStyle name="Normal 4 2 2 2 2 2 5 2 2 3" xfId="19255"/>
    <cellStyle name="Normal 4 2 2 2 2 2 5 2 3" xfId="19256"/>
    <cellStyle name="Normal 4 2 2 2 2 2 5 2 3 2" xfId="19257"/>
    <cellStyle name="Normal 4 2 2 2 2 2 5 2 4" xfId="19258"/>
    <cellStyle name="Normal 4 2 2 2 2 2 5 3" xfId="19259"/>
    <cellStyle name="Normal 4 2 2 2 2 2 5 3 2" xfId="19260"/>
    <cellStyle name="Normal 4 2 2 2 2 2 5 3 2 2" xfId="19261"/>
    <cellStyle name="Normal 4 2 2 2 2 2 5 3 3" xfId="19262"/>
    <cellStyle name="Normal 4 2 2 2 2 2 5 4" xfId="19263"/>
    <cellStyle name="Normal 4 2 2 2 2 2 5 4 2" xfId="19264"/>
    <cellStyle name="Normal 4 2 2 2 2 2 5 5" xfId="19265"/>
    <cellStyle name="Normal 4 2 2 2 2 2 6" xfId="19266"/>
    <cellStyle name="Normal 4 2 2 2 2 2 6 2" xfId="19267"/>
    <cellStyle name="Normal 4 2 2 2 2 2 6 2 2" xfId="19268"/>
    <cellStyle name="Normal 4 2 2 2 2 2 6 2 2 2" xfId="19269"/>
    <cellStyle name="Normal 4 2 2 2 2 2 6 2 3" xfId="19270"/>
    <cellStyle name="Normal 4 2 2 2 2 2 6 3" xfId="19271"/>
    <cellStyle name="Normal 4 2 2 2 2 2 6 3 2" xfId="19272"/>
    <cellStyle name="Normal 4 2 2 2 2 2 6 4" xfId="19273"/>
    <cellStyle name="Normal 4 2 2 2 2 2 7" xfId="19274"/>
    <cellStyle name="Normal 4 2 2 2 2 2 7 2" xfId="19275"/>
    <cellStyle name="Normal 4 2 2 2 2 2 7 2 2" xfId="19276"/>
    <cellStyle name="Normal 4 2 2 2 2 2 7 3" xfId="19277"/>
    <cellStyle name="Normal 4 2 2 2 2 2 8" xfId="19278"/>
    <cellStyle name="Normal 4 2 2 2 2 2 8 2" xfId="19279"/>
    <cellStyle name="Normal 4 2 2 2 2 2 9" xfId="19280"/>
    <cellStyle name="Normal 4 2 2 2 2 3" xfId="19281"/>
    <cellStyle name="Normal 4 2 2 2 2 3 2" xfId="19282"/>
    <cellStyle name="Normal 4 2 2 2 2 3 2 2" xfId="19283"/>
    <cellStyle name="Normal 4 2 2 2 2 3 2 2 2" xfId="19284"/>
    <cellStyle name="Normal 4 2 2 2 2 3 2 2 2 2" xfId="19285"/>
    <cellStyle name="Normal 4 2 2 2 2 3 2 2 2 2 2" xfId="19286"/>
    <cellStyle name="Normal 4 2 2 2 2 3 2 2 2 2 2 2" xfId="19287"/>
    <cellStyle name="Normal 4 2 2 2 2 3 2 2 2 2 2 2 2" xfId="19288"/>
    <cellStyle name="Normal 4 2 2 2 2 3 2 2 2 2 2 3" xfId="19289"/>
    <cellStyle name="Normal 4 2 2 2 2 3 2 2 2 2 3" xfId="19290"/>
    <cellStyle name="Normal 4 2 2 2 2 3 2 2 2 2 3 2" xfId="19291"/>
    <cellStyle name="Normal 4 2 2 2 2 3 2 2 2 2 4" xfId="19292"/>
    <cellStyle name="Normal 4 2 2 2 2 3 2 2 2 3" xfId="19293"/>
    <cellStyle name="Normal 4 2 2 2 2 3 2 2 2 3 2" xfId="19294"/>
    <cellStyle name="Normal 4 2 2 2 2 3 2 2 2 3 2 2" xfId="19295"/>
    <cellStyle name="Normal 4 2 2 2 2 3 2 2 2 3 3" xfId="19296"/>
    <cellStyle name="Normal 4 2 2 2 2 3 2 2 2 4" xfId="19297"/>
    <cellStyle name="Normal 4 2 2 2 2 3 2 2 2 4 2" xfId="19298"/>
    <cellStyle name="Normal 4 2 2 2 2 3 2 2 2 5" xfId="19299"/>
    <cellStyle name="Normal 4 2 2 2 2 3 2 2 3" xfId="19300"/>
    <cellStyle name="Normal 4 2 2 2 2 3 2 2 3 2" xfId="19301"/>
    <cellStyle name="Normal 4 2 2 2 2 3 2 2 3 2 2" xfId="19302"/>
    <cellStyle name="Normal 4 2 2 2 2 3 2 2 3 2 2 2" xfId="19303"/>
    <cellStyle name="Normal 4 2 2 2 2 3 2 2 3 2 3" xfId="19304"/>
    <cellStyle name="Normal 4 2 2 2 2 3 2 2 3 3" xfId="19305"/>
    <cellStyle name="Normal 4 2 2 2 2 3 2 2 3 3 2" xfId="19306"/>
    <cellStyle name="Normal 4 2 2 2 2 3 2 2 3 4" xfId="19307"/>
    <cellStyle name="Normal 4 2 2 2 2 3 2 2 4" xfId="19308"/>
    <cellStyle name="Normal 4 2 2 2 2 3 2 2 4 2" xfId="19309"/>
    <cellStyle name="Normal 4 2 2 2 2 3 2 2 4 2 2" xfId="19310"/>
    <cellStyle name="Normal 4 2 2 2 2 3 2 2 4 3" xfId="19311"/>
    <cellStyle name="Normal 4 2 2 2 2 3 2 2 5" xfId="19312"/>
    <cellStyle name="Normal 4 2 2 2 2 3 2 2 5 2" xfId="19313"/>
    <cellStyle name="Normal 4 2 2 2 2 3 2 2 6" xfId="19314"/>
    <cellStyle name="Normal 4 2 2 2 2 3 2 3" xfId="19315"/>
    <cellStyle name="Normal 4 2 2 2 2 3 2 3 2" xfId="19316"/>
    <cellStyle name="Normal 4 2 2 2 2 3 2 3 2 2" xfId="19317"/>
    <cellStyle name="Normal 4 2 2 2 2 3 2 3 2 2 2" xfId="19318"/>
    <cellStyle name="Normal 4 2 2 2 2 3 2 3 2 2 2 2" xfId="19319"/>
    <cellStyle name="Normal 4 2 2 2 2 3 2 3 2 2 3" xfId="19320"/>
    <cellStyle name="Normal 4 2 2 2 2 3 2 3 2 3" xfId="19321"/>
    <cellStyle name="Normal 4 2 2 2 2 3 2 3 2 3 2" xfId="19322"/>
    <cellStyle name="Normal 4 2 2 2 2 3 2 3 2 4" xfId="19323"/>
    <cellStyle name="Normal 4 2 2 2 2 3 2 3 3" xfId="19324"/>
    <cellStyle name="Normal 4 2 2 2 2 3 2 3 3 2" xfId="19325"/>
    <cellStyle name="Normal 4 2 2 2 2 3 2 3 3 2 2" xfId="19326"/>
    <cellStyle name="Normal 4 2 2 2 2 3 2 3 3 3" xfId="19327"/>
    <cellStyle name="Normal 4 2 2 2 2 3 2 3 4" xfId="19328"/>
    <cellStyle name="Normal 4 2 2 2 2 3 2 3 4 2" xfId="19329"/>
    <cellStyle name="Normal 4 2 2 2 2 3 2 3 5" xfId="19330"/>
    <cellStyle name="Normal 4 2 2 2 2 3 2 4" xfId="19331"/>
    <cellStyle name="Normal 4 2 2 2 2 3 2 4 2" xfId="19332"/>
    <cellStyle name="Normal 4 2 2 2 2 3 2 4 2 2" xfId="19333"/>
    <cellStyle name="Normal 4 2 2 2 2 3 2 4 2 2 2" xfId="19334"/>
    <cellStyle name="Normal 4 2 2 2 2 3 2 4 2 3" xfId="19335"/>
    <cellStyle name="Normal 4 2 2 2 2 3 2 4 3" xfId="19336"/>
    <cellStyle name="Normal 4 2 2 2 2 3 2 4 3 2" xfId="19337"/>
    <cellStyle name="Normal 4 2 2 2 2 3 2 4 4" xfId="19338"/>
    <cellStyle name="Normal 4 2 2 2 2 3 2 5" xfId="19339"/>
    <cellStyle name="Normal 4 2 2 2 2 3 2 5 2" xfId="19340"/>
    <cellStyle name="Normal 4 2 2 2 2 3 2 5 2 2" xfId="19341"/>
    <cellStyle name="Normal 4 2 2 2 2 3 2 5 3" xfId="19342"/>
    <cellStyle name="Normal 4 2 2 2 2 3 2 6" xfId="19343"/>
    <cellStyle name="Normal 4 2 2 2 2 3 2 6 2" xfId="19344"/>
    <cellStyle name="Normal 4 2 2 2 2 3 2 7" xfId="19345"/>
    <cellStyle name="Normal 4 2 2 2 2 3 3" xfId="19346"/>
    <cellStyle name="Normal 4 2 2 2 2 3 3 2" xfId="19347"/>
    <cellStyle name="Normal 4 2 2 2 2 3 3 2 2" xfId="19348"/>
    <cellStyle name="Normal 4 2 2 2 2 3 3 2 2 2" xfId="19349"/>
    <cellStyle name="Normal 4 2 2 2 2 3 3 2 2 2 2" xfId="19350"/>
    <cellStyle name="Normal 4 2 2 2 2 3 3 2 2 2 2 2" xfId="19351"/>
    <cellStyle name="Normal 4 2 2 2 2 3 3 2 2 2 3" xfId="19352"/>
    <cellStyle name="Normal 4 2 2 2 2 3 3 2 2 3" xfId="19353"/>
    <cellStyle name="Normal 4 2 2 2 2 3 3 2 2 3 2" xfId="19354"/>
    <cellStyle name="Normal 4 2 2 2 2 3 3 2 2 4" xfId="19355"/>
    <cellStyle name="Normal 4 2 2 2 2 3 3 2 3" xfId="19356"/>
    <cellStyle name="Normal 4 2 2 2 2 3 3 2 3 2" xfId="19357"/>
    <cellStyle name="Normal 4 2 2 2 2 3 3 2 3 2 2" xfId="19358"/>
    <cellStyle name="Normal 4 2 2 2 2 3 3 2 3 3" xfId="19359"/>
    <cellStyle name="Normal 4 2 2 2 2 3 3 2 4" xfId="19360"/>
    <cellStyle name="Normal 4 2 2 2 2 3 3 2 4 2" xfId="19361"/>
    <cellStyle name="Normal 4 2 2 2 2 3 3 2 5" xfId="19362"/>
    <cellStyle name="Normal 4 2 2 2 2 3 3 3" xfId="19363"/>
    <cellStyle name="Normal 4 2 2 2 2 3 3 3 2" xfId="19364"/>
    <cellStyle name="Normal 4 2 2 2 2 3 3 3 2 2" xfId="19365"/>
    <cellStyle name="Normal 4 2 2 2 2 3 3 3 2 2 2" xfId="19366"/>
    <cellStyle name="Normal 4 2 2 2 2 3 3 3 2 3" xfId="19367"/>
    <cellStyle name="Normal 4 2 2 2 2 3 3 3 3" xfId="19368"/>
    <cellStyle name="Normal 4 2 2 2 2 3 3 3 3 2" xfId="19369"/>
    <cellStyle name="Normal 4 2 2 2 2 3 3 3 4" xfId="19370"/>
    <cellStyle name="Normal 4 2 2 2 2 3 3 4" xfId="19371"/>
    <cellStyle name="Normal 4 2 2 2 2 3 3 4 2" xfId="19372"/>
    <cellStyle name="Normal 4 2 2 2 2 3 3 4 2 2" xfId="19373"/>
    <cellStyle name="Normal 4 2 2 2 2 3 3 4 3" xfId="19374"/>
    <cellStyle name="Normal 4 2 2 2 2 3 3 5" xfId="19375"/>
    <cellStyle name="Normal 4 2 2 2 2 3 3 5 2" xfId="19376"/>
    <cellStyle name="Normal 4 2 2 2 2 3 3 6" xfId="19377"/>
    <cellStyle name="Normal 4 2 2 2 2 3 4" xfId="19378"/>
    <cellStyle name="Normal 4 2 2 2 2 3 4 2" xfId="19379"/>
    <cellStyle name="Normal 4 2 2 2 2 3 4 2 2" xfId="19380"/>
    <cellStyle name="Normal 4 2 2 2 2 3 4 2 2 2" xfId="19381"/>
    <cellStyle name="Normal 4 2 2 2 2 3 4 2 2 2 2" xfId="19382"/>
    <cellStyle name="Normal 4 2 2 2 2 3 4 2 2 3" xfId="19383"/>
    <cellStyle name="Normal 4 2 2 2 2 3 4 2 3" xfId="19384"/>
    <cellStyle name="Normal 4 2 2 2 2 3 4 2 3 2" xfId="19385"/>
    <cellStyle name="Normal 4 2 2 2 2 3 4 2 4" xfId="19386"/>
    <cellStyle name="Normal 4 2 2 2 2 3 4 3" xfId="19387"/>
    <cellStyle name="Normal 4 2 2 2 2 3 4 3 2" xfId="19388"/>
    <cellStyle name="Normal 4 2 2 2 2 3 4 3 2 2" xfId="19389"/>
    <cellStyle name="Normal 4 2 2 2 2 3 4 3 3" xfId="19390"/>
    <cellStyle name="Normal 4 2 2 2 2 3 4 4" xfId="19391"/>
    <cellStyle name="Normal 4 2 2 2 2 3 4 4 2" xfId="19392"/>
    <cellStyle name="Normal 4 2 2 2 2 3 4 5" xfId="19393"/>
    <cellStyle name="Normal 4 2 2 2 2 3 5" xfId="19394"/>
    <cellStyle name="Normal 4 2 2 2 2 3 5 2" xfId="19395"/>
    <cellStyle name="Normal 4 2 2 2 2 3 5 2 2" xfId="19396"/>
    <cellStyle name="Normal 4 2 2 2 2 3 5 2 2 2" xfId="19397"/>
    <cellStyle name="Normal 4 2 2 2 2 3 5 2 3" xfId="19398"/>
    <cellStyle name="Normal 4 2 2 2 2 3 5 3" xfId="19399"/>
    <cellStyle name="Normal 4 2 2 2 2 3 5 3 2" xfId="19400"/>
    <cellStyle name="Normal 4 2 2 2 2 3 5 4" xfId="19401"/>
    <cellStyle name="Normal 4 2 2 2 2 3 6" xfId="19402"/>
    <cellStyle name="Normal 4 2 2 2 2 3 6 2" xfId="19403"/>
    <cellStyle name="Normal 4 2 2 2 2 3 6 2 2" xfId="19404"/>
    <cellStyle name="Normal 4 2 2 2 2 3 6 3" xfId="19405"/>
    <cellStyle name="Normal 4 2 2 2 2 3 7" xfId="19406"/>
    <cellStyle name="Normal 4 2 2 2 2 3 7 2" xfId="19407"/>
    <cellStyle name="Normal 4 2 2 2 2 3 8" xfId="19408"/>
    <cellStyle name="Normal 4 2 2 2 2 4" xfId="19409"/>
    <cellStyle name="Normal 4 2 2 2 2 4 2" xfId="19410"/>
    <cellStyle name="Normal 4 2 2 2 2 4 2 2" xfId="19411"/>
    <cellStyle name="Normal 4 2 2 2 2 4 2 2 2" xfId="19412"/>
    <cellStyle name="Normal 4 2 2 2 2 4 2 2 2 2" xfId="19413"/>
    <cellStyle name="Normal 4 2 2 2 2 4 2 2 2 2 2" xfId="19414"/>
    <cellStyle name="Normal 4 2 2 2 2 4 2 2 2 2 2 2" xfId="19415"/>
    <cellStyle name="Normal 4 2 2 2 2 4 2 2 2 2 3" xfId="19416"/>
    <cellStyle name="Normal 4 2 2 2 2 4 2 2 2 3" xfId="19417"/>
    <cellStyle name="Normal 4 2 2 2 2 4 2 2 2 3 2" xfId="19418"/>
    <cellStyle name="Normal 4 2 2 2 2 4 2 2 2 4" xfId="19419"/>
    <cellStyle name="Normal 4 2 2 2 2 4 2 2 3" xfId="19420"/>
    <cellStyle name="Normal 4 2 2 2 2 4 2 2 3 2" xfId="19421"/>
    <cellStyle name="Normal 4 2 2 2 2 4 2 2 3 2 2" xfId="19422"/>
    <cellStyle name="Normal 4 2 2 2 2 4 2 2 3 3" xfId="19423"/>
    <cellStyle name="Normal 4 2 2 2 2 4 2 2 4" xfId="19424"/>
    <cellStyle name="Normal 4 2 2 2 2 4 2 2 4 2" xfId="19425"/>
    <cellStyle name="Normal 4 2 2 2 2 4 2 2 5" xfId="19426"/>
    <cellStyle name="Normal 4 2 2 2 2 4 2 3" xfId="19427"/>
    <cellStyle name="Normal 4 2 2 2 2 4 2 3 2" xfId="19428"/>
    <cellStyle name="Normal 4 2 2 2 2 4 2 3 2 2" xfId="19429"/>
    <cellStyle name="Normal 4 2 2 2 2 4 2 3 2 2 2" xfId="19430"/>
    <cellStyle name="Normal 4 2 2 2 2 4 2 3 2 3" xfId="19431"/>
    <cellStyle name="Normal 4 2 2 2 2 4 2 3 3" xfId="19432"/>
    <cellStyle name="Normal 4 2 2 2 2 4 2 3 3 2" xfId="19433"/>
    <cellStyle name="Normal 4 2 2 2 2 4 2 3 4" xfId="19434"/>
    <cellStyle name="Normal 4 2 2 2 2 4 2 4" xfId="19435"/>
    <cellStyle name="Normal 4 2 2 2 2 4 2 4 2" xfId="19436"/>
    <cellStyle name="Normal 4 2 2 2 2 4 2 4 2 2" xfId="19437"/>
    <cellStyle name="Normal 4 2 2 2 2 4 2 4 3" xfId="19438"/>
    <cellStyle name="Normal 4 2 2 2 2 4 2 5" xfId="19439"/>
    <cellStyle name="Normal 4 2 2 2 2 4 2 5 2" xfId="19440"/>
    <cellStyle name="Normal 4 2 2 2 2 4 2 6" xfId="19441"/>
    <cellStyle name="Normal 4 2 2 2 2 4 3" xfId="19442"/>
    <cellStyle name="Normal 4 2 2 2 2 4 3 2" xfId="19443"/>
    <cellStyle name="Normal 4 2 2 2 2 4 3 2 2" xfId="19444"/>
    <cellStyle name="Normal 4 2 2 2 2 4 3 2 2 2" xfId="19445"/>
    <cellStyle name="Normal 4 2 2 2 2 4 3 2 2 2 2" xfId="19446"/>
    <cellStyle name="Normal 4 2 2 2 2 4 3 2 2 3" xfId="19447"/>
    <cellStyle name="Normal 4 2 2 2 2 4 3 2 3" xfId="19448"/>
    <cellStyle name="Normal 4 2 2 2 2 4 3 2 3 2" xfId="19449"/>
    <cellStyle name="Normal 4 2 2 2 2 4 3 2 4" xfId="19450"/>
    <cellStyle name="Normal 4 2 2 2 2 4 3 3" xfId="19451"/>
    <cellStyle name="Normal 4 2 2 2 2 4 3 3 2" xfId="19452"/>
    <cellStyle name="Normal 4 2 2 2 2 4 3 3 2 2" xfId="19453"/>
    <cellStyle name="Normal 4 2 2 2 2 4 3 3 3" xfId="19454"/>
    <cellStyle name="Normal 4 2 2 2 2 4 3 4" xfId="19455"/>
    <cellStyle name="Normal 4 2 2 2 2 4 3 4 2" xfId="19456"/>
    <cellStyle name="Normal 4 2 2 2 2 4 3 5" xfId="19457"/>
    <cellStyle name="Normal 4 2 2 2 2 4 4" xfId="19458"/>
    <cellStyle name="Normal 4 2 2 2 2 4 4 2" xfId="19459"/>
    <cellStyle name="Normal 4 2 2 2 2 4 4 2 2" xfId="19460"/>
    <cellStyle name="Normal 4 2 2 2 2 4 4 2 2 2" xfId="19461"/>
    <cellStyle name="Normal 4 2 2 2 2 4 4 2 3" xfId="19462"/>
    <cellStyle name="Normal 4 2 2 2 2 4 4 3" xfId="19463"/>
    <cellStyle name="Normal 4 2 2 2 2 4 4 3 2" xfId="19464"/>
    <cellStyle name="Normal 4 2 2 2 2 4 4 4" xfId="19465"/>
    <cellStyle name="Normal 4 2 2 2 2 4 5" xfId="19466"/>
    <cellStyle name="Normal 4 2 2 2 2 4 5 2" xfId="19467"/>
    <cellStyle name="Normal 4 2 2 2 2 4 5 2 2" xfId="19468"/>
    <cellStyle name="Normal 4 2 2 2 2 4 5 3" xfId="19469"/>
    <cellStyle name="Normal 4 2 2 2 2 4 6" xfId="19470"/>
    <cellStyle name="Normal 4 2 2 2 2 4 6 2" xfId="19471"/>
    <cellStyle name="Normal 4 2 2 2 2 4 7" xfId="19472"/>
    <cellStyle name="Normal 4 2 2 2 2 5" xfId="19473"/>
    <cellStyle name="Normal 4 2 2 2 2 5 2" xfId="19474"/>
    <cellStyle name="Normal 4 2 2 2 2 5 2 2" xfId="19475"/>
    <cellStyle name="Normal 4 2 2 2 2 5 2 2 2" xfId="19476"/>
    <cellStyle name="Normal 4 2 2 2 2 5 2 2 2 2" xfId="19477"/>
    <cellStyle name="Normal 4 2 2 2 2 5 2 2 2 2 2" xfId="19478"/>
    <cellStyle name="Normal 4 2 2 2 2 5 2 2 2 3" xfId="19479"/>
    <cellStyle name="Normal 4 2 2 2 2 5 2 2 3" xfId="19480"/>
    <cellStyle name="Normal 4 2 2 2 2 5 2 2 3 2" xfId="19481"/>
    <cellStyle name="Normal 4 2 2 2 2 5 2 2 4" xfId="19482"/>
    <cellStyle name="Normal 4 2 2 2 2 5 2 3" xfId="19483"/>
    <cellStyle name="Normal 4 2 2 2 2 5 2 3 2" xfId="19484"/>
    <cellStyle name="Normal 4 2 2 2 2 5 2 3 2 2" xfId="19485"/>
    <cellStyle name="Normal 4 2 2 2 2 5 2 3 3" xfId="19486"/>
    <cellStyle name="Normal 4 2 2 2 2 5 2 4" xfId="19487"/>
    <cellStyle name="Normal 4 2 2 2 2 5 2 4 2" xfId="19488"/>
    <cellStyle name="Normal 4 2 2 2 2 5 2 5" xfId="19489"/>
    <cellStyle name="Normal 4 2 2 2 2 5 3" xfId="19490"/>
    <cellStyle name="Normal 4 2 2 2 2 5 3 2" xfId="19491"/>
    <cellStyle name="Normal 4 2 2 2 2 5 3 2 2" xfId="19492"/>
    <cellStyle name="Normal 4 2 2 2 2 5 3 2 2 2" xfId="19493"/>
    <cellStyle name="Normal 4 2 2 2 2 5 3 2 3" xfId="19494"/>
    <cellStyle name="Normal 4 2 2 2 2 5 3 3" xfId="19495"/>
    <cellStyle name="Normal 4 2 2 2 2 5 3 3 2" xfId="19496"/>
    <cellStyle name="Normal 4 2 2 2 2 5 3 4" xfId="19497"/>
    <cellStyle name="Normal 4 2 2 2 2 5 4" xfId="19498"/>
    <cellStyle name="Normal 4 2 2 2 2 5 4 2" xfId="19499"/>
    <cellStyle name="Normal 4 2 2 2 2 5 4 2 2" xfId="19500"/>
    <cellStyle name="Normal 4 2 2 2 2 5 4 3" xfId="19501"/>
    <cellStyle name="Normal 4 2 2 2 2 5 5" xfId="19502"/>
    <cellStyle name="Normal 4 2 2 2 2 5 5 2" xfId="19503"/>
    <cellStyle name="Normal 4 2 2 2 2 5 6" xfId="19504"/>
    <cellStyle name="Normal 4 2 2 2 2 6" xfId="19505"/>
    <cellStyle name="Normal 4 2 2 2 2 6 2" xfId="19506"/>
    <cellStyle name="Normal 4 2 2 2 2 6 2 2" xfId="19507"/>
    <cellStyle name="Normal 4 2 2 2 2 6 2 2 2" xfId="19508"/>
    <cellStyle name="Normal 4 2 2 2 2 6 2 2 2 2" xfId="19509"/>
    <cellStyle name="Normal 4 2 2 2 2 6 2 2 3" xfId="19510"/>
    <cellStyle name="Normal 4 2 2 2 2 6 2 3" xfId="19511"/>
    <cellStyle name="Normal 4 2 2 2 2 6 2 3 2" xfId="19512"/>
    <cellStyle name="Normal 4 2 2 2 2 6 2 4" xfId="19513"/>
    <cellStyle name="Normal 4 2 2 2 2 6 3" xfId="19514"/>
    <cellStyle name="Normal 4 2 2 2 2 6 3 2" xfId="19515"/>
    <cellStyle name="Normal 4 2 2 2 2 6 3 2 2" xfId="19516"/>
    <cellStyle name="Normal 4 2 2 2 2 6 3 3" xfId="19517"/>
    <cellStyle name="Normal 4 2 2 2 2 6 4" xfId="19518"/>
    <cellStyle name="Normal 4 2 2 2 2 6 4 2" xfId="19519"/>
    <cellStyle name="Normal 4 2 2 2 2 6 5" xfId="19520"/>
    <cellStyle name="Normal 4 2 2 2 2 7" xfId="19521"/>
    <cellStyle name="Normal 4 2 2 2 2 7 2" xfId="19522"/>
    <cellStyle name="Normal 4 2 2 2 2 7 2 2" xfId="19523"/>
    <cellStyle name="Normal 4 2 2 2 2 7 2 2 2" xfId="19524"/>
    <cellStyle name="Normal 4 2 2 2 2 7 2 3" xfId="19525"/>
    <cellStyle name="Normal 4 2 2 2 2 7 3" xfId="19526"/>
    <cellStyle name="Normal 4 2 2 2 2 7 3 2" xfId="19527"/>
    <cellStyle name="Normal 4 2 2 2 2 7 4" xfId="19528"/>
    <cellStyle name="Normal 4 2 2 2 2 8" xfId="19529"/>
    <cellStyle name="Normal 4 2 2 2 2 8 2" xfId="19530"/>
    <cellStyle name="Normal 4 2 2 2 2 8 2 2" xfId="19531"/>
    <cellStyle name="Normal 4 2 2 2 2 8 3" xfId="19532"/>
    <cellStyle name="Normal 4 2 2 2 2 9" xfId="19533"/>
    <cellStyle name="Normal 4 2 2 2 2 9 2" xfId="19534"/>
    <cellStyle name="Normal 4 2 2 2 3" xfId="19535"/>
    <cellStyle name="Normal 4 2 2 2 3 2" xfId="19536"/>
    <cellStyle name="Normal 4 2 2 2 3 2 2" xfId="19537"/>
    <cellStyle name="Normal 4 2 2 2 3 2 2 2" xfId="19538"/>
    <cellStyle name="Normal 4 2 2 2 3 2 2 2 2" xfId="19539"/>
    <cellStyle name="Normal 4 2 2 2 3 2 2 2 2 2" xfId="19540"/>
    <cellStyle name="Normal 4 2 2 2 3 2 2 2 2 2 2" xfId="19541"/>
    <cellStyle name="Normal 4 2 2 2 3 2 2 2 2 2 2 2" xfId="19542"/>
    <cellStyle name="Normal 4 2 2 2 3 2 2 2 2 2 2 2 2" xfId="19543"/>
    <cellStyle name="Normal 4 2 2 2 3 2 2 2 2 2 2 3" xfId="19544"/>
    <cellStyle name="Normal 4 2 2 2 3 2 2 2 2 2 3" xfId="19545"/>
    <cellStyle name="Normal 4 2 2 2 3 2 2 2 2 2 3 2" xfId="19546"/>
    <cellStyle name="Normal 4 2 2 2 3 2 2 2 2 2 4" xfId="19547"/>
    <cellStyle name="Normal 4 2 2 2 3 2 2 2 2 3" xfId="19548"/>
    <cellStyle name="Normal 4 2 2 2 3 2 2 2 2 3 2" xfId="19549"/>
    <cellStyle name="Normal 4 2 2 2 3 2 2 2 2 3 2 2" xfId="19550"/>
    <cellStyle name="Normal 4 2 2 2 3 2 2 2 2 3 3" xfId="19551"/>
    <cellStyle name="Normal 4 2 2 2 3 2 2 2 2 4" xfId="19552"/>
    <cellStyle name="Normal 4 2 2 2 3 2 2 2 2 4 2" xfId="19553"/>
    <cellStyle name="Normal 4 2 2 2 3 2 2 2 2 5" xfId="19554"/>
    <cellStyle name="Normal 4 2 2 2 3 2 2 2 3" xfId="19555"/>
    <cellStyle name="Normal 4 2 2 2 3 2 2 2 3 2" xfId="19556"/>
    <cellStyle name="Normal 4 2 2 2 3 2 2 2 3 2 2" xfId="19557"/>
    <cellStyle name="Normal 4 2 2 2 3 2 2 2 3 2 2 2" xfId="19558"/>
    <cellStyle name="Normal 4 2 2 2 3 2 2 2 3 2 3" xfId="19559"/>
    <cellStyle name="Normal 4 2 2 2 3 2 2 2 3 3" xfId="19560"/>
    <cellStyle name="Normal 4 2 2 2 3 2 2 2 3 3 2" xfId="19561"/>
    <cellStyle name="Normal 4 2 2 2 3 2 2 2 3 4" xfId="19562"/>
    <cellStyle name="Normal 4 2 2 2 3 2 2 2 4" xfId="19563"/>
    <cellStyle name="Normal 4 2 2 2 3 2 2 2 4 2" xfId="19564"/>
    <cellStyle name="Normal 4 2 2 2 3 2 2 2 4 2 2" xfId="19565"/>
    <cellStyle name="Normal 4 2 2 2 3 2 2 2 4 3" xfId="19566"/>
    <cellStyle name="Normal 4 2 2 2 3 2 2 2 5" xfId="19567"/>
    <cellStyle name="Normal 4 2 2 2 3 2 2 2 5 2" xfId="19568"/>
    <cellStyle name="Normal 4 2 2 2 3 2 2 2 6" xfId="19569"/>
    <cellStyle name="Normal 4 2 2 2 3 2 2 3" xfId="19570"/>
    <cellStyle name="Normal 4 2 2 2 3 2 2 3 2" xfId="19571"/>
    <cellStyle name="Normal 4 2 2 2 3 2 2 3 2 2" xfId="19572"/>
    <cellStyle name="Normal 4 2 2 2 3 2 2 3 2 2 2" xfId="19573"/>
    <cellStyle name="Normal 4 2 2 2 3 2 2 3 2 2 2 2" xfId="19574"/>
    <cellStyle name="Normal 4 2 2 2 3 2 2 3 2 2 3" xfId="19575"/>
    <cellStyle name="Normal 4 2 2 2 3 2 2 3 2 3" xfId="19576"/>
    <cellStyle name="Normal 4 2 2 2 3 2 2 3 2 3 2" xfId="19577"/>
    <cellStyle name="Normal 4 2 2 2 3 2 2 3 2 4" xfId="19578"/>
    <cellStyle name="Normal 4 2 2 2 3 2 2 3 3" xfId="19579"/>
    <cellStyle name="Normal 4 2 2 2 3 2 2 3 3 2" xfId="19580"/>
    <cellStyle name="Normal 4 2 2 2 3 2 2 3 3 2 2" xfId="19581"/>
    <cellStyle name="Normal 4 2 2 2 3 2 2 3 3 3" xfId="19582"/>
    <cellStyle name="Normal 4 2 2 2 3 2 2 3 4" xfId="19583"/>
    <cellStyle name="Normal 4 2 2 2 3 2 2 3 4 2" xfId="19584"/>
    <cellStyle name="Normal 4 2 2 2 3 2 2 3 5" xfId="19585"/>
    <cellStyle name="Normal 4 2 2 2 3 2 2 4" xfId="19586"/>
    <cellStyle name="Normal 4 2 2 2 3 2 2 4 2" xfId="19587"/>
    <cellStyle name="Normal 4 2 2 2 3 2 2 4 2 2" xfId="19588"/>
    <cellStyle name="Normal 4 2 2 2 3 2 2 4 2 2 2" xfId="19589"/>
    <cellStyle name="Normal 4 2 2 2 3 2 2 4 2 3" xfId="19590"/>
    <cellStyle name="Normal 4 2 2 2 3 2 2 4 3" xfId="19591"/>
    <cellStyle name="Normal 4 2 2 2 3 2 2 4 3 2" xfId="19592"/>
    <cellStyle name="Normal 4 2 2 2 3 2 2 4 4" xfId="19593"/>
    <cellStyle name="Normal 4 2 2 2 3 2 2 5" xfId="19594"/>
    <cellStyle name="Normal 4 2 2 2 3 2 2 5 2" xfId="19595"/>
    <cellStyle name="Normal 4 2 2 2 3 2 2 5 2 2" xfId="19596"/>
    <cellStyle name="Normal 4 2 2 2 3 2 2 5 3" xfId="19597"/>
    <cellStyle name="Normal 4 2 2 2 3 2 2 6" xfId="19598"/>
    <cellStyle name="Normal 4 2 2 2 3 2 2 6 2" xfId="19599"/>
    <cellStyle name="Normal 4 2 2 2 3 2 2 7" xfId="19600"/>
    <cellStyle name="Normal 4 2 2 2 3 2 3" xfId="19601"/>
    <cellStyle name="Normal 4 2 2 2 3 2 3 2" xfId="19602"/>
    <cellStyle name="Normal 4 2 2 2 3 2 3 2 2" xfId="19603"/>
    <cellStyle name="Normal 4 2 2 2 3 2 3 2 2 2" xfId="19604"/>
    <cellStyle name="Normal 4 2 2 2 3 2 3 2 2 2 2" xfId="19605"/>
    <cellStyle name="Normal 4 2 2 2 3 2 3 2 2 2 2 2" xfId="19606"/>
    <cellStyle name="Normal 4 2 2 2 3 2 3 2 2 2 3" xfId="19607"/>
    <cellStyle name="Normal 4 2 2 2 3 2 3 2 2 3" xfId="19608"/>
    <cellStyle name="Normal 4 2 2 2 3 2 3 2 2 3 2" xfId="19609"/>
    <cellStyle name="Normal 4 2 2 2 3 2 3 2 2 4" xfId="19610"/>
    <cellStyle name="Normal 4 2 2 2 3 2 3 2 3" xfId="19611"/>
    <cellStyle name="Normal 4 2 2 2 3 2 3 2 3 2" xfId="19612"/>
    <cellStyle name="Normal 4 2 2 2 3 2 3 2 3 2 2" xfId="19613"/>
    <cellStyle name="Normal 4 2 2 2 3 2 3 2 3 3" xfId="19614"/>
    <cellStyle name="Normal 4 2 2 2 3 2 3 2 4" xfId="19615"/>
    <cellStyle name="Normal 4 2 2 2 3 2 3 2 4 2" xfId="19616"/>
    <cellStyle name="Normal 4 2 2 2 3 2 3 2 5" xfId="19617"/>
    <cellStyle name="Normal 4 2 2 2 3 2 3 3" xfId="19618"/>
    <cellStyle name="Normal 4 2 2 2 3 2 3 3 2" xfId="19619"/>
    <cellStyle name="Normal 4 2 2 2 3 2 3 3 2 2" xfId="19620"/>
    <cellStyle name="Normal 4 2 2 2 3 2 3 3 2 2 2" xfId="19621"/>
    <cellStyle name="Normal 4 2 2 2 3 2 3 3 2 3" xfId="19622"/>
    <cellStyle name="Normal 4 2 2 2 3 2 3 3 3" xfId="19623"/>
    <cellStyle name="Normal 4 2 2 2 3 2 3 3 3 2" xfId="19624"/>
    <cellStyle name="Normal 4 2 2 2 3 2 3 3 4" xfId="19625"/>
    <cellStyle name="Normal 4 2 2 2 3 2 3 4" xfId="19626"/>
    <cellStyle name="Normal 4 2 2 2 3 2 3 4 2" xfId="19627"/>
    <cellStyle name="Normal 4 2 2 2 3 2 3 4 2 2" xfId="19628"/>
    <cellStyle name="Normal 4 2 2 2 3 2 3 4 3" xfId="19629"/>
    <cellStyle name="Normal 4 2 2 2 3 2 3 5" xfId="19630"/>
    <cellStyle name="Normal 4 2 2 2 3 2 3 5 2" xfId="19631"/>
    <cellStyle name="Normal 4 2 2 2 3 2 3 6" xfId="19632"/>
    <cellStyle name="Normal 4 2 2 2 3 2 4" xfId="19633"/>
    <cellStyle name="Normal 4 2 2 2 3 2 4 2" xfId="19634"/>
    <cellStyle name="Normal 4 2 2 2 3 2 4 2 2" xfId="19635"/>
    <cellStyle name="Normal 4 2 2 2 3 2 4 2 2 2" xfId="19636"/>
    <cellStyle name="Normal 4 2 2 2 3 2 4 2 2 2 2" xfId="19637"/>
    <cellStyle name="Normal 4 2 2 2 3 2 4 2 2 3" xfId="19638"/>
    <cellStyle name="Normal 4 2 2 2 3 2 4 2 3" xfId="19639"/>
    <cellStyle name="Normal 4 2 2 2 3 2 4 2 3 2" xfId="19640"/>
    <cellStyle name="Normal 4 2 2 2 3 2 4 2 4" xfId="19641"/>
    <cellStyle name="Normal 4 2 2 2 3 2 4 3" xfId="19642"/>
    <cellStyle name="Normal 4 2 2 2 3 2 4 3 2" xfId="19643"/>
    <cellStyle name="Normal 4 2 2 2 3 2 4 3 2 2" xfId="19644"/>
    <cellStyle name="Normal 4 2 2 2 3 2 4 3 3" xfId="19645"/>
    <cellStyle name="Normal 4 2 2 2 3 2 4 4" xfId="19646"/>
    <cellStyle name="Normal 4 2 2 2 3 2 4 4 2" xfId="19647"/>
    <cellStyle name="Normal 4 2 2 2 3 2 4 5" xfId="19648"/>
    <cellStyle name="Normal 4 2 2 2 3 2 5" xfId="19649"/>
    <cellStyle name="Normal 4 2 2 2 3 2 5 2" xfId="19650"/>
    <cellStyle name="Normal 4 2 2 2 3 2 5 2 2" xfId="19651"/>
    <cellStyle name="Normal 4 2 2 2 3 2 5 2 2 2" xfId="19652"/>
    <cellStyle name="Normal 4 2 2 2 3 2 5 2 3" xfId="19653"/>
    <cellStyle name="Normal 4 2 2 2 3 2 5 3" xfId="19654"/>
    <cellStyle name="Normal 4 2 2 2 3 2 5 3 2" xfId="19655"/>
    <cellStyle name="Normal 4 2 2 2 3 2 5 4" xfId="19656"/>
    <cellStyle name="Normal 4 2 2 2 3 2 6" xfId="19657"/>
    <cellStyle name="Normal 4 2 2 2 3 2 6 2" xfId="19658"/>
    <cellStyle name="Normal 4 2 2 2 3 2 6 2 2" xfId="19659"/>
    <cellStyle name="Normal 4 2 2 2 3 2 6 3" xfId="19660"/>
    <cellStyle name="Normal 4 2 2 2 3 2 7" xfId="19661"/>
    <cellStyle name="Normal 4 2 2 2 3 2 7 2" xfId="19662"/>
    <cellStyle name="Normal 4 2 2 2 3 2 8" xfId="19663"/>
    <cellStyle name="Normal 4 2 2 2 3 3" xfId="19664"/>
    <cellStyle name="Normal 4 2 2 2 3 3 2" xfId="19665"/>
    <cellStyle name="Normal 4 2 2 2 3 3 2 2" xfId="19666"/>
    <cellStyle name="Normal 4 2 2 2 3 3 2 2 2" xfId="19667"/>
    <cellStyle name="Normal 4 2 2 2 3 3 2 2 2 2" xfId="19668"/>
    <cellStyle name="Normal 4 2 2 2 3 3 2 2 2 2 2" xfId="19669"/>
    <cellStyle name="Normal 4 2 2 2 3 3 2 2 2 2 2 2" xfId="19670"/>
    <cellStyle name="Normal 4 2 2 2 3 3 2 2 2 2 3" xfId="19671"/>
    <cellStyle name="Normal 4 2 2 2 3 3 2 2 2 3" xfId="19672"/>
    <cellStyle name="Normal 4 2 2 2 3 3 2 2 2 3 2" xfId="19673"/>
    <cellStyle name="Normal 4 2 2 2 3 3 2 2 2 4" xfId="19674"/>
    <cellStyle name="Normal 4 2 2 2 3 3 2 2 3" xfId="19675"/>
    <cellStyle name="Normal 4 2 2 2 3 3 2 2 3 2" xfId="19676"/>
    <cellStyle name="Normal 4 2 2 2 3 3 2 2 3 2 2" xfId="19677"/>
    <cellStyle name="Normal 4 2 2 2 3 3 2 2 3 3" xfId="19678"/>
    <cellStyle name="Normal 4 2 2 2 3 3 2 2 4" xfId="19679"/>
    <cellStyle name="Normal 4 2 2 2 3 3 2 2 4 2" xfId="19680"/>
    <cellStyle name="Normal 4 2 2 2 3 3 2 2 5" xfId="19681"/>
    <cellStyle name="Normal 4 2 2 2 3 3 2 3" xfId="19682"/>
    <cellStyle name="Normal 4 2 2 2 3 3 2 3 2" xfId="19683"/>
    <cellStyle name="Normal 4 2 2 2 3 3 2 3 2 2" xfId="19684"/>
    <cellStyle name="Normal 4 2 2 2 3 3 2 3 2 2 2" xfId="19685"/>
    <cellStyle name="Normal 4 2 2 2 3 3 2 3 2 3" xfId="19686"/>
    <cellStyle name="Normal 4 2 2 2 3 3 2 3 3" xfId="19687"/>
    <cellStyle name="Normal 4 2 2 2 3 3 2 3 3 2" xfId="19688"/>
    <cellStyle name="Normal 4 2 2 2 3 3 2 3 4" xfId="19689"/>
    <cellStyle name="Normal 4 2 2 2 3 3 2 4" xfId="19690"/>
    <cellStyle name="Normal 4 2 2 2 3 3 2 4 2" xfId="19691"/>
    <cellStyle name="Normal 4 2 2 2 3 3 2 4 2 2" xfId="19692"/>
    <cellStyle name="Normal 4 2 2 2 3 3 2 4 3" xfId="19693"/>
    <cellStyle name="Normal 4 2 2 2 3 3 2 5" xfId="19694"/>
    <cellStyle name="Normal 4 2 2 2 3 3 2 5 2" xfId="19695"/>
    <cellStyle name="Normal 4 2 2 2 3 3 2 6" xfId="19696"/>
    <cellStyle name="Normal 4 2 2 2 3 3 3" xfId="19697"/>
    <cellStyle name="Normal 4 2 2 2 3 3 3 2" xfId="19698"/>
    <cellStyle name="Normal 4 2 2 2 3 3 3 2 2" xfId="19699"/>
    <cellStyle name="Normal 4 2 2 2 3 3 3 2 2 2" xfId="19700"/>
    <cellStyle name="Normal 4 2 2 2 3 3 3 2 2 2 2" xfId="19701"/>
    <cellStyle name="Normal 4 2 2 2 3 3 3 2 2 3" xfId="19702"/>
    <cellStyle name="Normal 4 2 2 2 3 3 3 2 3" xfId="19703"/>
    <cellStyle name="Normal 4 2 2 2 3 3 3 2 3 2" xfId="19704"/>
    <cellStyle name="Normal 4 2 2 2 3 3 3 2 4" xfId="19705"/>
    <cellStyle name="Normal 4 2 2 2 3 3 3 3" xfId="19706"/>
    <cellStyle name="Normal 4 2 2 2 3 3 3 3 2" xfId="19707"/>
    <cellStyle name="Normal 4 2 2 2 3 3 3 3 2 2" xfId="19708"/>
    <cellStyle name="Normal 4 2 2 2 3 3 3 3 3" xfId="19709"/>
    <cellStyle name="Normal 4 2 2 2 3 3 3 4" xfId="19710"/>
    <cellStyle name="Normal 4 2 2 2 3 3 3 4 2" xfId="19711"/>
    <cellStyle name="Normal 4 2 2 2 3 3 3 5" xfId="19712"/>
    <cellStyle name="Normal 4 2 2 2 3 3 4" xfId="19713"/>
    <cellStyle name="Normal 4 2 2 2 3 3 4 2" xfId="19714"/>
    <cellStyle name="Normal 4 2 2 2 3 3 4 2 2" xfId="19715"/>
    <cellStyle name="Normal 4 2 2 2 3 3 4 2 2 2" xfId="19716"/>
    <cellStyle name="Normal 4 2 2 2 3 3 4 2 3" xfId="19717"/>
    <cellStyle name="Normal 4 2 2 2 3 3 4 3" xfId="19718"/>
    <cellStyle name="Normal 4 2 2 2 3 3 4 3 2" xfId="19719"/>
    <cellStyle name="Normal 4 2 2 2 3 3 4 4" xfId="19720"/>
    <cellStyle name="Normal 4 2 2 2 3 3 5" xfId="19721"/>
    <cellStyle name="Normal 4 2 2 2 3 3 5 2" xfId="19722"/>
    <cellStyle name="Normal 4 2 2 2 3 3 5 2 2" xfId="19723"/>
    <cellStyle name="Normal 4 2 2 2 3 3 5 3" xfId="19724"/>
    <cellStyle name="Normal 4 2 2 2 3 3 6" xfId="19725"/>
    <cellStyle name="Normal 4 2 2 2 3 3 6 2" xfId="19726"/>
    <cellStyle name="Normal 4 2 2 2 3 3 7" xfId="19727"/>
    <cellStyle name="Normal 4 2 2 2 3 4" xfId="19728"/>
    <cellStyle name="Normal 4 2 2 2 3 4 2" xfId="19729"/>
    <cellStyle name="Normal 4 2 2 2 3 4 2 2" xfId="19730"/>
    <cellStyle name="Normal 4 2 2 2 3 4 2 2 2" xfId="19731"/>
    <cellStyle name="Normal 4 2 2 2 3 4 2 2 2 2" xfId="19732"/>
    <cellStyle name="Normal 4 2 2 2 3 4 2 2 2 2 2" xfId="19733"/>
    <cellStyle name="Normal 4 2 2 2 3 4 2 2 2 3" xfId="19734"/>
    <cellStyle name="Normal 4 2 2 2 3 4 2 2 3" xfId="19735"/>
    <cellStyle name="Normal 4 2 2 2 3 4 2 2 3 2" xfId="19736"/>
    <cellStyle name="Normal 4 2 2 2 3 4 2 2 4" xfId="19737"/>
    <cellStyle name="Normal 4 2 2 2 3 4 2 3" xfId="19738"/>
    <cellStyle name="Normal 4 2 2 2 3 4 2 3 2" xfId="19739"/>
    <cellStyle name="Normal 4 2 2 2 3 4 2 3 2 2" xfId="19740"/>
    <cellStyle name="Normal 4 2 2 2 3 4 2 3 3" xfId="19741"/>
    <cellStyle name="Normal 4 2 2 2 3 4 2 4" xfId="19742"/>
    <cellStyle name="Normal 4 2 2 2 3 4 2 4 2" xfId="19743"/>
    <cellStyle name="Normal 4 2 2 2 3 4 2 5" xfId="19744"/>
    <cellStyle name="Normal 4 2 2 2 3 4 3" xfId="19745"/>
    <cellStyle name="Normal 4 2 2 2 3 4 3 2" xfId="19746"/>
    <cellStyle name="Normal 4 2 2 2 3 4 3 2 2" xfId="19747"/>
    <cellStyle name="Normal 4 2 2 2 3 4 3 2 2 2" xfId="19748"/>
    <cellStyle name="Normal 4 2 2 2 3 4 3 2 3" xfId="19749"/>
    <cellStyle name="Normal 4 2 2 2 3 4 3 3" xfId="19750"/>
    <cellStyle name="Normal 4 2 2 2 3 4 3 3 2" xfId="19751"/>
    <cellStyle name="Normal 4 2 2 2 3 4 3 4" xfId="19752"/>
    <cellStyle name="Normal 4 2 2 2 3 4 4" xfId="19753"/>
    <cellStyle name="Normal 4 2 2 2 3 4 4 2" xfId="19754"/>
    <cellStyle name="Normal 4 2 2 2 3 4 4 2 2" xfId="19755"/>
    <cellStyle name="Normal 4 2 2 2 3 4 4 3" xfId="19756"/>
    <cellStyle name="Normal 4 2 2 2 3 4 5" xfId="19757"/>
    <cellStyle name="Normal 4 2 2 2 3 4 5 2" xfId="19758"/>
    <cellStyle name="Normal 4 2 2 2 3 4 6" xfId="19759"/>
    <cellStyle name="Normal 4 2 2 2 3 5" xfId="19760"/>
    <cellStyle name="Normal 4 2 2 2 3 5 2" xfId="19761"/>
    <cellStyle name="Normal 4 2 2 2 3 5 2 2" xfId="19762"/>
    <cellStyle name="Normal 4 2 2 2 3 5 2 2 2" xfId="19763"/>
    <cellStyle name="Normal 4 2 2 2 3 5 2 2 2 2" xfId="19764"/>
    <cellStyle name="Normal 4 2 2 2 3 5 2 2 3" xfId="19765"/>
    <cellStyle name="Normal 4 2 2 2 3 5 2 3" xfId="19766"/>
    <cellStyle name="Normal 4 2 2 2 3 5 2 3 2" xfId="19767"/>
    <cellStyle name="Normal 4 2 2 2 3 5 2 4" xfId="19768"/>
    <cellStyle name="Normal 4 2 2 2 3 5 3" xfId="19769"/>
    <cellStyle name="Normal 4 2 2 2 3 5 3 2" xfId="19770"/>
    <cellStyle name="Normal 4 2 2 2 3 5 3 2 2" xfId="19771"/>
    <cellStyle name="Normal 4 2 2 2 3 5 3 3" xfId="19772"/>
    <cellStyle name="Normal 4 2 2 2 3 5 4" xfId="19773"/>
    <cellStyle name="Normal 4 2 2 2 3 5 4 2" xfId="19774"/>
    <cellStyle name="Normal 4 2 2 2 3 5 5" xfId="19775"/>
    <cellStyle name="Normal 4 2 2 2 3 6" xfId="19776"/>
    <cellStyle name="Normal 4 2 2 2 3 6 2" xfId="19777"/>
    <cellStyle name="Normal 4 2 2 2 3 6 2 2" xfId="19778"/>
    <cellStyle name="Normal 4 2 2 2 3 6 2 2 2" xfId="19779"/>
    <cellStyle name="Normal 4 2 2 2 3 6 2 3" xfId="19780"/>
    <cellStyle name="Normal 4 2 2 2 3 6 3" xfId="19781"/>
    <cellStyle name="Normal 4 2 2 2 3 6 3 2" xfId="19782"/>
    <cellStyle name="Normal 4 2 2 2 3 6 4" xfId="19783"/>
    <cellStyle name="Normal 4 2 2 2 3 7" xfId="19784"/>
    <cellStyle name="Normal 4 2 2 2 3 7 2" xfId="19785"/>
    <cellStyle name="Normal 4 2 2 2 3 7 2 2" xfId="19786"/>
    <cellStyle name="Normal 4 2 2 2 3 7 3" xfId="19787"/>
    <cellStyle name="Normal 4 2 2 2 3 8" xfId="19788"/>
    <cellStyle name="Normal 4 2 2 2 3 8 2" xfId="19789"/>
    <cellStyle name="Normal 4 2 2 2 3 9" xfId="19790"/>
    <cellStyle name="Normal 4 2 2 2 4" xfId="19791"/>
    <cellStyle name="Normal 4 2 2 2 4 2" xfId="19792"/>
    <cellStyle name="Normal 4 2 2 2 4 2 2" xfId="19793"/>
    <cellStyle name="Normal 4 2 2 2 4 2 2 2" xfId="19794"/>
    <cellStyle name="Normal 4 2 2 2 4 2 2 2 2" xfId="19795"/>
    <cellStyle name="Normal 4 2 2 2 4 2 2 2 2 2" xfId="19796"/>
    <cellStyle name="Normal 4 2 2 2 4 2 2 2 2 2 2" xfId="19797"/>
    <cellStyle name="Normal 4 2 2 2 4 2 2 2 2 2 2 2" xfId="19798"/>
    <cellStyle name="Normal 4 2 2 2 4 2 2 2 2 2 3" xfId="19799"/>
    <cellStyle name="Normal 4 2 2 2 4 2 2 2 2 3" xfId="19800"/>
    <cellStyle name="Normal 4 2 2 2 4 2 2 2 2 3 2" xfId="19801"/>
    <cellStyle name="Normal 4 2 2 2 4 2 2 2 2 4" xfId="19802"/>
    <cellStyle name="Normal 4 2 2 2 4 2 2 2 3" xfId="19803"/>
    <cellStyle name="Normal 4 2 2 2 4 2 2 2 3 2" xfId="19804"/>
    <cellStyle name="Normal 4 2 2 2 4 2 2 2 3 2 2" xfId="19805"/>
    <cellStyle name="Normal 4 2 2 2 4 2 2 2 3 3" xfId="19806"/>
    <cellStyle name="Normal 4 2 2 2 4 2 2 2 4" xfId="19807"/>
    <cellStyle name="Normal 4 2 2 2 4 2 2 2 4 2" xfId="19808"/>
    <cellStyle name="Normal 4 2 2 2 4 2 2 2 5" xfId="19809"/>
    <cellStyle name="Normal 4 2 2 2 4 2 2 3" xfId="19810"/>
    <cellStyle name="Normal 4 2 2 2 4 2 2 3 2" xfId="19811"/>
    <cellStyle name="Normal 4 2 2 2 4 2 2 3 2 2" xfId="19812"/>
    <cellStyle name="Normal 4 2 2 2 4 2 2 3 2 2 2" xfId="19813"/>
    <cellStyle name="Normal 4 2 2 2 4 2 2 3 2 3" xfId="19814"/>
    <cellStyle name="Normal 4 2 2 2 4 2 2 3 3" xfId="19815"/>
    <cellStyle name="Normal 4 2 2 2 4 2 2 3 3 2" xfId="19816"/>
    <cellStyle name="Normal 4 2 2 2 4 2 2 3 4" xfId="19817"/>
    <cellStyle name="Normal 4 2 2 2 4 2 2 4" xfId="19818"/>
    <cellStyle name="Normal 4 2 2 2 4 2 2 4 2" xfId="19819"/>
    <cellStyle name="Normal 4 2 2 2 4 2 2 4 2 2" xfId="19820"/>
    <cellStyle name="Normal 4 2 2 2 4 2 2 4 3" xfId="19821"/>
    <cellStyle name="Normal 4 2 2 2 4 2 2 5" xfId="19822"/>
    <cellStyle name="Normal 4 2 2 2 4 2 2 5 2" xfId="19823"/>
    <cellStyle name="Normal 4 2 2 2 4 2 2 6" xfId="19824"/>
    <cellStyle name="Normal 4 2 2 2 4 2 3" xfId="19825"/>
    <cellStyle name="Normal 4 2 2 2 4 2 3 2" xfId="19826"/>
    <cellStyle name="Normal 4 2 2 2 4 2 3 2 2" xfId="19827"/>
    <cellStyle name="Normal 4 2 2 2 4 2 3 2 2 2" xfId="19828"/>
    <cellStyle name="Normal 4 2 2 2 4 2 3 2 2 2 2" xfId="19829"/>
    <cellStyle name="Normal 4 2 2 2 4 2 3 2 2 3" xfId="19830"/>
    <cellStyle name="Normal 4 2 2 2 4 2 3 2 3" xfId="19831"/>
    <cellStyle name="Normal 4 2 2 2 4 2 3 2 3 2" xfId="19832"/>
    <cellStyle name="Normal 4 2 2 2 4 2 3 2 4" xfId="19833"/>
    <cellStyle name="Normal 4 2 2 2 4 2 3 3" xfId="19834"/>
    <cellStyle name="Normal 4 2 2 2 4 2 3 3 2" xfId="19835"/>
    <cellStyle name="Normal 4 2 2 2 4 2 3 3 2 2" xfId="19836"/>
    <cellStyle name="Normal 4 2 2 2 4 2 3 3 3" xfId="19837"/>
    <cellStyle name="Normal 4 2 2 2 4 2 3 4" xfId="19838"/>
    <cellStyle name="Normal 4 2 2 2 4 2 3 4 2" xfId="19839"/>
    <cellStyle name="Normal 4 2 2 2 4 2 3 5" xfId="19840"/>
    <cellStyle name="Normal 4 2 2 2 4 2 4" xfId="19841"/>
    <cellStyle name="Normal 4 2 2 2 4 2 4 2" xfId="19842"/>
    <cellStyle name="Normal 4 2 2 2 4 2 4 2 2" xfId="19843"/>
    <cellStyle name="Normal 4 2 2 2 4 2 4 2 2 2" xfId="19844"/>
    <cellStyle name="Normal 4 2 2 2 4 2 4 2 3" xfId="19845"/>
    <cellStyle name="Normal 4 2 2 2 4 2 4 3" xfId="19846"/>
    <cellStyle name="Normal 4 2 2 2 4 2 4 3 2" xfId="19847"/>
    <cellStyle name="Normal 4 2 2 2 4 2 4 4" xfId="19848"/>
    <cellStyle name="Normal 4 2 2 2 4 2 5" xfId="19849"/>
    <cellStyle name="Normal 4 2 2 2 4 2 5 2" xfId="19850"/>
    <cellStyle name="Normal 4 2 2 2 4 2 5 2 2" xfId="19851"/>
    <cellStyle name="Normal 4 2 2 2 4 2 5 3" xfId="19852"/>
    <cellStyle name="Normal 4 2 2 2 4 2 6" xfId="19853"/>
    <cellStyle name="Normal 4 2 2 2 4 2 6 2" xfId="19854"/>
    <cellStyle name="Normal 4 2 2 2 4 2 7" xfId="19855"/>
    <cellStyle name="Normal 4 2 2 2 4 3" xfId="19856"/>
    <cellStyle name="Normal 4 2 2 2 4 3 2" xfId="19857"/>
    <cellStyle name="Normal 4 2 2 2 4 3 2 2" xfId="19858"/>
    <cellStyle name="Normal 4 2 2 2 4 3 2 2 2" xfId="19859"/>
    <cellStyle name="Normal 4 2 2 2 4 3 2 2 2 2" xfId="19860"/>
    <cellStyle name="Normal 4 2 2 2 4 3 2 2 2 2 2" xfId="19861"/>
    <cellStyle name="Normal 4 2 2 2 4 3 2 2 2 3" xfId="19862"/>
    <cellStyle name="Normal 4 2 2 2 4 3 2 2 3" xfId="19863"/>
    <cellStyle name="Normal 4 2 2 2 4 3 2 2 3 2" xfId="19864"/>
    <cellStyle name="Normal 4 2 2 2 4 3 2 2 4" xfId="19865"/>
    <cellStyle name="Normal 4 2 2 2 4 3 2 3" xfId="19866"/>
    <cellStyle name="Normal 4 2 2 2 4 3 2 3 2" xfId="19867"/>
    <cellStyle name="Normal 4 2 2 2 4 3 2 3 2 2" xfId="19868"/>
    <cellStyle name="Normal 4 2 2 2 4 3 2 3 3" xfId="19869"/>
    <cellStyle name="Normal 4 2 2 2 4 3 2 4" xfId="19870"/>
    <cellStyle name="Normal 4 2 2 2 4 3 2 4 2" xfId="19871"/>
    <cellStyle name="Normal 4 2 2 2 4 3 2 5" xfId="19872"/>
    <cellStyle name="Normal 4 2 2 2 4 3 3" xfId="19873"/>
    <cellStyle name="Normal 4 2 2 2 4 3 3 2" xfId="19874"/>
    <cellStyle name="Normal 4 2 2 2 4 3 3 2 2" xfId="19875"/>
    <cellStyle name="Normal 4 2 2 2 4 3 3 2 2 2" xfId="19876"/>
    <cellStyle name="Normal 4 2 2 2 4 3 3 2 3" xfId="19877"/>
    <cellStyle name="Normal 4 2 2 2 4 3 3 3" xfId="19878"/>
    <cellStyle name="Normal 4 2 2 2 4 3 3 3 2" xfId="19879"/>
    <cellStyle name="Normal 4 2 2 2 4 3 3 4" xfId="19880"/>
    <cellStyle name="Normal 4 2 2 2 4 3 4" xfId="19881"/>
    <cellStyle name="Normal 4 2 2 2 4 3 4 2" xfId="19882"/>
    <cellStyle name="Normal 4 2 2 2 4 3 4 2 2" xfId="19883"/>
    <cellStyle name="Normal 4 2 2 2 4 3 4 3" xfId="19884"/>
    <cellStyle name="Normal 4 2 2 2 4 3 5" xfId="19885"/>
    <cellStyle name="Normal 4 2 2 2 4 3 5 2" xfId="19886"/>
    <cellStyle name="Normal 4 2 2 2 4 3 6" xfId="19887"/>
    <cellStyle name="Normal 4 2 2 2 4 4" xfId="19888"/>
    <cellStyle name="Normal 4 2 2 2 4 4 2" xfId="19889"/>
    <cellStyle name="Normal 4 2 2 2 4 4 2 2" xfId="19890"/>
    <cellStyle name="Normal 4 2 2 2 4 4 2 2 2" xfId="19891"/>
    <cellStyle name="Normal 4 2 2 2 4 4 2 2 2 2" xfId="19892"/>
    <cellStyle name="Normal 4 2 2 2 4 4 2 2 3" xfId="19893"/>
    <cellStyle name="Normal 4 2 2 2 4 4 2 3" xfId="19894"/>
    <cellStyle name="Normal 4 2 2 2 4 4 2 3 2" xfId="19895"/>
    <cellStyle name="Normal 4 2 2 2 4 4 2 4" xfId="19896"/>
    <cellStyle name="Normal 4 2 2 2 4 4 3" xfId="19897"/>
    <cellStyle name="Normal 4 2 2 2 4 4 3 2" xfId="19898"/>
    <cellStyle name="Normal 4 2 2 2 4 4 3 2 2" xfId="19899"/>
    <cellStyle name="Normal 4 2 2 2 4 4 3 3" xfId="19900"/>
    <cellStyle name="Normal 4 2 2 2 4 4 4" xfId="19901"/>
    <cellStyle name="Normal 4 2 2 2 4 4 4 2" xfId="19902"/>
    <cellStyle name="Normal 4 2 2 2 4 4 5" xfId="19903"/>
    <cellStyle name="Normal 4 2 2 2 4 5" xfId="19904"/>
    <cellStyle name="Normal 4 2 2 2 4 5 2" xfId="19905"/>
    <cellStyle name="Normal 4 2 2 2 4 5 2 2" xfId="19906"/>
    <cellStyle name="Normal 4 2 2 2 4 5 2 2 2" xfId="19907"/>
    <cellStyle name="Normal 4 2 2 2 4 5 2 3" xfId="19908"/>
    <cellStyle name="Normal 4 2 2 2 4 5 3" xfId="19909"/>
    <cellStyle name="Normal 4 2 2 2 4 5 3 2" xfId="19910"/>
    <cellStyle name="Normal 4 2 2 2 4 5 4" xfId="19911"/>
    <cellStyle name="Normal 4 2 2 2 4 6" xfId="19912"/>
    <cellStyle name="Normal 4 2 2 2 4 6 2" xfId="19913"/>
    <cellStyle name="Normal 4 2 2 2 4 6 2 2" xfId="19914"/>
    <cellStyle name="Normal 4 2 2 2 4 6 3" xfId="19915"/>
    <cellStyle name="Normal 4 2 2 2 4 7" xfId="19916"/>
    <cellStyle name="Normal 4 2 2 2 4 7 2" xfId="19917"/>
    <cellStyle name="Normal 4 2 2 2 4 8" xfId="19918"/>
    <cellStyle name="Normal 4 2 2 2 5" xfId="19919"/>
    <cellStyle name="Normal 4 2 2 2 5 2" xfId="19920"/>
    <cellStyle name="Normal 4 2 2 2 5 2 2" xfId="19921"/>
    <cellStyle name="Normal 4 2 2 2 5 2 2 2" xfId="19922"/>
    <cellStyle name="Normal 4 2 2 2 5 2 2 2 2" xfId="19923"/>
    <cellStyle name="Normal 4 2 2 2 5 2 2 2 2 2" xfId="19924"/>
    <cellStyle name="Normal 4 2 2 2 5 2 2 2 2 2 2" xfId="19925"/>
    <cellStyle name="Normal 4 2 2 2 5 2 2 2 2 3" xfId="19926"/>
    <cellStyle name="Normal 4 2 2 2 5 2 2 2 3" xfId="19927"/>
    <cellStyle name="Normal 4 2 2 2 5 2 2 2 3 2" xfId="19928"/>
    <cellStyle name="Normal 4 2 2 2 5 2 2 2 4" xfId="19929"/>
    <cellStyle name="Normal 4 2 2 2 5 2 2 3" xfId="19930"/>
    <cellStyle name="Normal 4 2 2 2 5 2 2 3 2" xfId="19931"/>
    <cellStyle name="Normal 4 2 2 2 5 2 2 3 2 2" xfId="19932"/>
    <cellStyle name="Normal 4 2 2 2 5 2 2 3 3" xfId="19933"/>
    <cellStyle name="Normal 4 2 2 2 5 2 2 4" xfId="19934"/>
    <cellStyle name="Normal 4 2 2 2 5 2 2 4 2" xfId="19935"/>
    <cellStyle name="Normal 4 2 2 2 5 2 2 5" xfId="19936"/>
    <cellStyle name="Normal 4 2 2 2 5 2 3" xfId="19937"/>
    <cellStyle name="Normal 4 2 2 2 5 2 3 2" xfId="19938"/>
    <cellStyle name="Normal 4 2 2 2 5 2 3 2 2" xfId="19939"/>
    <cellStyle name="Normal 4 2 2 2 5 2 3 2 2 2" xfId="19940"/>
    <cellStyle name="Normal 4 2 2 2 5 2 3 2 3" xfId="19941"/>
    <cellStyle name="Normal 4 2 2 2 5 2 3 3" xfId="19942"/>
    <cellStyle name="Normal 4 2 2 2 5 2 3 3 2" xfId="19943"/>
    <cellStyle name="Normal 4 2 2 2 5 2 3 4" xfId="19944"/>
    <cellStyle name="Normal 4 2 2 2 5 2 4" xfId="19945"/>
    <cellStyle name="Normal 4 2 2 2 5 2 4 2" xfId="19946"/>
    <cellStyle name="Normal 4 2 2 2 5 2 4 2 2" xfId="19947"/>
    <cellStyle name="Normal 4 2 2 2 5 2 4 3" xfId="19948"/>
    <cellStyle name="Normal 4 2 2 2 5 2 5" xfId="19949"/>
    <cellStyle name="Normal 4 2 2 2 5 2 5 2" xfId="19950"/>
    <cellStyle name="Normal 4 2 2 2 5 2 6" xfId="19951"/>
    <cellStyle name="Normal 4 2 2 2 5 3" xfId="19952"/>
    <cellStyle name="Normal 4 2 2 2 5 3 2" xfId="19953"/>
    <cellStyle name="Normal 4 2 2 2 5 3 2 2" xfId="19954"/>
    <cellStyle name="Normal 4 2 2 2 5 3 2 2 2" xfId="19955"/>
    <cellStyle name="Normal 4 2 2 2 5 3 2 2 2 2" xfId="19956"/>
    <cellStyle name="Normal 4 2 2 2 5 3 2 2 3" xfId="19957"/>
    <cellStyle name="Normal 4 2 2 2 5 3 2 3" xfId="19958"/>
    <cellStyle name="Normal 4 2 2 2 5 3 2 3 2" xfId="19959"/>
    <cellStyle name="Normal 4 2 2 2 5 3 2 4" xfId="19960"/>
    <cellStyle name="Normal 4 2 2 2 5 3 3" xfId="19961"/>
    <cellStyle name="Normal 4 2 2 2 5 3 3 2" xfId="19962"/>
    <cellStyle name="Normal 4 2 2 2 5 3 3 2 2" xfId="19963"/>
    <cellStyle name="Normal 4 2 2 2 5 3 3 3" xfId="19964"/>
    <cellStyle name="Normal 4 2 2 2 5 3 4" xfId="19965"/>
    <cellStyle name="Normal 4 2 2 2 5 3 4 2" xfId="19966"/>
    <cellStyle name="Normal 4 2 2 2 5 3 5" xfId="19967"/>
    <cellStyle name="Normal 4 2 2 2 5 4" xfId="19968"/>
    <cellStyle name="Normal 4 2 2 2 5 4 2" xfId="19969"/>
    <cellStyle name="Normal 4 2 2 2 5 4 2 2" xfId="19970"/>
    <cellStyle name="Normal 4 2 2 2 5 4 2 2 2" xfId="19971"/>
    <cellStyle name="Normal 4 2 2 2 5 4 2 3" xfId="19972"/>
    <cellStyle name="Normal 4 2 2 2 5 4 3" xfId="19973"/>
    <cellStyle name="Normal 4 2 2 2 5 4 3 2" xfId="19974"/>
    <cellStyle name="Normal 4 2 2 2 5 4 4" xfId="19975"/>
    <cellStyle name="Normal 4 2 2 2 5 5" xfId="19976"/>
    <cellStyle name="Normal 4 2 2 2 5 5 2" xfId="19977"/>
    <cellStyle name="Normal 4 2 2 2 5 5 2 2" xfId="19978"/>
    <cellStyle name="Normal 4 2 2 2 5 5 3" xfId="19979"/>
    <cellStyle name="Normal 4 2 2 2 5 6" xfId="19980"/>
    <cellStyle name="Normal 4 2 2 2 5 6 2" xfId="19981"/>
    <cellStyle name="Normal 4 2 2 2 5 7" xfId="19982"/>
    <cellStyle name="Normal 4 2 2 2 6" xfId="19983"/>
    <cellStyle name="Normal 4 2 2 2 6 2" xfId="19984"/>
    <cellStyle name="Normal 4 2 2 2 6 2 2" xfId="19985"/>
    <cellStyle name="Normal 4 2 2 2 6 2 2 2" xfId="19986"/>
    <cellStyle name="Normal 4 2 2 2 6 2 2 2 2" xfId="19987"/>
    <cellStyle name="Normal 4 2 2 2 6 2 2 2 2 2" xfId="19988"/>
    <cellStyle name="Normal 4 2 2 2 6 2 2 2 3" xfId="19989"/>
    <cellStyle name="Normal 4 2 2 2 6 2 2 3" xfId="19990"/>
    <cellStyle name="Normal 4 2 2 2 6 2 2 3 2" xfId="19991"/>
    <cellStyle name="Normal 4 2 2 2 6 2 2 4" xfId="19992"/>
    <cellStyle name="Normal 4 2 2 2 6 2 3" xfId="19993"/>
    <cellStyle name="Normal 4 2 2 2 6 2 3 2" xfId="19994"/>
    <cellStyle name="Normal 4 2 2 2 6 2 3 2 2" xfId="19995"/>
    <cellStyle name="Normal 4 2 2 2 6 2 3 3" xfId="19996"/>
    <cellStyle name="Normal 4 2 2 2 6 2 4" xfId="19997"/>
    <cellStyle name="Normal 4 2 2 2 6 2 4 2" xfId="19998"/>
    <cellStyle name="Normal 4 2 2 2 6 2 5" xfId="19999"/>
    <cellStyle name="Normal 4 2 2 2 6 3" xfId="20000"/>
    <cellStyle name="Normal 4 2 2 2 6 3 2" xfId="20001"/>
    <cellStyle name="Normal 4 2 2 2 6 3 2 2" xfId="20002"/>
    <cellStyle name="Normal 4 2 2 2 6 3 2 2 2" xfId="20003"/>
    <cellStyle name="Normal 4 2 2 2 6 3 2 3" xfId="20004"/>
    <cellStyle name="Normal 4 2 2 2 6 3 3" xfId="20005"/>
    <cellStyle name="Normal 4 2 2 2 6 3 3 2" xfId="20006"/>
    <cellStyle name="Normal 4 2 2 2 6 3 4" xfId="20007"/>
    <cellStyle name="Normal 4 2 2 2 6 4" xfId="20008"/>
    <cellStyle name="Normal 4 2 2 2 6 4 2" xfId="20009"/>
    <cellStyle name="Normal 4 2 2 2 6 4 2 2" xfId="20010"/>
    <cellStyle name="Normal 4 2 2 2 6 4 3" xfId="20011"/>
    <cellStyle name="Normal 4 2 2 2 6 5" xfId="20012"/>
    <cellStyle name="Normal 4 2 2 2 6 5 2" xfId="20013"/>
    <cellStyle name="Normal 4 2 2 2 6 6" xfId="20014"/>
    <cellStyle name="Normal 4 2 2 2 7" xfId="20015"/>
    <cellStyle name="Normal 4 2 2 2 7 2" xfId="20016"/>
    <cellStyle name="Normal 4 2 2 2 7 2 2" xfId="20017"/>
    <cellStyle name="Normal 4 2 2 2 7 2 2 2" xfId="20018"/>
    <cellStyle name="Normal 4 2 2 2 7 2 2 2 2" xfId="20019"/>
    <cellStyle name="Normal 4 2 2 2 7 2 2 3" xfId="20020"/>
    <cellStyle name="Normal 4 2 2 2 7 2 3" xfId="20021"/>
    <cellStyle name="Normal 4 2 2 2 7 2 3 2" xfId="20022"/>
    <cellStyle name="Normal 4 2 2 2 7 2 4" xfId="20023"/>
    <cellStyle name="Normal 4 2 2 2 7 3" xfId="20024"/>
    <cellStyle name="Normal 4 2 2 2 7 3 2" xfId="20025"/>
    <cellStyle name="Normal 4 2 2 2 7 3 2 2" xfId="20026"/>
    <cellStyle name="Normal 4 2 2 2 7 3 3" xfId="20027"/>
    <cellStyle name="Normal 4 2 2 2 7 4" xfId="20028"/>
    <cellStyle name="Normal 4 2 2 2 7 4 2" xfId="20029"/>
    <cellStyle name="Normal 4 2 2 2 7 5" xfId="20030"/>
    <cellStyle name="Normal 4 2 2 2 8" xfId="20031"/>
    <cellStyle name="Normal 4 2 2 2 8 2" xfId="20032"/>
    <cellStyle name="Normal 4 2 2 2 8 2 2" xfId="20033"/>
    <cellStyle name="Normal 4 2 2 2 8 2 2 2" xfId="20034"/>
    <cellStyle name="Normal 4 2 2 2 8 2 3" xfId="20035"/>
    <cellStyle name="Normal 4 2 2 2 8 3" xfId="20036"/>
    <cellStyle name="Normal 4 2 2 2 8 3 2" xfId="20037"/>
    <cellStyle name="Normal 4 2 2 2 8 4" xfId="20038"/>
    <cellStyle name="Normal 4 2 2 2 9" xfId="20039"/>
    <cellStyle name="Normal 4 2 2 2 9 2" xfId="20040"/>
    <cellStyle name="Normal 4 2 2 2 9 2 2" xfId="20041"/>
    <cellStyle name="Normal 4 2 2 2 9 3" xfId="20042"/>
    <cellStyle name="Normal 4 2 2 3" xfId="20043"/>
    <cellStyle name="Normal 4 2 2 3 10" xfId="20044"/>
    <cellStyle name="Normal 4 2 2 3 2" xfId="20045"/>
    <cellStyle name="Normal 4 2 2 3 2 2" xfId="20046"/>
    <cellStyle name="Normal 4 2 2 3 2 2 2" xfId="20047"/>
    <cellStyle name="Normal 4 2 2 3 2 2 2 2" xfId="20048"/>
    <cellStyle name="Normal 4 2 2 3 2 2 2 2 2" xfId="20049"/>
    <cellStyle name="Normal 4 2 2 3 2 2 2 2 2 2" xfId="20050"/>
    <cellStyle name="Normal 4 2 2 3 2 2 2 2 2 2 2" xfId="20051"/>
    <cellStyle name="Normal 4 2 2 3 2 2 2 2 2 2 2 2" xfId="20052"/>
    <cellStyle name="Normal 4 2 2 3 2 2 2 2 2 2 2 2 2" xfId="20053"/>
    <cellStyle name="Normal 4 2 2 3 2 2 2 2 2 2 2 3" xfId="20054"/>
    <cellStyle name="Normal 4 2 2 3 2 2 2 2 2 2 3" xfId="20055"/>
    <cellStyle name="Normal 4 2 2 3 2 2 2 2 2 2 3 2" xfId="20056"/>
    <cellStyle name="Normal 4 2 2 3 2 2 2 2 2 2 4" xfId="20057"/>
    <cellStyle name="Normal 4 2 2 3 2 2 2 2 2 3" xfId="20058"/>
    <cellStyle name="Normal 4 2 2 3 2 2 2 2 2 3 2" xfId="20059"/>
    <cellStyle name="Normal 4 2 2 3 2 2 2 2 2 3 2 2" xfId="20060"/>
    <cellStyle name="Normal 4 2 2 3 2 2 2 2 2 3 3" xfId="20061"/>
    <cellStyle name="Normal 4 2 2 3 2 2 2 2 2 4" xfId="20062"/>
    <cellStyle name="Normal 4 2 2 3 2 2 2 2 2 4 2" xfId="20063"/>
    <cellStyle name="Normal 4 2 2 3 2 2 2 2 2 5" xfId="20064"/>
    <cellStyle name="Normal 4 2 2 3 2 2 2 2 3" xfId="20065"/>
    <cellStyle name="Normal 4 2 2 3 2 2 2 2 3 2" xfId="20066"/>
    <cellStyle name="Normal 4 2 2 3 2 2 2 2 3 2 2" xfId="20067"/>
    <cellStyle name="Normal 4 2 2 3 2 2 2 2 3 2 2 2" xfId="20068"/>
    <cellStyle name="Normal 4 2 2 3 2 2 2 2 3 2 3" xfId="20069"/>
    <cellStyle name="Normal 4 2 2 3 2 2 2 2 3 3" xfId="20070"/>
    <cellStyle name="Normal 4 2 2 3 2 2 2 2 3 3 2" xfId="20071"/>
    <cellStyle name="Normal 4 2 2 3 2 2 2 2 3 4" xfId="20072"/>
    <cellStyle name="Normal 4 2 2 3 2 2 2 2 4" xfId="20073"/>
    <cellStyle name="Normal 4 2 2 3 2 2 2 2 4 2" xfId="20074"/>
    <cellStyle name="Normal 4 2 2 3 2 2 2 2 4 2 2" xfId="20075"/>
    <cellStyle name="Normal 4 2 2 3 2 2 2 2 4 3" xfId="20076"/>
    <cellStyle name="Normal 4 2 2 3 2 2 2 2 5" xfId="20077"/>
    <cellStyle name="Normal 4 2 2 3 2 2 2 2 5 2" xfId="20078"/>
    <cellStyle name="Normal 4 2 2 3 2 2 2 2 6" xfId="20079"/>
    <cellStyle name="Normal 4 2 2 3 2 2 2 3" xfId="20080"/>
    <cellStyle name="Normal 4 2 2 3 2 2 2 3 2" xfId="20081"/>
    <cellStyle name="Normal 4 2 2 3 2 2 2 3 2 2" xfId="20082"/>
    <cellStyle name="Normal 4 2 2 3 2 2 2 3 2 2 2" xfId="20083"/>
    <cellStyle name="Normal 4 2 2 3 2 2 2 3 2 2 2 2" xfId="20084"/>
    <cellStyle name="Normal 4 2 2 3 2 2 2 3 2 2 3" xfId="20085"/>
    <cellStyle name="Normal 4 2 2 3 2 2 2 3 2 3" xfId="20086"/>
    <cellStyle name="Normal 4 2 2 3 2 2 2 3 2 3 2" xfId="20087"/>
    <cellStyle name="Normal 4 2 2 3 2 2 2 3 2 4" xfId="20088"/>
    <cellStyle name="Normal 4 2 2 3 2 2 2 3 3" xfId="20089"/>
    <cellStyle name="Normal 4 2 2 3 2 2 2 3 3 2" xfId="20090"/>
    <cellStyle name="Normal 4 2 2 3 2 2 2 3 3 2 2" xfId="20091"/>
    <cellStyle name="Normal 4 2 2 3 2 2 2 3 3 3" xfId="20092"/>
    <cellStyle name="Normal 4 2 2 3 2 2 2 3 4" xfId="20093"/>
    <cellStyle name="Normal 4 2 2 3 2 2 2 3 4 2" xfId="20094"/>
    <cellStyle name="Normal 4 2 2 3 2 2 2 3 5" xfId="20095"/>
    <cellStyle name="Normal 4 2 2 3 2 2 2 4" xfId="20096"/>
    <cellStyle name="Normal 4 2 2 3 2 2 2 4 2" xfId="20097"/>
    <cellStyle name="Normal 4 2 2 3 2 2 2 4 2 2" xfId="20098"/>
    <cellStyle name="Normal 4 2 2 3 2 2 2 4 2 2 2" xfId="20099"/>
    <cellStyle name="Normal 4 2 2 3 2 2 2 4 2 3" xfId="20100"/>
    <cellStyle name="Normal 4 2 2 3 2 2 2 4 3" xfId="20101"/>
    <cellStyle name="Normal 4 2 2 3 2 2 2 4 3 2" xfId="20102"/>
    <cellStyle name="Normal 4 2 2 3 2 2 2 4 4" xfId="20103"/>
    <cellStyle name="Normal 4 2 2 3 2 2 2 5" xfId="20104"/>
    <cellStyle name="Normal 4 2 2 3 2 2 2 5 2" xfId="20105"/>
    <cellStyle name="Normal 4 2 2 3 2 2 2 5 2 2" xfId="20106"/>
    <cellStyle name="Normal 4 2 2 3 2 2 2 5 3" xfId="20107"/>
    <cellStyle name="Normal 4 2 2 3 2 2 2 6" xfId="20108"/>
    <cellStyle name="Normal 4 2 2 3 2 2 2 6 2" xfId="20109"/>
    <cellStyle name="Normal 4 2 2 3 2 2 2 7" xfId="20110"/>
    <cellStyle name="Normal 4 2 2 3 2 2 3" xfId="20111"/>
    <cellStyle name="Normal 4 2 2 3 2 2 3 2" xfId="20112"/>
    <cellStyle name="Normal 4 2 2 3 2 2 3 2 2" xfId="20113"/>
    <cellStyle name="Normal 4 2 2 3 2 2 3 2 2 2" xfId="20114"/>
    <cellStyle name="Normal 4 2 2 3 2 2 3 2 2 2 2" xfId="20115"/>
    <cellStyle name="Normal 4 2 2 3 2 2 3 2 2 2 2 2" xfId="20116"/>
    <cellStyle name="Normal 4 2 2 3 2 2 3 2 2 2 3" xfId="20117"/>
    <cellStyle name="Normal 4 2 2 3 2 2 3 2 2 3" xfId="20118"/>
    <cellStyle name="Normal 4 2 2 3 2 2 3 2 2 3 2" xfId="20119"/>
    <cellStyle name="Normal 4 2 2 3 2 2 3 2 2 4" xfId="20120"/>
    <cellStyle name="Normal 4 2 2 3 2 2 3 2 3" xfId="20121"/>
    <cellStyle name="Normal 4 2 2 3 2 2 3 2 3 2" xfId="20122"/>
    <cellStyle name="Normal 4 2 2 3 2 2 3 2 3 2 2" xfId="20123"/>
    <cellStyle name="Normal 4 2 2 3 2 2 3 2 3 3" xfId="20124"/>
    <cellStyle name="Normal 4 2 2 3 2 2 3 2 4" xfId="20125"/>
    <cellStyle name="Normal 4 2 2 3 2 2 3 2 4 2" xfId="20126"/>
    <cellStyle name="Normal 4 2 2 3 2 2 3 2 5" xfId="20127"/>
    <cellStyle name="Normal 4 2 2 3 2 2 3 3" xfId="20128"/>
    <cellStyle name="Normal 4 2 2 3 2 2 3 3 2" xfId="20129"/>
    <cellStyle name="Normal 4 2 2 3 2 2 3 3 2 2" xfId="20130"/>
    <cellStyle name="Normal 4 2 2 3 2 2 3 3 2 2 2" xfId="20131"/>
    <cellStyle name="Normal 4 2 2 3 2 2 3 3 2 3" xfId="20132"/>
    <cellStyle name="Normal 4 2 2 3 2 2 3 3 3" xfId="20133"/>
    <cellStyle name="Normal 4 2 2 3 2 2 3 3 3 2" xfId="20134"/>
    <cellStyle name="Normal 4 2 2 3 2 2 3 3 4" xfId="20135"/>
    <cellStyle name="Normal 4 2 2 3 2 2 3 4" xfId="20136"/>
    <cellStyle name="Normal 4 2 2 3 2 2 3 4 2" xfId="20137"/>
    <cellStyle name="Normal 4 2 2 3 2 2 3 4 2 2" xfId="20138"/>
    <cellStyle name="Normal 4 2 2 3 2 2 3 4 3" xfId="20139"/>
    <cellStyle name="Normal 4 2 2 3 2 2 3 5" xfId="20140"/>
    <cellStyle name="Normal 4 2 2 3 2 2 3 5 2" xfId="20141"/>
    <cellStyle name="Normal 4 2 2 3 2 2 3 6" xfId="20142"/>
    <cellStyle name="Normal 4 2 2 3 2 2 4" xfId="20143"/>
    <cellStyle name="Normal 4 2 2 3 2 2 4 2" xfId="20144"/>
    <cellStyle name="Normal 4 2 2 3 2 2 4 2 2" xfId="20145"/>
    <cellStyle name="Normal 4 2 2 3 2 2 4 2 2 2" xfId="20146"/>
    <cellStyle name="Normal 4 2 2 3 2 2 4 2 2 2 2" xfId="20147"/>
    <cellStyle name="Normal 4 2 2 3 2 2 4 2 2 3" xfId="20148"/>
    <cellStyle name="Normal 4 2 2 3 2 2 4 2 3" xfId="20149"/>
    <cellStyle name="Normal 4 2 2 3 2 2 4 2 3 2" xfId="20150"/>
    <cellStyle name="Normal 4 2 2 3 2 2 4 2 4" xfId="20151"/>
    <cellStyle name="Normal 4 2 2 3 2 2 4 3" xfId="20152"/>
    <cellStyle name="Normal 4 2 2 3 2 2 4 3 2" xfId="20153"/>
    <cellStyle name="Normal 4 2 2 3 2 2 4 3 2 2" xfId="20154"/>
    <cellStyle name="Normal 4 2 2 3 2 2 4 3 3" xfId="20155"/>
    <cellStyle name="Normal 4 2 2 3 2 2 4 4" xfId="20156"/>
    <cellStyle name="Normal 4 2 2 3 2 2 4 4 2" xfId="20157"/>
    <cellStyle name="Normal 4 2 2 3 2 2 4 5" xfId="20158"/>
    <cellStyle name="Normal 4 2 2 3 2 2 5" xfId="20159"/>
    <cellStyle name="Normal 4 2 2 3 2 2 5 2" xfId="20160"/>
    <cellStyle name="Normal 4 2 2 3 2 2 5 2 2" xfId="20161"/>
    <cellStyle name="Normal 4 2 2 3 2 2 5 2 2 2" xfId="20162"/>
    <cellStyle name="Normal 4 2 2 3 2 2 5 2 3" xfId="20163"/>
    <cellStyle name="Normal 4 2 2 3 2 2 5 3" xfId="20164"/>
    <cellStyle name="Normal 4 2 2 3 2 2 5 3 2" xfId="20165"/>
    <cellStyle name="Normal 4 2 2 3 2 2 5 4" xfId="20166"/>
    <cellStyle name="Normal 4 2 2 3 2 2 6" xfId="20167"/>
    <cellStyle name="Normal 4 2 2 3 2 2 6 2" xfId="20168"/>
    <cellStyle name="Normal 4 2 2 3 2 2 6 2 2" xfId="20169"/>
    <cellStyle name="Normal 4 2 2 3 2 2 6 3" xfId="20170"/>
    <cellStyle name="Normal 4 2 2 3 2 2 7" xfId="20171"/>
    <cellStyle name="Normal 4 2 2 3 2 2 7 2" xfId="20172"/>
    <cellStyle name="Normal 4 2 2 3 2 2 8" xfId="20173"/>
    <cellStyle name="Normal 4 2 2 3 2 3" xfId="20174"/>
    <cellStyle name="Normal 4 2 2 3 2 3 2" xfId="20175"/>
    <cellStyle name="Normal 4 2 2 3 2 3 2 2" xfId="20176"/>
    <cellStyle name="Normal 4 2 2 3 2 3 2 2 2" xfId="20177"/>
    <cellStyle name="Normal 4 2 2 3 2 3 2 2 2 2" xfId="20178"/>
    <cellStyle name="Normal 4 2 2 3 2 3 2 2 2 2 2" xfId="20179"/>
    <cellStyle name="Normal 4 2 2 3 2 3 2 2 2 2 2 2" xfId="20180"/>
    <cellStyle name="Normal 4 2 2 3 2 3 2 2 2 2 3" xfId="20181"/>
    <cellStyle name="Normal 4 2 2 3 2 3 2 2 2 3" xfId="20182"/>
    <cellStyle name="Normal 4 2 2 3 2 3 2 2 2 3 2" xfId="20183"/>
    <cellStyle name="Normal 4 2 2 3 2 3 2 2 2 4" xfId="20184"/>
    <cellStyle name="Normal 4 2 2 3 2 3 2 2 3" xfId="20185"/>
    <cellStyle name="Normal 4 2 2 3 2 3 2 2 3 2" xfId="20186"/>
    <cellStyle name="Normal 4 2 2 3 2 3 2 2 3 2 2" xfId="20187"/>
    <cellStyle name="Normal 4 2 2 3 2 3 2 2 3 3" xfId="20188"/>
    <cellStyle name="Normal 4 2 2 3 2 3 2 2 4" xfId="20189"/>
    <cellStyle name="Normal 4 2 2 3 2 3 2 2 4 2" xfId="20190"/>
    <cellStyle name="Normal 4 2 2 3 2 3 2 2 5" xfId="20191"/>
    <cellStyle name="Normal 4 2 2 3 2 3 2 3" xfId="20192"/>
    <cellStyle name="Normal 4 2 2 3 2 3 2 3 2" xfId="20193"/>
    <cellStyle name="Normal 4 2 2 3 2 3 2 3 2 2" xfId="20194"/>
    <cellStyle name="Normal 4 2 2 3 2 3 2 3 2 2 2" xfId="20195"/>
    <cellStyle name="Normal 4 2 2 3 2 3 2 3 2 3" xfId="20196"/>
    <cellStyle name="Normal 4 2 2 3 2 3 2 3 3" xfId="20197"/>
    <cellStyle name="Normal 4 2 2 3 2 3 2 3 3 2" xfId="20198"/>
    <cellStyle name="Normal 4 2 2 3 2 3 2 3 4" xfId="20199"/>
    <cellStyle name="Normal 4 2 2 3 2 3 2 4" xfId="20200"/>
    <cellStyle name="Normal 4 2 2 3 2 3 2 4 2" xfId="20201"/>
    <cellStyle name="Normal 4 2 2 3 2 3 2 4 2 2" xfId="20202"/>
    <cellStyle name="Normal 4 2 2 3 2 3 2 4 3" xfId="20203"/>
    <cellStyle name="Normal 4 2 2 3 2 3 2 5" xfId="20204"/>
    <cellStyle name="Normal 4 2 2 3 2 3 2 5 2" xfId="20205"/>
    <cellStyle name="Normal 4 2 2 3 2 3 2 6" xfId="20206"/>
    <cellStyle name="Normal 4 2 2 3 2 3 3" xfId="20207"/>
    <cellStyle name="Normal 4 2 2 3 2 3 3 2" xfId="20208"/>
    <cellStyle name="Normal 4 2 2 3 2 3 3 2 2" xfId="20209"/>
    <cellStyle name="Normal 4 2 2 3 2 3 3 2 2 2" xfId="20210"/>
    <cellStyle name="Normal 4 2 2 3 2 3 3 2 2 2 2" xfId="20211"/>
    <cellStyle name="Normal 4 2 2 3 2 3 3 2 2 3" xfId="20212"/>
    <cellStyle name="Normal 4 2 2 3 2 3 3 2 3" xfId="20213"/>
    <cellStyle name="Normal 4 2 2 3 2 3 3 2 3 2" xfId="20214"/>
    <cellStyle name="Normal 4 2 2 3 2 3 3 2 4" xfId="20215"/>
    <cellStyle name="Normal 4 2 2 3 2 3 3 3" xfId="20216"/>
    <cellStyle name="Normal 4 2 2 3 2 3 3 3 2" xfId="20217"/>
    <cellStyle name="Normal 4 2 2 3 2 3 3 3 2 2" xfId="20218"/>
    <cellStyle name="Normal 4 2 2 3 2 3 3 3 3" xfId="20219"/>
    <cellStyle name="Normal 4 2 2 3 2 3 3 4" xfId="20220"/>
    <cellStyle name="Normal 4 2 2 3 2 3 3 4 2" xfId="20221"/>
    <cellStyle name="Normal 4 2 2 3 2 3 3 5" xfId="20222"/>
    <cellStyle name="Normal 4 2 2 3 2 3 4" xfId="20223"/>
    <cellStyle name="Normal 4 2 2 3 2 3 4 2" xfId="20224"/>
    <cellStyle name="Normal 4 2 2 3 2 3 4 2 2" xfId="20225"/>
    <cellStyle name="Normal 4 2 2 3 2 3 4 2 2 2" xfId="20226"/>
    <cellStyle name="Normal 4 2 2 3 2 3 4 2 3" xfId="20227"/>
    <cellStyle name="Normal 4 2 2 3 2 3 4 3" xfId="20228"/>
    <cellStyle name="Normal 4 2 2 3 2 3 4 3 2" xfId="20229"/>
    <cellStyle name="Normal 4 2 2 3 2 3 4 4" xfId="20230"/>
    <cellStyle name="Normal 4 2 2 3 2 3 5" xfId="20231"/>
    <cellStyle name="Normal 4 2 2 3 2 3 5 2" xfId="20232"/>
    <cellStyle name="Normal 4 2 2 3 2 3 5 2 2" xfId="20233"/>
    <cellStyle name="Normal 4 2 2 3 2 3 5 3" xfId="20234"/>
    <cellStyle name="Normal 4 2 2 3 2 3 6" xfId="20235"/>
    <cellStyle name="Normal 4 2 2 3 2 3 6 2" xfId="20236"/>
    <cellStyle name="Normal 4 2 2 3 2 3 7" xfId="20237"/>
    <cellStyle name="Normal 4 2 2 3 2 4" xfId="20238"/>
    <cellStyle name="Normal 4 2 2 3 2 4 2" xfId="20239"/>
    <cellStyle name="Normal 4 2 2 3 2 4 2 2" xfId="20240"/>
    <cellStyle name="Normal 4 2 2 3 2 4 2 2 2" xfId="20241"/>
    <cellStyle name="Normal 4 2 2 3 2 4 2 2 2 2" xfId="20242"/>
    <cellStyle name="Normal 4 2 2 3 2 4 2 2 2 2 2" xfId="20243"/>
    <cellStyle name="Normal 4 2 2 3 2 4 2 2 2 3" xfId="20244"/>
    <cellStyle name="Normal 4 2 2 3 2 4 2 2 3" xfId="20245"/>
    <cellStyle name="Normal 4 2 2 3 2 4 2 2 3 2" xfId="20246"/>
    <cellStyle name="Normal 4 2 2 3 2 4 2 2 4" xfId="20247"/>
    <cellStyle name="Normal 4 2 2 3 2 4 2 3" xfId="20248"/>
    <cellStyle name="Normal 4 2 2 3 2 4 2 3 2" xfId="20249"/>
    <cellStyle name="Normal 4 2 2 3 2 4 2 3 2 2" xfId="20250"/>
    <cellStyle name="Normal 4 2 2 3 2 4 2 3 3" xfId="20251"/>
    <cellStyle name="Normal 4 2 2 3 2 4 2 4" xfId="20252"/>
    <cellStyle name="Normal 4 2 2 3 2 4 2 4 2" xfId="20253"/>
    <cellStyle name="Normal 4 2 2 3 2 4 2 5" xfId="20254"/>
    <cellStyle name="Normal 4 2 2 3 2 4 3" xfId="20255"/>
    <cellStyle name="Normal 4 2 2 3 2 4 3 2" xfId="20256"/>
    <cellStyle name="Normal 4 2 2 3 2 4 3 2 2" xfId="20257"/>
    <cellStyle name="Normal 4 2 2 3 2 4 3 2 2 2" xfId="20258"/>
    <cellStyle name="Normal 4 2 2 3 2 4 3 2 3" xfId="20259"/>
    <cellStyle name="Normal 4 2 2 3 2 4 3 3" xfId="20260"/>
    <cellStyle name="Normal 4 2 2 3 2 4 3 3 2" xfId="20261"/>
    <cellStyle name="Normal 4 2 2 3 2 4 3 4" xfId="20262"/>
    <cellStyle name="Normal 4 2 2 3 2 4 4" xfId="20263"/>
    <cellStyle name="Normal 4 2 2 3 2 4 4 2" xfId="20264"/>
    <cellStyle name="Normal 4 2 2 3 2 4 4 2 2" xfId="20265"/>
    <cellStyle name="Normal 4 2 2 3 2 4 4 3" xfId="20266"/>
    <cellStyle name="Normal 4 2 2 3 2 4 5" xfId="20267"/>
    <cellStyle name="Normal 4 2 2 3 2 4 5 2" xfId="20268"/>
    <cellStyle name="Normal 4 2 2 3 2 4 6" xfId="20269"/>
    <cellStyle name="Normal 4 2 2 3 2 5" xfId="20270"/>
    <cellStyle name="Normal 4 2 2 3 2 5 2" xfId="20271"/>
    <cellStyle name="Normal 4 2 2 3 2 5 2 2" xfId="20272"/>
    <cellStyle name="Normal 4 2 2 3 2 5 2 2 2" xfId="20273"/>
    <cellStyle name="Normal 4 2 2 3 2 5 2 2 2 2" xfId="20274"/>
    <cellStyle name="Normal 4 2 2 3 2 5 2 2 3" xfId="20275"/>
    <cellStyle name="Normal 4 2 2 3 2 5 2 3" xfId="20276"/>
    <cellStyle name="Normal 4 2 2 3 2 5 2 3 2" xfId="20277"/>
    <cellStyle name="Normal 4 2 2 3 2 5 2 4" xfId="20278"/>
    <cellStyle name="Normal 4 2 2 3 2 5 3" xfId="20279"/>
    <cellStyle name="Normal 4 2 2 3 2 5 3 2" xfId="20280"/>
    <cellStyle name="Normal 4 2 2 3 2 5 3 2 2" xfId="20281"/>
    <cellStyle name="Normal 4 2 2 3 2 5 3 3" xfId="20282"/>
    <cellStyle name="Normal 4 2 2 3 2 5 4" xfId="20283"/>
    <cellStyle name="Normal 4 2 2 3 2 5 4 2" xfId="20284"/>
    <cellStyle name="Normal 4 2 2 3 2 5 5" xfId="20285"/>
    <cellStyle name="Normal 4 2 2 3 2 6" xfId="20286"/>
    <cellStyle name="Normal 4 2 2 3 2 6 2" xfId="20287"/>
    <cellStyle name="Normal 4 2 2 3 2 6 2 2" xfId="20288"/>
    <cellStyle name="Normal 4 2 2 3 2 6 2 2 2" xfId="20289"/>
    <cellStyle name="Normal 4 2 2 3 2 6 2 3" xfId="20290"/>
    <cellStyle name="Normal 4 2 2 3 2 6 3" xfId="20291"/>
    <cellStyle name="Normal 4 2 2 3 2 6 3 2" xfId="20292"/>
    <cellStyle name="Normal 4 2 2 3 2 6 4" xfId="20293"/>
    <cellStyle name="Normal 4 2 2 3 2 7" xfId="20294"/>
    <cellStyle name="Normal 4 2 2 3 2 7 2" xfId="20295"/>
    <cellStyle name="Normal 4 2 2 3 2 7 2 2" xfId="20296"/>
    <cellStyle name="Normal 4 2 2 3 2 7 3" xfId="20297"/>
    <cellStyle name="Normal 4 2 2 3 2 8" xfId="20298"/>
    <cellStyle name="Normal 4 2 2 3 2 8 2" xfId="20299"/>
    <cellStyle name="Normal 4 2 2 3 2 9" xfId="20300"/>
    <cellStyle name="Normal 4 2 2 3 3" xfId="20301"/>
    <cellStyle name="Normal 4 2 2 3 3 2" xfId="20302"/>
    <cellStyle name="Normal 4 2 2 3 3 2 2" xfId="20303"/>
    <cellStyle name="Normal 4 2 2 3 3 2 2 2" xfId="20304"/>
    <cellStyle name="Normal 4 2 2 3 3 2 2 2 2" xfId="20305"/>
    <cellStyle name="Normal 4 2 2 3 3 2 2 2 2 2" xfId="20306"/>
    <cellStyle name="Normal 4 2 2 3 3 2 2 2 2 2 2" xfId="20307"/>
    <cellStyle name="Normal 4 2 2 3 3 2 2 2 2 2 2 2" xfId="20308"/>
    <cellStyle name="Normal 4 2 2 3 3 2 2 2 2 2 3" xfId="20309"/>
    <cellStyle name="Normal 4 2 2 3 3 2 2 2 2 3" xfId="20310"/>
    <cellStyle name="Normal 4 2 2 3 3 2 2 2 2 3 2" xfId="20311"/>
    <cellStyle name="Normal 4 2 2 3 3 2 2 2 2 4" xfId="20312"/>
    <cellStyle name="Normal 4 2 2 3 3 2 2 2 3" xfId="20313"/>
    <cellStyle name="Normal 4 2 2 3 3 2 2 2 3 2" xfId="20314"/>
    <cellStyle name="Normal 4 2 2 3 3 2 2 2 3 2 2" xfId="20315"/>
    <cellStyle name="Normal 4 2 2 3 3 2 2 2 3 3" xfId="20316"/>
    <cellStyle name="Normal 4 2 2 3 3 2 2 2 4" xfId="20317"/>
    <cellStyle name="Normal 4 2 2 3 3 2 2 2 4 2" xfId="20318"/>
    <cellStyle name="Normal 4 2 2 3 3 2 2 2 5" xfId="20319"/>
    <cellStyle name="Normal 4 2 2 3 3 2 2 3" xfId="20320"/>
    <cellStyle name="Normal 4 2 2 3 3 2 2 3 2" xfId="20321"/>
    <cellStyle name="Normal 4 2 2 3 3 2 2 3 2 2" xfId="20322"/>
    <cellStyle name="Normal 4 2 2 3 3 2 2 3 2 2 2" xfId="20323"/>
    <cellStyle name="Normal 4 2 2 3 3 2 2 3 2 3" xfId="20324"/>
    <cellStyle name="Normal 4 2 2 3 3 2 2 3 3" xfId="20325"/>
    <cellStyle name="Normal 4 2 2 3 3 2 2 3 3 2" xfId="20326"/>
    <cellStyle name="Normal 4 2 2 3 3 2 2 3 4" xfId="20327"/>
    <cellStyle name="Normal 4 2 2 3 3 2 2 4" xfId="20328"/>
    <cellStyle name="Normal 4 2 2 3 3 2 2 4 2" xfId="20329"/>
    <cellStyle name="Normal 4 2 2 3 3 2 2 4 2 2" xfId="20330"/>
    <cellStyle name="Normal 4 2 2 3 3 2 2 4 3" xfId="20331"/>
    <cellStyle name="Normal 4 2 2 3 3 2 2 5" xfId="20332"/>
    <cellStyle name="Normal 4 2 2 3 3 2 2 5 2" xfId="20333"/>
    <cellStyle name="Normal 4 2 2 3 3 2 2 6" xfId="20334"/>
    <cellStyle name="Normal 4 2 2 3 3 2 3" xfId="20335"/>
    <cellStyle name="Normal 4 2 2 3 3 2 3 2" xfId="20336"/>
    <cellStyle name="Normal 4 2 2 3 3 2 3 2 2" xfId="20337"/>
    <cellStyle name="Normal 4 2 2 3 3 2 3 2 2 2" xfId="20338"/>
    <cellStyle name="Normal 4 2 2 3 3 2 3 2 2 2 2" xfId="20339"/>
    <cellStyle name="Normal 4 2 2 3 3 2 3 2 2 3" xfId="20340"/>
    <cellStyle name="Normal 4 2 2 3 3 2 3 2 3" xfId="20341"/>
    <cellStyle name="Normal 4 2 2 3 3 2 3 2 3 2" xfId="20342"/>
    <cellStyle name="Normal 4 2 2 3 3 2 3 2 4" xfId="20343"/>
    <cellStyle name="Normal 4 2 2 3 3 2 3 3" xfId="20344"/>
    <cellStyle name="Normal 4 2 2 3 3 2 3 3 2" xfId="20345"/>
    <cellStyle name="Normal 4 2 2 3 3 2 3 3 2 2" xfId="20346"/>
    <cellStyle name="Normal 4 2 2 3 3 2 3 3 3" xfId="20347"/>
    <cellStyle name="Normal 4 2 2 3 3 2 3 4" xfId="20348"/>
    <cellStyle name="Normal 4 2 2 3 3 2 3 4 2" xfId="20349"/>
    <cellStyle name="Normal 4 2 2 3 3 2 3 5" xfId="20350"/>
    <cellStyle name="Normal 4 2 2 3 3 2 4" xfId="20351"/>
    <cellStyle name="Normal 4 2 2 3 3 2 4 2" xfId="20352"/>
    <cellStyle name="Normal 4 2 2 3 3 2 4 2 2" xfId="20353"/>
    <cellStyle name="Normal 4 2 2 3 3 2 4 2 2 2" xfId="20354"/>
    <cellStyle name="Normal 4 2 2 3 3 2 4 2 3" xfId="20355"/>
    <cellStyle name="Normal 4 2 2 3 3 2 4 3" xfId="20356"/>
    <cellStyle name="Normal 4 2 2 3 3 2 4 3 2" xfId="20357"/>
    <cellStyle name="Normal 4 2 2 3 3 2 4 4" xfId="20358"/>
    <cellStyle name="Normal 4 2 2 3 3 2 5" xfId="20359"/>
    <cellStyle name="Normal 4 2 2 3 3 2 5 2" xfId="20360"/>
    <cellStyle name="Normal 4 2 2 3 3 2 5 2 2" xfId="20361"/>
    <cellStyle name="Normal 4 2 2 3 3 2 5 3" xfId="20362"/>
    <cellStyle name="Normal 4 2 2 3 3 2 6" xfId="20363"/>
    <cellStyle name="Normal 4 2 2 3 3 2 6 2" xfId="20364"/>
    <cellStyle name="Normal 4 2 2 3 3 2 7" xfId="20365"/>
    <cellStyle name="Normal 4 2 2 3 3 3" xfId="20366"/>
    <cellStyle name="Normal 4 2 2 3 3 3 2" xfId="20367"/>
    <cellStyle name="Normal 4 2 2 3 3 3 2 2" xfId="20368"/>
    <cellStyle name="Normal 4 2 2 3 3 3 2 2 2" xfId="20369"/>
    <cellStyle name="Normal 4 2 2 3 3 3 2 2 2 2" xfId="20370"/>
    <cellStyle name="Normal 4 2 2 3 3 3 2 2 2 2 2" xfId="20371"/>
    <cellStyle name="Normal 4 2 2 3 3 3 2 2 2 3" xfId="20372"/>
    <cellStyle name="Normal 4 2 2 3 3 3 2 2 3" xfId="20373"/>
    <cellStyle name="Normal 4 2 2 3 3 3 2 2 3 2" xfId="20374"/>
    <cellStyle name="Normal 4 2 2 3 3 3 2 2 4" xfId="20375"/>
    <cellStyle name="Normal 4 2 2 3 3 3 2 3" xfId="20376"/>
    <cellStyle name="Normal 4 2 2 3 3 3 2 3 2" xfId="20377"/>
    <cellStyle name="Normal 4 2 2 3 3 3 2 3 2 2" xfId="20378"/>
    <cellStyle name="Normal 4 2 2 3 3 3 2 3 3" xfId="20379"/>
    <cellStyle name="Normal 4 2 2 3 3 3 2 4" xfId="20380"/>
    <cellStyle name="Normal 4 2 2 3 3 3 2 4 2" xfId="20381"/>
    <cellStyle name="Normal 4 2 2 3 3 3 2 5" xfId="20382"/>
    <cellStyle name="Normal 4 2 2 3 3 3 3" xfId="20383"/>
    <cellStyle name="Normal 4 2 2 3 3 3 3 2" xfId="20384"/>
    <cellStyle name="Normal 4 2 2 3 3 3 3 2 2" xfId="20385"/>
    <cellStyle name="Normal 4 2 2 3 3 3 3 2 2 2" xfId="20386"/>
    <cellStyle name="Normal 4 2 2 3 3 3 3 2 3" xfId="20387"/>
    <cellStyle name="Normal 4 2 2 3 3 3 3 3" xfId="20388"/>
    <cellStyle name="Normal 4 2 2 3 3 3 3 3 2" xfId="20389"/>
    <cellStyle name="Normal 4 2 2 3 3 3 3 4" xfId="20390"/>
    <cellStyle name="Normal 4 2 2 3 3 3 4" xfId="20391"/>
    <cellStyle name="Normal 4 2 2 3 3 3 4 2" xfId="20392"/>
    <cellStyle name="Normal 4 2 2 3 3 3 4 2 2" xfId="20393"/>
    <cellStyle name="Normal 4 2 2 3 3 3 4 3" xfId="20394"/>
    <cellStyle name="Normal 4 2 2 3 3 3 5" xfId="20395"/>
    <cellStyle name="Normal 4 2 2 3 3 3 5 2" xfId="20396"/>
    <cellStyle name="Normal 4 2 2 3 3 3 6" xfId="20397"/>
    <cellStyle name="Normal 4 2 2 3 3 4" xfId="20398"/>
    <cellStyle name="Normal 4 2 2 3 3 4 2" xfId="20399"/>
    <cellStyle name="Normal 4 2 2 3 3 4 2 2" xfId="20400"/>
    <cellStyle name="Normal 4 2 2 3 3 4 2 2 2" xfId="20401"/>
    <cellStyle name="Normal 4 2 2 3 3 4 2 2 2 2" xfId="20402"/>
    <cellStyle name="Normal 4 2 2 3 3 4 2 2 3" xfId="20403"/>
    <cellStyle name="Normal 4 2 2 3 3 4 2 3" xfId="20404"/>
    <cellStyle name="Normal 4 2 2 3 3 4 2 3 2" xfId="20405"/>
    <cellStyle name="Normal 4 2 2 3 3 4 2 4" xfId="20406"/>
    <cellStyle name="Normal 4 2 2 3 3 4 3" xfId="20407"/>
    <cellStyle name="Normal 4 2 2 3 3 4 3 2" xfId="20408"/>
    <cellStyle name="Normal 4 2 2 3 3 4 3 2 2" xfId="20409"/>
    <cellStyle name="Normal 4 2 2 3 3 4 3 3" xfId="20410"/>
    <cellStyle name="Normal 4 2 2 3 3 4 4" xfId="20411"/>
    <cellStyle name="Normal 4 2 2 3 3 4 4 2" xfId="20412"/>
    <cellStyle name="Normal 4 2 2 3 3 4 5" xfId="20413"/>
    <cellStyle name="Normal 4 2 2 3 3 5" xfId="20414"/>
    <cellStyle name="Normal 4 2 2 3 3 5 2" xfId="20415"/>
    <cellStyle name="Normal 4 2 2 3 3 5 2 2" xfId="20416"/>
    <cellStyle name="Normal 4 2 2 3 3 5 2 2 2" xfId="20417"/>
    <cellStyle name="Normal 4 2 2 3 3 5 2 3" xfId="20418"/>
    <cellStyle name="Normal 4 2 2 3 3 5 3" xfId="20419"/>
    <cellStyle name="Normal 4 2 2 3 3 5 3 2" xfId="20420"/>
    <cellStyle name="Normal 4 2 2 3 3 5 4" xfId="20421"/>
    <cellStyle name="Normal 4 2 2 3 3 6" xfId="20422"/>
    <cellStyle name="Normal 4 2 2 3 3 6 2" xfId="20423"/>
    <cellStyle name="Normal 4 2 2 3 3 6 2 2" xfId="20424"/>
    <cellStyle name="Normal 4 2 2 3 3 6 3" xfId="20425"/>
    <cellStyle name="Normal 4 2 2 3 3 7" xfId="20426"/>
    <cellStyle name="Normal 4 2 2 3 3 7 2" xfId="20427"/>
    <cellStyle name="Normal 4 2 2 3 3 8" xfId="20428"/>
    <cellStyle name="Normal 4 2 2 3 4" xfId="20429"/>
    <cellStyle name="Normal 4 2 2 3 4 2" xfId="20430"/>
    <cellStyle name="Normal 4 2 2 3 4 2 2" xfId="20431"/>
    <cellStyle name="Normal 4 2 2 3 4 2 2 2" xfId="20432"/>
    <cellStyle name="Normal 4 2 2 3 4 2 2 2 2" xfId="20433"/>
    <cellStyle name="Normal 4 2 2 3 4 2 2 2 2 2" xfId="20434"/>
    <cellStyle name="Normal 4 2 2 3 4 2 2 2 2 2 2" xfId="20435"/>
    <cellStyle name="Normal 4 2 2 3 4 2 2 2 2 3" xfId="20436"/>
    <cellStyle name="Normal 4 2 2 3 4 2 2 2 3" xfId="20437"/>
    <cellStyle name="Normal 4 2 2 3 4 2 2 2 3 2" xfId="20438"/>
    <cellStyle name="Normal 4 2 2 3 4 2 2 2 4" xfId="20439"/>
    <cellStyle name="Normal 4 2 2 3 4 2 2 3" xfId="20440"/>
    <cellStyle name="Normal 4 2 2 3 4 2 2 3 2" xfId="20441"/>
    <cellStyle name="Normal 4 2 2 3 4 2 2 3 2 2" xfId="20442"/>
    <cellStyle name="Normal 4 2 2 3 4 2 2 3 3" xfId="20443"/>
    <cellStyle name="Normal 4 2 2 3 4 2 2 4" xfId="20444"/>
    <cellStyle name="Normal 4 2 2 3 4 2 2 4 2" xfId="20445"/>
    <cellStyle name="Normal 4 2 2 3 4 2 2 5" xfId="20446"/>
    <cellStyle name="Normal 4 2 2 3 4 2 3" xfId="20447"/>
    <cellStyle name="Normal 4 2 2 3 4 2 3 2" xfId="20448"/>
    <cellStyle name="Normal 4 2 2 3 4 2 3 2 2" xfId="20449"/>
    <cellStyle name="Normal 4 2 2 3 4 2 3 2 2 2" xfId="20450"/>
    <cellStyle name="Normal 4 2 2 3 4 2 3 2 3" xfId="20451"/>
    <cellStyle name="Normal 4 2 2 3 4 2 3 3" xfId="20452"/>
    <cellStyle name="Normal 4 2 2 3 4 2 3 3 2" xfId="20453"/>
    <cellStyle name="Normal 4 2 2 3 4 2 3 4" xfId="20454"/>
    <cellStyle name="Normal 4 2 2 3 4 2 4" xfId="20455"/>
    <cellStyle name="Normal 4 2 2 3 4 2 4 2" xfId="20456"/>
    <cellStyle name="Normal 4 2 2 3 4 2 4 2 2" xfId="20457"/>
    <cellStyle name="Normal 4 2 2 3 4 2 4 3" xfId="20458"/>
    <cellStyle name="Normal 4 2 2 3 4 2 5" xfId="20459"/>
    <cellStyle name="Normal 4 2 2 3 4 2 5 2" xfId="20460"/>
    <cellStyle name="Normal 4 2 2 3 4 2 6" xfId="20461"/>
    <cellStyle name="Normal 4 2 2 3 4 3" xfId="20462"/>
    <cellStyle name="Normal 4 2 2 3 4 3 2" xfId="20463"/>
    <cellStyle name="Normal 4 2 2 3 4 3 2 2" xfId="20464"/>
    <cellStyle name="Normal 4 2 2 3 4 3 2 2 2" xfId="20465"/>
    <cellStyle name="Normal 4 2 2 3 4 3 2 2 2 2" xfId="20466"/>
    <cellStyle name="Normal 4 2 2 3 4 3 2 2 3" xfId="20467"/>
    <cellStyle name="Normal 4 2 2 3 4 3 2 3" xfId="20468"/>
    <cellStyle name="Normal 4 2 2 3 4 3 2 3 2" xfId="20469"/>
    <cellStyle name="Normal 4 2 2 3 4 3 2 4" xfId="20470"/>
    <cellStyle name="Normal 4 2 2 3 4 3 3" xfId="20471"/>
    <cellStyle name="Normal 4 2 2 3 4 3 3 2" xfId="20472"/>
    <cellStyle name="Normal 4 2 2 3 4 3 3 2 2" xfId="20473"/>
    <cellStyle name="Normal 4 2 2 3 4 3 3 3" xfId="20474"/>
    <cellStyle name="Normal 4 2 2 3 4 3 4" xfId="20475"/>
    <cellStyle name="Normal 4 2 2 3 4 3 4 2" xfId="20476"/>
    <cellStyle name="Normal 4 2 2 3 4 3 5" xfId="20477"/>
    <cellStyle name="Normal 4 2 2 3 4 4" xfId="20478"/>
    <cellStyle name="Normal 4 2 2 3 4 4 2" xfId="20479"/>
    <cellStyle name="Normal 4 2 2 3 4 4 2 2" xfId="20480"/>
    <cellStyle name="Normal 4 2 2 3 4 4 2 2 2" xfId="20481"/>
    <cellStyle name="Normal 4 2 2 3 4 4 2 3" xfId="20482"/>
    <cellStyle name="Normal 4 2 2 3 4 4 3" xfId="20483"/>
    <cellStyle name="Normal 4 2 2 3 4 4 3 2" xfId="20484"/>
    <cellStyle name="Normal 4 2 2 3 4 4 4" xfId="20485"/>
    <cellStyle name="Normal 4 2 2 3 4 5" xfId="20486"/>
    <cellStyle name="Normal 4 2 2 3 4 5 2" xfId="20487"/>
    <cellStyle name="Normal 4 2 2 3 4 5 2 2" xfId="20488"/>
    <cellStyle name="Normal 4 2 2 3 4 5 3" xfId="20489"/>
    <cellStyle name="Normal 4 2 2 3 4 6" xfId="20490"/>
    <cellStyle name="Normal 4 2 2 3 4 6 2" xfId="20491"/>
    <cellStyle name="Normal 4 2 2 3 4 7" xfId="20492"/>
    <cellStyle name="Normal 4 2 2 3 5" xfId="20493"/>
    <cellStyle name="Normal 4 2 2 3 5 2" xfId="20494"/>
    <cellStyle name="Normal 4 2 2 3 5 2 2" xfId="20495"/>
    <cellStyle name="Normal 4 2 2 3 5 2 2 2" xfId="20496"/>
    <cellStyle name="Normal 4 2 2 3 5 2 2 2 2" xfId="20497"/>
    <cellStyle name="Normal 4 2 2 3 5 2 2 2 2 2" xfId="20498"/>
    <cellStyle name="Normal 4 2 2 3 5 2 2 2 3" xfId="20499"/>
    <cellStyle name="Normal 4 2 2 3 5 2 2 3" xfId="20500"/>
    <cellStyle name="Normal 4 2 2 3 5 2 2 3 2" xfId="20501"/>
    <cellStyle name="Normal 4 2 2 3 5 2 2 4" xfId="20502"/>
    <cellStyle name="Normal 4 2 2 3 5 2 3" xfId="20503"/>
    <cellStyle name="Normal 4 2 2 3 5 2 3 2" xfId="20504"/>
    <cellStyle name="Normal 4 2 2 3 5 2 3 2 2" xfId="20505"/>
    <cellStyle name="Normal 4 2 2 3 5 2 3 3" xfId="20506"/>
    <cellStyle name="Normal 4 2 2 3 5 2 4" xfId="20507"/>
    <cellStyle name="Normal 4 2 2 3 5 2 4 2" xfId="20508"/>
    <cellStyle name="Normal 4 2 2 3 5 2 5" xfId="20509"/>
    <cellStyle name="Normal 4 2 2 3 5 3" xfId="20510"/>
    <cellStyle name="Normal 4 2 2 3 5 3 2" xfId="20511"/>
    <cellStyle name="Normal 4 2 2 3 5 3 2 2" xfId="20512"/>
    <cellStyle name="Normal 4 2 2 3 5 3 2 2 2" xfId="20513"/>
    <cellStyle name="Normal 4 2 2 3 5 3 2 3" xfId="20514"/>
    <cellStyle name="Normal 4 2 2 3 5 3 3" xfId="20515"/>
    <cellStyle name="Normal 4 2 2 3 5 3 3 2" xfId="20516"/>
    <cellStyle name="Normal 4 2 2 3 5 3 4" xfId="20517"/>
    <cellStyle name="Normal 4 2 2 3 5 4" xfId="20518"/>
    <cellStyle name="Normal 4 2 2 3 5 4 2" xfId="20519"/>
    <cellStyle name="Normal 4 2 2 3 5 4 2 2" xfId="20520"/>
    <cellStyle name="Normal 4 2 2 3 5 4 3" xfId="20521"/>
    <cellStyle name="Normal 4 2 2 3 5 5" xfId="20522"/>
    <cellStyle name="Normal 4 2 2 3 5 5 2" xfId="20523"/>
    <cellStyle name="Normal 4 2 2 3 5 6" xfId="20524"/>
    <cellStyle name="Normal 4 2 2 3 6" xfId="20525"/>
    <cellStyle name="Normal 4 2 2 3 6 2" xfId="20526"/>
    <cellStyle name="Normal 4 2 2 3 6 2 2" xfId="20527"/>
    <cellStyle name="Normal 4 2 2 3 6 2 2 2" xfId="20528"/>
    <cellStyle name="Normal 4 2 2 3 6 2 2 2 2" xfId="20529"/>
    <cellStyle name="Normal 4 2 2 3 6 2 2 3" xfId="20530"/>
    <cellStyle name="Normal 4 2 2 3 6 2 3" xfId="20531"/>
    <cellStyle name="Normal 4 2 2 3 6 2 3 2" xfId="20532"/>
    <cellStyle name="Normal 4 2 2 3 6 2 4" xfId="20533"/>
    <cellStyle name="Normal 4 2 2 3 6 3" xfId="20534"/>
    <cellStyle name="Normal 4 2 2 3 6 3 2" xfId="20535"/>
    <cellStyle name="Normal 4 2 2 3 6 3 2 2" xfId="20536"/>
    <cellStyle name="Normal 4 2 2 3 6 3 3" xfId="20537"/>
    <cellStyle name="Normal 4 2 2 3 6 4" xfId="20538"/>
    <cellStyle name="Normal 4 2 2 3 6 4 2" xfId="20539"/>
    <cellStyle name="Normal 4 2 2 3 6 5" xfId="20540"/>
    <cellStyle name="Normal 4 2 2 3 7" xfId="20541"/>
    <cellStyle name="Normal 4 2 2 3 7 2" xfId="20542"/>
    <cellStyle name="Normal 4 2 2 3 7 2 2" xfId="20543"/>
    <cellStyle name="Normal 4 2 2 3 7 2 2 2" xfId="20544"/>
    <cellStyle name="Normal 4 2 2 3 7 2 3" xfId="20545"/>
    <cellStyle name="Normal 4 2 2 3 7 3" xfId="20546"/>
    <cellStyle name="Normal 4 2 2 3 7 3 2" xfId="20547"/>
    <cellStyle name="Normal 4 2 2 3 7 4" xfId="20548"/>
    <cellStyle name="Normal 4 2 2 3 8" xfId="20549"/>
    <cellStyle name="Normal 4 2 2 3 8 2" xfId="20550"/>
    <cellStyle name="Normal 4 2 2 3 8 2 2" xfId="20551"/>
    <cellStyle name="Normal 4 2 2 3 8 3" xfId="20552"/>
    <cellStyle name="Normal 4 2 2 3 9" xfId="20553"/>
    <cellStyle name="Normal 4 2 2 3 9 2" xfId="20554"/>
    <cellStyle name="Normal 4 2 2 4" xfId="20555"/>
    <cellStyle name="Normal 4 2 2 4 2" xfId="20556"/>
    <cellStyle name="Normal 4 2 2 4 2 2" xfId="20557"/>
    <cellStyle name="Normal 4 2 2 4 2 2 2" xfId="20558"/>
    <cellStyle name="Normal 4 2 2 4 2 2 2 2" xfId="20559"/>
    <cellStyle name="Normal 4 2 2 4 2 2 2 2 2" xfId="20560"/>
    <cellStyle name="Normal 4 2 2 4 2 2 2 2 2 2" xfId="20561"/>
    <cellStyle name="Normal 4 2 2 4 2 2 2 2 2 2 2" xfId="20562"/>
    <cellStyle name="Normal 4 2 2 4 2 2 2 2 2 2 2 2" xfId="20563"/>
    <cellStyle name="Normal 4 2 2 4 2 2 2 2 2 2 3" xfId="20564"/>
    <cellStyle name="Normal 4 2 2 4 2 2 2 2 2 3" xfId="20565"/>
    <cellStyle name="Normal 4 2 2 4 2 2 2 2 2 3 2" xfId="20566"/>
    <cellStyle name="Normal 4 2 2 4 2 2 2 2 2 4" xfId="20567"/>
    <cellStyle name="Normal 4 2 2 4 2 2 2 2 3" xfId="20568"/>
    <cellStyle name="Normal 4 2 2 4 2 2 2 2 3 2" xfId="20569"/>
    <cellStyle name="Normal 4 2 2 4 2 2 2 2 3 2 2" xfId="20570"/>
    <cellStyle name="Normal 4 2 2 4 2 2 2 2 3 3" xfId="20571"/>
    <cellStyle name="Normal 4 2 2 4 2 2 2 2 4" xfId="20572"/>
    <cellStyle name="Normal 4 2 2 4 2 2 2 2 4 2" xfId="20573"/>
    <cellStyle name="Normal 4 2 2 4 2 2 2 2 5" xfId="20574"/>
    <cellStyle name="Normal 4 2 2 4 2 2 2 3" xfId="20575"/>
    <cellStyle name="Normal 4 2 2 4 2 2 2 3 2" xfId="20576"/>
    <cellStyle name="Normal 4 2 2 4 2 2 2 3 2 2" xfId="20577"/>
    <cellStyle name="Normal 4 2 2 4 2 2 2 3 2 2 2" xfId="20578"/>
    <cellStyle name="Normal 4 2 2 4 2 2 2 3 2 3" xfId="20579"/>
    <cellStyle name="Normal 4 2 2 4 2 2 2 3 3" xfId="20580"/>
    <cellStyle name="Normal 4 2 2 4 2 2 2 3 3 2" xfId="20581"/>
    <cellStyle name="Normal 4 2 2 4 2 2 2 3 4" xfId="20582"/>
    <cellStyle name="Normal 4 2 2 4 2 2 2 4" xfId="20583"/>
    <cellStyle name="Normal 4 2 2 4 2 2 2 4 2" xfId="20584"/>
    <cellStyle name="Normal 4 2 2 4 2 2 2 4 2 2" xfId="20585"/>
    <cellStyle name="Normal 4 2 2 4 2 2 2 4 3" xfId="20586"/>
    <cellStyle name="Normal 4 2 2 4 2 2 2 5" xfId="20587"/>
    <cellStyle name="Normal 4 2 2 4 2 2 2 5 2" xfId="20588"/>
    <cellStyle name="Normal 4 2 2 4 2 2 2 6" xfId="20589"/>
    <cellStyle name="Normal 4 2 2 4 2 2 3" xfId="20590"/>
    <cellStyle name="Normal 4 2 2 4 2 2 3 2" xfId="20591"/>
    <cellStyle name="Normal 4 2 2 4 2 2 3 2 2" xfId="20592"/>
    <cellStyle name="Normal 4 2 2 4 2 2 3 2 2 2" xfId="20593"/>
    <cellStyle name="Normal 4 2 2 4 2 2 3 2 2 2 2" xfId="20594"/>
    <cellStyle name="Normal 4 2 2 4 2 2 3 2 2 3" xfId="20595"/>
    <cellStyle name="Normal 4 2 2 4 2 2 3 2 3" xfId="20596"/>
    <cellStyle name="Normal 4 2 2 4 2 2 3 2 3 2" xfId="20597"/>
    <cellStyle name="Normal 4 2 2 4 2 2 3 2 4" xfId="20598"/>
    <cellStyle name="Normal 4 2 2 4 2 2 3 3" xfId="20599"/>
    <cellStyle name="Normal 4 2 2 4 2 2 3 3 2" xfId="20600"/>
    <cellStyle name="Normal 4 2 2 4 2 2 3 3 2 2" xfId="20601"/>
    <cellStyle name="Normal 4 2 2 4 2 2 3 3 3" xfId="20602"/>
    <cellStyle name="Normal 4 2 2 4 2 2 3 4" xfId="20603"/>
    <cellStyle name="Normal 4 2 2 4 2 2 3 4 2" xfId="20604"/>
    <cellStyle name="Normal 4 2 2 4 2 2 3 5" xfId="20605"/>
    <cellStyle name="Normal 4 2 2 4 2 2 4" xfId="20606"/>
    <cellStyle name="Normal 4 2 2 4 2 2 4 2" xfId="20607"/>
    <cellStyle name="Normal 4 2 2 4 2 2 4 2 2" xfId="20608"/>
    <cellStyle name="Normal 4 2 2 4 2 2 4 2 2 2" xfId="20609"/>
    <cellStyle name="Normal 4 2 2 4 2 2 4 2 3" xfId="20610"/>
    <cellStyle name="Normal 4 2 2 4 2 2 4 3" xfId="20611"/>
    <cellStyle name="Normal 4 2 2 4 2 2 4 3 2" xfId="20612"/>
    <cellStyle name="Normal 4 2 2 4 2 2 4 4" xfId="20613"/>
    <cellStyle name="Normal 4 2 2 4 2 2 5" xfId="20614"/>
    <cellStyle name="Normal 4 2 2 4 2 2 5 2" xfId="20615"/>
    <cellStyle name="Normal 4 2 2 4 2 2 5 2 2" xfId="20616"/>
    <cellStyle name="Normal 4 2 2 4 2 2 5 3" xfId="20617"/>
    <cellStyle name="Normal 4 2 2 4 2 2 6" xfId="20618"/>
    <cellStyle name="Normal 4 2 2 4 2 2 6 2" xfId="20619"/>
    <cellStyle name="Normal 4 2 2 4 2 2 7" xfId="20620"/>
    <cellStyle name="Normal 4 2 2 4 2 3" xfId="20621"/>
    <cellStyle name="Normal 4 2 2 4 2 3 2" xfId="20622"/>
    <cellStyle name="Normal 4 2 2 4 2 3 2 2" xfId="20623"/>
    <cellStyle name="Normal 4 2 2 4 2 3 2 2 2" xfId="20624"/>
    <cellStyle name="Normal 4 2 2 4 2 3 2 2 2 2" xfId="20625"/>
    <cellStyle name="Normal 4 2 2 4 2 3 2 2 2 2 2" xfId="20626"/>
    <cellStyle name="Normal 4 2 2 4 2 3 2 2 2 3" xfId="20627"/>
    <cellStyle name="Normal 4 2 2 4 2 3 2 2 3" xfId="20628"/>
    <cellStyle name="Normal 4 2 2 4 2 3 2 2 3 2" xfId="20629"/>
    <cellStyle name="Normal 4 2 2 4 2 3 2 2 4" xfId="20630"/>
    <cellStyle name="Normal 4 2 2 4 2 3 2 3" xfId="20631"/>
    <cellStyle name="Normal 4 2 2 4 2 3 2 3 2" xfId="20632"/>
    <cellStyle name="Normal 4 2 2 4 2 3 2 3 2 2" xfId="20633"/>
    <cellStyle name="Normal 4 2 2 4 2 3 2 3 3" xfId="20634"/>
    <cellStyle name="Normal 4 2 2 4 2 3 2 4" xfId="20635"/>
    <cellStyle name="Normal 4 2 2 4 2 3 2 4 2" xfId="20636"/>
    <cellStyle name="Normal 4 2 2 4 2 3 2 5" xfId="20637"/>
    <cellStyle name="Normal 4 2 2 4 2 3 3" xfId="20638"/>
    <cellStyle name="Normal 4 2 2 4 2 3 3 2" xfId="20639"/>
    <cellStyle name="Normal 4 2 2 4 2 3 3 2 2" xfId="20640"/>
    <cellStyle name="Normal 4 2 2 4 2 3 3 2 2 2" xfId="20641"/>
    <cellStyle name="Normal 4 2 2 4 2 3 3 2 3" xfId="20642"/>
    <cellStyle name="Normal 4 2 2 4 2 3 3 3" xfId="20643"/>
    <cellStyle name="Normal 4 2 2 4 2 3 3 3 2" xfId="20644"/>
    <cellStyle name="Normal 4 2 2 4 2 3 3 4" xfId="20645"/>
    <cellStyle name="Normal 4 2 2 4 2 3 4" xfId="20646"/>
    <cellStyle name="Normal 4 2 2 4 2 3 4 2" xfId="20647"/>
    <cellStyle name="Normal 4 2 2 4 2 3 4 2 2" xfId="20648"/>
    <cellStyle name="Normal 4 2 2 4 2 3 4 3" xfId="20649"/>
    <cellStyle name="Normal 4 2 2 4 2 3 5" xfId="20650"/>
    <cellStyle name="Normal 4 2 2 4 2 3 5 2" xfId="20651"/>
    <cellStyle name="Normal 4 2 2 4 2 3 6" xfId="20652"/>
    <cellStyle name="Normal 4 2 2 4 2 4" xfId="20653"/>
    <cellStyle name="Normal 4 2 2 4 2 4 2" xfId="20654"/>
    <cellStyle name="Normal 4 2 2 4 2 4 2 2" xfId="20655"/>
    <cellStyle name="Normal 4 2 2 4 2 4 2 2 2" xfId="20656"/>
    <cellStyle name="Normal 4 2 2 4 2 4 2 2 2 2" xfId="20657"/>
    <cellStyle name="Normal 4 2 2 4 2 4 2 2 3" xfId="20658"/>
    <cellStyle name="Normal 4 2 2 4 2 4 2 3" xfId="20659"/>
    <cellStyle name="Normal 4 2 2 4 2 4 2 3 2" xfId="20660"/>
    <cellStyle name="Normal 4 2 2 4 2 4 2 4" xfId="20661"/>
    <cellStyle name="Normal 4 2 2 4 2 4 3" xfId="20662"/>
    <cellStyle name="Normal 4 2 2 4 2 4 3 2" xfId="20663"/>
    <cellStyle name="Normal 4 2 2 4 2 4 3 2 2" xfId="20664"/>
    <cellStyle name="Normal 4 2 2 4 2 4 3 3" xfId="20665"/>
    <cellStyle name="Normal 4 2 2 4 2 4 4" xfId="20666"/>
    <cellStyle name="Normal 4 2 2 4 2 4 4 2" xfId="20667"/>
    <cellStyle name="Normal 4 2 2 4 2 4 5" xfId="20668"/>
    <cellStyle name="Normal 4 2 2 4 2 5" xfId="20669"/>
    <cellStyle name="Normal 4 2 2 4 2 5 2" xfId="20670"/>
    <cellStyle name="Normal 4 2 2 4 2 5 2 2" xfId="20671"/>
    <cellStyle name="Normal 4 2 2 4 2 5 2 2 2" xfId="20672"/>
    <cellStyle name="Normal 4 2 2 4 2 5 2 3" xfId="20673"/>
    <cellStyle name="Normal 4 2 2 4 2 5 3" xfId="20674"/>
    <cellStyle name="Normal 4 2 2 4 2 5 3 2" xfId="20675"/>
    <cellStyle name="Normal 4 2 2 4 2 5 4" xfId="20676"/>
    <cellStyle name="Normal 4 2 2 4 2 6" xfId="20677"/>
    <cellStyle name="Normal 4 2 2 4 2 6 2" xfId="20678"/>
    <cellStyle name="Normal 4 2 2 4 2 6 2 2" xfId="20679"/>
    <cellStyle name="Normal 4 2 2 4 2 6 3" xfId="20680"/>
    <cellStyle name="Normal 4 2 2 4 2 7" xfId="20681"/>
    <cellStyle name="Normal 4 2 2 4 2 7 2" xfId="20682"/>
    <cellStyle name="Normal 4 2 2 4 2 8" xfId="20683"/>
    <cellStyle name="Normal 4 2 2 4 3" xfId="20684"/>
    <cellStyle name="Normal 4 2 2 4 3 2" xfId="20685"/>
    <cellStyle name="Normal 4 2 2 4 3 2 2" xfId="20686"/>
    <cellStyle name="Normal 4 2 2 4 3 2 2 2" xfId="20687"/>
    <cellStyle name="Normal 4 2 2 4 3 2 2 2 2" xfId="20688"/>
    <cellStyle name="Normal 4 2 2 4 3 2 2 2 2 2" xfId="20689"/>
    <cellStyle name="Normal 4 2 2 4 3 2 2 2 2 2 2" xfId="20690"/>
    <cellStyle name="Normal 4 2 2 4 3 2 2 2 2 3" xfId="20691"/>
    <cellStyle name="Normal 4 2 2 4 3 2 2 2 3" xfId="20692"/>
    <cellStyle name="Normal 4 2 2 4 3 2 2 2 3 2" xfId="20693"/>
    <cellStyle name="Normal 4 2 2 4 3 2 2 2 4" xfId="20694"/>
    <cellStyle name="Normal 4 2 2 4 3 2 2 3" xfId="20695"/>
    <cellStyle name="Normal 4 2 2 4 3 2 2 3 2" xfId="20696"/>
    <cellStyle name="Normal 4 2 2 4 3 2 2 3 2 2" xfId="20697"/>
    <cellStyle name="Normal 4 2 2 4 3 2 2 3 3" xfId="20698"/>
    <cellStyle name="Normal 4 2 2 4 3 2 2 4" xfId="20699"/>
    <cellStyle name="Normal 4 2 2 4 3 2 2 4 2" xfId="20700"/>
    <cellStyle name="Normal 4 2 2 4 3 2 2 5" xfId="20701"/>
    <cellStyle name="Normal 4 2 2 4 3 2 3" xfId="20702"/>
    <cellStyle name="Normal 4 2 2 4 3 2 3 2" xfId="20703"/>
    <cellStyle name="Normal 4 2 2 4 3 2 3 2 2" xfId="20704"/>
    <cellStyle name="Normal 4 2 2 4 3 2 3 2 2 2" xfId="20705"/>
    <cellStyle name="Normal 4 2 2 4 3 2 3 2 3" xfId="20706"/>
    <cellStyle name="Normal 4 2 2 4 3 2 3 3" xfId="20707"/>
    <cellStyle name="Normal 4 2 2 4 3 2 3 3 2" xfId="20708"/>
    <cellStyle name="Normal 4 2 2 4 3 2 3 4" xfId="20709"/>
    <cellStyle name="Normal 4 2 2 4 3 2 4" xfId="20710"/>
    <cellStyle name="Normal 4 2 2 4 3 2 4 2" xfId="20711"/>
    <cellStyle name="Normal 4 2 2 4 3 2 4 2 2" xfId="20712"/>
    <cellStyle name="Normal 4 2 2 4 3 2 4 3" xfId="20713"/>
    <cellStyle name="Normal 4 2 2 4 3 2 5" xfId="20714"/>
    <cellStyle name="Normal 4 2 2 4 3 2 5 2" xfId="20715"/>
    <cellStyle name="Normal 4 2 2 4 3 2 6" xfId="20716"/>
    <cellStyle name="Normal 4 2 2 4 3 3" xfId="20717"/>
    <cellStyle name="Normal 4 2 2 4 3 3 2" xfId="20718"/>
    <cellStyle name="Normal 4 2 2 4 3 3 2 2" xfId="20719"/>
    <cellStyle name="Normal 4 2 2 4 3 3 2 2 2" xfId="20720"/>
    <cellStyle name="Normal 4 2 2 4 3 3 2 2 2 2" xfId="20721"/>
    <cellStyle name="Normal 4 2 2 4 3 3 2 2 3" xfId="20722"/>
    <cellStyle name="Normal 4 2 2 4 3 3 2 3" xfId="20723"/>
    <cellStyle name="Normal 4 2 2 4 3 3 2 3 2" xfId="20724"/>
    <cellStyle name="Normal 4 2 2 4 3 3 2 4" xfId="20725"/>
    <cellStyle name="Normal 4 2 2 4 3 3 3" xfId="20726"/>
    <cellStyle name="Normal 4 2 2 4 3 3 3 2" xfId="20727"/>
    <cellStyle name="Normal 4 2 2 4 3 3 3 2 2" xfId="20728"/>
    <cellStyle name="Normal 4 2 2 4 3 3 3 3" xfId="20729"/>
    <cellStyle name="Normal 4 2 2 4 3 3 4" xfId="20730"/>
    <cellStyle name="Normal 4 2 2 4 3 3 4 2" xfId="20731"/>
    <cellStyle name="Normal 4 2 2 4 3 3 5" xfId="20732"/>
    <cellStyle name="Normal 4 2 2 4 3 4" xfId="20733"/>
    <cellStyle name="Normal 4 2 2 4 3 4 2" xfId="20734"/>
    <cellStyle name="Normal 4 2 2 4 3 4 2 2" xfId="20735"/>
    <cellStyle name="Normal 4 2 2 4 3 4 2 2 2" xfId="20736"/>
    <cellStyle name="Normal 4 2 2 4 3 4 2 3" xfId="20737"/>
    <cellStyle name="Normal 4 2 2 4 3 4 3" xfId="20738"/>
    <cellStyle name="Normal 4 2 2 4 3 4 3 2" xfId="20739"/>
    <cellStyle name="Normal 4 2 2 4 3 4 4" xfId="20740"/>
    <cellStyle name="Normal 4 2 2 4 3 5" xfId="20741"/>
    <cellStyle name="Normal 4 2 2 4 3 5 2" xfId="20742"/>
    <cellStyle name="Normal 4 2 2 4 3 5 2 2" xfId="20743"/>
    <cellStyle name="Normal 4 2 2 4 3 5 3" xfId="20744"/>
    <cellStyle name="Normal 4 2 2 4 3 6" xfId="20745"/>
    <cellStyle name="Normal 4 2 2 4 3 6 2" xfId="20746"/>
    <cellStyle name="Normal 4 2 2 4 3 7" xfId="20747"/>
    <cellStyle name="Normal 4 2 2 4 4" xfId="20748"/>
    <cellStyle name="Normal 4 2 2 4 4 2" xfId="20749"/>
    <cellStyle name="Normal 4 2 2 4 4 2 2" xfId="20750"/>
    <cellStyle name="Normal 4 2 2 4 4 2 2 2" xfId="20751"/>
    <cellStyle name="Normal 4 2 2 4 4 2 2 2 2" xfId="20752"/>
    <cellStyle name="Normal 4 2 2 4 4 2 2 2 2 2" xfId="20753"/>
    <cellStyle name="Normal 4 2 2 4 4 2 2 2 3" xfId="20754"/>
    <cellStyle name="Normal 4 2 2 4 4 2 2 3" xfId="20755"/>
    <cellStyle name="Normal 4 2 2 4 4 2 2 3 2" xfId="20756"/>
    <cellStyle name="Normal 4 2 2 4 4 2 2 4" xfId="20757"/>
    <cellStyle name="Normal 4 2 2 4 4 2 3" xfId="20758"/>
    <cellStyle name="Normal 4 2 2 4 4 2 3 2" xfId="20759"/>
    <cellStyle name="Normal 4 2 2 4 4 2 3 2 2" xfId="20760"/>
    <cellStyle name="Normal 4 2 2 4 4 2 3 3" xfId="20761"/>
    <cellStyle name="Normal 4 2 2 4 4 2 4" xfId="20762"/>
    <cellStyle name="Normal 4 2 2 4 4 2 4 2" xfId="20763"/>
    <cellStyle name="Normal 4 2 2 4 4 2 5" xfId="20764"/>
    <cellStyle name="Normal 4 2 2 4 4 3" xfId="20765"/>
    <cellStyle name="Normal 4 2 2 4 4 3 2" xfId="20766"/>
    <cellStyle name="Normal 4 2 2 4 4 3 2 2" xfId="20767"/>
    <cellStyle name="Normal 4 2 2 4 4 3 2 2 2" xfId="20768"/>
    <cellStyle name="Normal 4 2 2 4 4 3 2 3" xfId="20769"/>
    <cellStyle name="Normal 4 2 2 4 4 3 3" xfId="20770"/>
    <cellStyle name="Normal 4 2 2 4 4 3 3 2" xfId="20771"/>
    <cellStyle name="Normal 4 2 2 4 4 3 4" xfId="20772"/>
    <cellStyle name="Normal 4 2 2 4 4 4" xfId="20773"/>
    <cellStyle name="Normal 4 2 2 4 4 4 2" xfId="20774"/>
    <cellStyle name="Normal 4 2 2 4 4 4 2 2" xfId="20775"/>
    <cellStyle name="Normal 4 2 2 4 4 4 3" xfId="20776"/>
    <cellStyle name="Normal 4 2 2 4 4 5" xfId="20777"/>
    <cellStyle name="Normal 4 2 2 4 4 5 2" xfId="20778"/>
    <cellStyle name="Normal 4 2 2 4 4 6" xfId="20779"/>
    <cellStyle name="Normal 4 2 2 4 5" xfId="20780"/>
    <cellStyle name="Normal 4 2 2 4 5 2" xfId="20781"/>
    <cellStyle name="Normal 4 2 2 4 5 2 2" xfId="20782"/>
    <cellStyle name="Normal 4 2 2 4 5 2 2 2" xfId="20783"/>
    <cellStyle name="Normal 4 2 2 4 5 2 2 2 2" xfId="20784"/>
    <cellStyle name="Normal 4 2 2 4 5 2 2 3" xfId="20785"/>
    <cellStyle name="Normal 4 2 2 4 5 2 3" xfId="20786"/>
    <cellStyle name="Normal 4 2 2 4 5 2 3 2" xfId="20787"/>
    <cellStyle name="Normal 4 2 2 4 5 2 4" xfId="20788"/>
    <cellStyle name="Normal 4 2 2 4 5 3" xfId="20789"/>
    <cellStyle name="Normal 4 2 2 4 5 3 2" xfId="20790"/>
    <cellStyle name="Normal 4 2 2 4 5 3 2 2" xfId="20791"/>
    <cellStyle name="Normal 4 2 2 4 5 3 3" xfId="20792"/>
    <cellStyle name="Normal 4 2 2 4 5 4" xfId="20793"/>
    <cellStyle name="Normal 4 2 2 4 5 4 2" xfId="20794"/>
    <cellStyle name="Normal 4 2 2 4 5 5" xfId="20795"/>
    <cellStyle name="Normal 4 2 2 4 6" xfId="20796"/>
    <cellStyle name="Normal 4 2 2 4 6 2" xfId="20797"/>
    <cellStyle name="Normal 4 2 2 4 6 2 2" xfId="20798"/>
    <cellStyle name="Normal 4 2 2 4 6 2 2 2" xfId="20799"/>
    <cellStyle name="Normal 4 2 2 4 6 2 3" xfId="20800"/>
    <cellStyle name="Normal 4 2 2 4 6 3" xfId="20801"/>
    <cellStyle name="Normal 4 2 2 4 6 3 2" xfId="20802"/>
    <cellStyle name="Normal 4 2 2 4 6 4" xfId="20803"/>
    <cellStyle name="Normal 4 2 2 4 7" xfId="20804"/>
    <cellStyle name="Normal 4 2 2 4 7 2" xfId="20805"/>
    <cellStyle name="Normal 4 2 2 4 7 2 2" xfId="20806"/>
    <cellStyle name="Normal 4 2 2 4 7 3" xfId="20807"/>
    <cellStyle name="Normal 4 2 2 4 8" xfId="20808"/>
    <cellStyle name="Normal 4 2 2 4 8 2" xfId="20809"/>
    <cellStyle name="Normal 4 2 2 4 9" xfId="20810"/>
    <cellStyle name="Normal 4 2 2 5" xfId="20811"/>
    <cellStyle name="Normal 4 2 2 5 2" xfId="20812"/>
    <cellStyle name="Normal 4 2 2 5 2 2" xfId="20813"/>
    <cellStyle name="Normal 4 2 2 5 2 2 2" xfId="20814"/>
    <cellStyle name="Normal 4 2 2 5 2 2 2 2" xfId="20815"/>
    <cellStyle name="Normal 4 2 2 5 2 2 2 2 2" xfId="20816"/>
    <cellStyle name="Normal 4 2 2 5 2 2 2 2 2 2" xfId="20817"/>
    <cellStyle name="Normal 4 2 2 5 2 2 2 2 2 2 2" xfId="20818"/>
    <cellStyle name="Normal 4 2 2 5 2 2 2 2 2 3" xfId="20819"/>
    <cellStyle name="Normal 4 2 2 5 2 2 2 2 3" xfId="20820"/>
    <cellStyle name="Normal 4 2 2 5 2 2 2 2 3 2" xfId="20821"/>
    <cellStyle name="Normal 4 2 2 5 2 2 2 2 4" xfId="20822"/>
    <cellStyle name="Normal 4 2 2 5 2 2 2 3" xfId="20823"/>
    <cellStyle name="Normal 4 2 2 5 2 2 2 3 2" xfId="20824"/>
    <cellStyle name="Normal 4 2 2 5 2 2 2 3 2 2" xfId="20825"/>
    <cellStyle name="Normal 4 2 2 5 2 2 2 3 3" xfId="20826"/>
    <cellStyle name="Normal 4 2 2 5 2 2 2 4" xfId="20827"/>
    <cellStyle name="Normal 4 2 2 5 2 2 2 4 2" xfId="20828"/>
    <cellStyle name="Normal 4 2 2 5 2 2 2 5" xfId="20829"/>
    <cellStyle name="Normal 4 2 2 5 2 2 3" xfId="20830"/>
    <cellStyle name="Normal 4 2 2 5 2 2 3 2" xfId="20831"/>
    <cellStyle name="Normal 4 2 2 5 2 2 3 2 2" xfId="20832"/>
    <cellStyle name="Normal 4 2 2 5 2 2 3 2 2 2" xfId="20833"/>
    <cellStyle name="Normal 4 2 2 5 2 2 3 2 3" xfId="20834"/>
    <cellStyle name="Normal 4 2 2 5 2 2 3 3" xfId="20835"/>
    <cellStyle name="Normal 4 2 2 5 2 2 3 3 2" xfId="20836"/>
    <cellStyle name="Normal 4 2 2 5 2 2 3 4" xfId="20837"/>
    <cellStyle name="Normal 4 2 2 5 2 2 4" xfId="20838"/>
    <cellStyle name="Normal 4 2 2 5 2 2 4 2" xfId="20839"/>
    <cellStyle name="Normal 4 2 2 5 2 2 4 2 2" xfId="20840"/>
    <cellStyle name="Normal 4 2 2 5 2 2 4 3" xfId="20841"/>
    <cellStyle name="Normal 4 2 2 5 2 2 5" xfId="20842"/>
    <cellStyle name="Normal 4 2 2 5 2 2 5 2" xfId="20843"/>
    <cellStyle name="Normal 4 2 2 5 2 2 6" xfId="20844"/>
    <cellStyle name="Normal 4 2 2 5 2 3" xfId="20845"/>
    <cellStyle name="Normal 4 2 2 5 2 3 2" xfId="20846"/>
    <cellStyle name="Normal 4 2 2 5 2 3 2 2" xfId="20847"/>
    <cellStyle name="Normal 4 2 2 5 2 3 2 2 2" xfId="20848"/>
    <cellStyle name="Normal 4 2 2 5 2 3 2 2 2 2" xfId="20849"/>
    <cellStyle name="Normal 4 2 2 5 2 3 2 2 3" xfId="20850"/>
    <cellStyle name="Normal 4 2 2 5 2 3 2 3" xfId="20851"/>
    <cellStyle name="Normal 4 2 2 5 2 3 2 3 2" xfId="20852"/>
    <cellStyle name="Normal 4 2 2 5 2 3 2 4" xfId="20853"/>
    <cellStyle name="Normal 4 2 2 5 2 3 3" xfId="20854"/>
    <cellStyle name="Normal 4 2 2 5 2 3 3 2" xfId="20855"/>
    <cellStyle name="Normal 4 2 2 5 2 3 3 2 2" xfId="20856"/>
    <cellStyle name="Normal 4 2 2 5 2 3 3 3" xfId="20857"/>
    <cellStyle name="Normal 4 2 2 5 2 3 4" xfId="20858"/>
    <cellStyle name="Normal 4 2 2 5 2 3 4 2" xfId="20859"/>
    <cellStyle name="Normal 4 2 2 5 2 3 5" xfId="20860"/>
    <cellStyle name="Normal 4 2 2 5 2 4" xfId="20861"/>
    <cellStyle name="Normal 4 2 2 5 2 4 2" xfId="20862"/>
    <cellStyle name="Normal 4 2 2 5 2 4 2 2" xfId="20863"/>
    <cellStyle name="Normal 4 2 2 5 2 4 2 2 2" xfId="20864"/>
    <cellStyle name="Normal 4 2 2 5 2 4 2 3" xfId="20865"/>
    <cellStyle name="Normal 4 2 2 5 2 4 3" xfId="20866"/>
    <cellStyle name="Normal 4 2 2 5 2 4 3 2" xfId="20867"/>
    <cellStyle name="Normal 4 2 2 5 2 4 4" xfId="20868"/>
    <cellStyle name="Normal 4 2 2 5 2 5" xfId="20869"/>
    <cellStyle name="Normal 4 2 2 5 2 5 2" xfId="20870"/>
    <cellStyle name="Normal 4 2 2 5 2 5 2 2" xfId="20871"/>
    <cellStyle name="Normal 4 2 2 5 2 5 3" xfId="20872"/>
    <cellStyle name="Normal 4 2 2 5 2 6" xfId="20873"/>
    <cellStyle name="Normal 4 2 2 5 2 6 2" xfId="20874"/>
    <cellStyle name="Normal 4 2 2 5 2 7" xfId="20875"/>
    <cellStyle name="Normal 4 2 2 5 3" xfId="20876"/>
    <cellStyle name="Normal 4 2 2 5 3 2" xfId="20877"/>
    <cellStyle name="Normal 4 2 2 5 3 2 2" xfId="20878"/>
    <cellStyle name="Normal 4 2 2 5 3 2 2 2" xfId="20879"/>
    <cellStyle name="Normal 4 2 2 5 3 2 2 2 2" xfId="20880"/>
    <cellStyle name="Normal 4 2 2 5 3 2 2 2 2 2" xfId="20881"/>
    <cellStyle name="Normal 4 2 2 5 3 2 2 2 3" xfId="20882"/>
    <cellStyle name="Normal 4 2 2 5 3 2 2 3" xfId="20883"/>
    <cellStyle name="Normal 4 2 2 5 3 2 2 3 2" xfId="20884"/>
    <cellStyle name="Normal 4 2 2 5 3 2 2 4" xfId="20885"/>
    <cellStyle name="Normal 4 2 2 5 3 2 3" xfId="20886"/>
    <cellStyle name="Normal 4 2 2 5 3 2 3 2" xfId="20887"/>
    <cellStyle name="Normal 4 2 2 5 3 2 3 2 2" xfId="20888"/>
    <cellStyle name="Normal 4 2 2 5 3 2 3 3" xfId="20889"/>
    <cellStyle name="Normal 4 2 2 5 3 2 4" xfId="20890"/>
    <cellStyle name="Normal 4 2 2 5 3 2 4 2" xfId="20891"/>
    <cellStyle name="Normal 4 2 2 5 3 2 5" xfId="20892"/>
    <cellStyle name="Normal 4 2 2 5 3 3" xfId="20893"/>
    <cellStyle name="Normal 4 2 2 5 3 3 2" xfId="20894"/>
    <cellStyle name="Normal 4 2 2 5 3 3 2 2" xfId="20895"/>
    <cellStyle name="Normal 4 2 2 5 3 3 2 2 2" xfId="20896"/>
    <cellStyle name="Normal 4 2 2 5 3 3 2 3" xfId="20897"/>
    <cellStyle name="Normal 4 2 2 5 3 3 3" xfId="20898"/>
    <cellStyle name="Normal 4 2 2 5 3 3 3 2" xfId="20899"/>
    <cellStyle name="Normal 4 2 2 5 3 3 4" xfId="20900"/>
    <cellStyle name="Normal 4 2 2 5 3 4" xfId="20901"/>
    <cellStyle name="Normal 4 2 2 5 3 4 2" xfId="20902"/>
    <cellStyle name="Normal 4 2 2 5 3 4 2 2" xfId="20903"/>
    <cellStyle name="Normal 4 2 2 5 3 4 3" xfId="20904"/>
    <cellStyle name="Normal 4 2 2 5 3 5" xfId="20905"/>
    <cellStyle name="Normal 4 2 2 5 3 5 2" xfId="20906"/>
    <cellStyle name="Normal 4 2 2 5 3 6" xfId="20907"/>
    <cellStyle name="Normal 4 2 2 5 4" xfId="20908"/>
    <cellStyle name="Normal 4 2 2 5 4 2" xfId="20909"/>
    <cellStyle name="Normal 4 2 2 5 4 2 2" xfId="20910"/>
    <cellStyle name="Normal 4 2 2 5 4 2 2 2" xfId="20911"/>
    <cellStyle name="Normal 4 2 2 5 4 2 2 2 2" xfId="20912"/>
    <cellStyle name="Normal 4 2 2 5 4 2 2 3" xfId="20913"/>
    <cellStyle name="Normal 4 2 2 5 4 2 3" xfId="20914"/>
    <cellStyle name="Normal 4 2 2 5 4 2 3 2" xfId="20915"/>
    <cellStyle name="Normal 4 2 2 5 4 2 4" xfId="20916"/>
    <cellStyle name="Normal 4 2 2 5 4 3" xfId="20917"/>
    <cellStyle name="Normal 4 2 2 5 4 3 2" xfId="20918"/>
    <cellStyle name="Normal 4 2 2 5 4 3 2 2" xfId="20919"/>
    <cellStyle name="Normal 4 2 2 5 4 3 3" xfId="20920"/>
    <cellStyle name="Normal 4 2 2 5 4 4" xfId="20921"/>
    <cellStyle name="Normal 4 2 2 5 4 4 2" xfId="20922"/>
    <cellStyle name="Normal 4 2 2 5 4 5" xfId="20923"/>
    <cellStyle name="Normal 4 2 2 5 5" xfId="20924"/>
    <cellStyle name="Normal 4 2 2 5 5 2" xfId="20925"/>
    <cellStyle name="Normal 4 2 2 5 5 2 2" xfId="20926"/>
    <cellStyle name="Normal 4 2 2 5 5 2 2 2" xfId="20927"/>
    <cellStyle name="Normal 4 2 2 5 5 2 3" xfId="20928"/>
    <cellStyle name="Normal 4 2 2 5 5 3" xfId="20929"/>
    <cellStyle name="Normal 4 2 2 5 5 3 2" xfId="20930"/>
    <cellStyle name="Normal 4 2 2 5 5 4" xfId="20931"/>
    <cellStyle name="Normal 4 2 2 5 6" xfId="20932"/>
    <cellStyle name="Normal 4 2 2 5 6 2" xfId="20933"/>
    <cellStyle name="Normal 4 2 2 5 6 2 2" xfId="20934"/>
    <cellStyle name="Normal 4 2 2 5 6 3" xfId="20935"/>
    <cellStyle name="Normal 4 2 2 5 7" xfId="20936"/>
    <cellStyle name="Normal 4 2 2 5 7 2" xfId="20937"/>
    <cellStyle name="Normal 4 2 2 5 8" xfId="20938"/>
    <cellStyle name="Normal 4 2 2 6" xfId="20939"/>
    <cellStyle name="Normal 4 2 2 6 2" xfId="20940"/>
    <cellStyle name="Normal 4 2 2 6 2 2" xfId="20941"/>
    <cellStyle name="Normal 4 2 2 6 2 2 2" xfId="20942"/>
    <cellStyle name="Normal 4 2 2 6 2 2 2 2" xfId="20943"/>
    <cellStyle name="Normal 4 2 2 6 2 2 2 2 2" xfId="20944"/>
    <cellStyle name="Normal 4 2 2 6 2 2 2 2 2 2" xfId="20945"/>
    <cellStyle name="Normal 4 2 2 6 2 2 2 2 3" xfId="20946"/>
    <cellStyle name="Normal 4 2 2 6 2 2 2 3" xfId="20947"/>
    <cellStyle name="Normal 4 2 2 6 2 2 2 3 2" xfId="20948"/>
    <cellStyle name="Normal 4 2 2 6 2 2 2 4" xfId="20949"/>
    <cellStyle name="Normal 4 2 2 6 2 2 3" xfId="20950"/>
    <cellStyle name="Normal 4 2 2 6 2 2 3 2" xfId="20951"/>
    <cellStyle name="Normal 4 2 2 6 2 2 3 2 2" xfId="20952"/>
    <cellStyle name="Normal 4 2 2 6 2 2 3 3" xfId="20953"/>
    <cellStyle name="Normal 4 2 2 6 2 2 4" xfId="20954"/>
    <cellStyle name="Normal 4 2 2 6 2 2 4 2" xfId="20955"/>
    <cellStyle name="Normal 4 2 2 6 2 2 5" xfId="20956"/>
    <cellStyle name="Normal 4 2 2 6 2 3" xfId="20957"/>
    <cellStyle name="Normal 4 2 2 6 2 3 2" xfId="20958"/>
    <cellStyle name="Normal 4 2 2 6 2 3 2 2" xfId="20959"/>
    <cellStyle name="Normal 4 2 2 6 2 3 2 2 2" xfId="20960"/>
    <cellStyle name="Normal 4 2 2 6 2 3 2 3" xfId="20961"/>
    <cellStyle name="Normal 4 2 2 6 2 3 3" xfId="20962"/>
    <cellStyle name="Normal 4 2 2 6 2 3 3 2" xfId="20963"/>
    <cellStyle name="Normal 4 2 2 6 2 3 4" xfId="20964"/>
    <cellStyle name="Normal 4 2 2 6 2 4" xfId="20965"/>
    <cellStyle name="Normal 4 2 2 6 2 4 2" xfId="20966"/>
    <cellStyle name="Normal 4 2 2 6 2 4 2 2" xfId="20967"/>
    <cellStyle name="Normal 4 2 2 6 2 4 3" xfId="20968"/>
    <cellStyle name="Normal 4 2 2 6 2 5" xfId="20969"/>
    <cellStyle name="Normal 4 2 2 6 2 5 2" xfId="20970"/>
    <cellStyle name="Normal 4 2 2 6 2 6" xfId="20971"/>
    <cellStyle name="Normal 4 2 2 6 3" xfId="20972"/>
    <cellStyle name="Normal 4 2 2 6 3 2" xfId="20973"/>
    <cellStyle name="Normal 4 2 2 6 3 2 2" xfId="20974"/>
    <cellStyle name="Normal 4 2 2 6 3 2 2 2" xfId="20975"/>
    <cellStyle name="Normal 4 2 2 6 3 2 2 2 2" xfId="20976"/>
    <cellStyle name="Normal 4 2 2 6 3 2 2 3" xfId="20977"/>
    <cellStyle name="Normal 4 2 2 6 3 2 3" xfId="20978"/>
    <cellStyle name="Normal 4 2 2 6 3 2 3 2" xfId="20979"/>
    <cellStyle name="Normal 4 2 2 6 3 2 4" xfId="20980"/>
    <cellStyle name="Normal 4 2 2 6 3 3" xfId="20981"/>
    <cellStyle name="Normal 4 2 2 6 3 3 2" xfId="20982"/>
    <cellStyle name="Normal 4 2 2 6 3 3 2 2" xfId="20983"/>
    <cellStyle name="Normal 4 2 2 6 3 3 3" xfId="20984"/>
    <cellStyle name="Normal 4 2 2 6 3 4" xfId="20985"/>
    <cellStyle name="Normal 4 2 2 6 3 4 2" xfId="20986"/>
    <cellStyle name="Normal 4 2 2 6 3 5" xfId="20987"/>
    <cellStyle name="Normal 4 2 2 6 4" xfId="20988"/>
    <cellStyle name="Normal 4 2 2 6 4 2" xfId="20989"/>
    <cellStyle name="Normal 4 2 2 6 4 2 2" xfId="20990"/>
    <cellStyle name="Normal 4 2 2 6 4 2 2 2" xfId="20991"/>
    <cellStyle name="Normal 4 2 2 6 4 2 3" xfId="20992"/>
    <cellStyle name="Normal 4 2 2 6 4 3" xfId="20993"/>
    <cellStyle name="Normal 4 2 2 6 4 3 2" xfId="20994"/>
    <cellStyle name="Normal 4 2 2 6 4 4" xfId="20995"/>
    <cellStyle name="Normal 4 2 2 6 5" xfId="20996"/>
    <cellStyle name="Normal 4 2 2 6 5 2" xfId="20997"/>
    <cellStyle name="Normal 4 2 2 6 5 2 2" xfId="20998"/>
    <cellStyle name="Normal 4 2 2 6 5 3" xfId="20999"/>
    <cellStyle name="Normal 4 2 2 6 6" xfId="21000"/>
    <cellStyle name="Normal 4 2 2 6 6 2" xfId="21001"/>
    <cellStyle name="Normal 4 2 2 6 7" xfId="21002"/>
    <cellStyle name="Normal 4 2 2 7" xfId="21003"/>
    <cellStyle name="Normal 4 2 2 7 2" xfId="21004"/>
    <cellStyle name="Normal 4 2 2 7 2 2" xfId="21005"/>
    <cellStyle name="Normal 4 2 2 7 2 2 2" xfId="21006"/>
    <cellStyle name="Normal 4 2 2 7 2 2 2 2" xfId="21007"/>
    <cellStyle name="Normal 4 2 2 7 2 2 2 2 2" xfId="21008"/>
    <cellStyle name="Normal 4 2 2 7 2 2 2 3" xfId="21009"/>
    <cellStyle name="Normal 4 2 2 7 2 2 3" xfId="21010"/>
    <cellStyle name="Normal 4 2 2 7 2 2 3 2" xfId="21011"/>
    <cellStyle name="Normal 4 2 2 7 2 2 4" xfId="21012"/>
    <cellStyle name="Normal 4 2 2 7 2 3" xfId="21013"/>
    <cellStyle name="Normal 4 2 2 7 2 3 2" xfId="21014"/>
    <cellStyle name="Normal 4 2 2 7 2 3 2 2" xfId="21015"/>
    <cellStyle name="Normal 4 2 2 7 2 3 3" xfId="21016"/>
    <cellStyle name="Normal 4 2 2 7 2 4" xfId="21017"/>
    <cellStyle name="Normal 4 2 2 7 2 4 2" xfId="21018"/>
    <cellStyle name="Normal 4 2 2 7 2 5" xfId="21019"/>
    <cellStyle name="Normal 4 2 2 7 3" xfId="21020"/>
    <cellStyle name="Normal 4 2 2 7 3 2" xfId="21021"/>
    <cellStyle name="Normal 4 2 2 7 3 2 2" xfId="21022"/>
    <cellStyle name="Normal 4 2 2 7 3 2 2 2" xfId="21023"/>
    <cellStyle name="Normal 4 2 2 7 3 2 3" xfId="21024"/>
    <cellStyle name="Normal 4 2 2 7 3 3" xfId="21025"/>
    <cellStyle name="Normal 4 2 2 7 3 3 2" xfId="21026"/>
    <cellStyle name="Normal 4 2 2 7 3 4" xfId="21027"/>
    <cellStyle name="Normal 4 2 2 7 4" xfId="21028"/>
    <cellStyle name="Normal 4 2 2 7 4 2" xfId="21029"/>
    <cellStyle name="Normal 4 2 2 7 4 2 2" xfId="21030"/>
    <cellStyle name="Normal 4 2 2 7 4 3" xfId="21031"/>
    <cellStyle name="Normal 4 2 2 7 5" xfId="21032"/>
    <cellStyle name="Normal 4 2 2 7 5 2" xfId="21033"/>
    <cellStyle name="Normal 4 2 2 7 6" xfId="21034"/>
    <cellStyle name="Normal 4 2 2 8" xfId="21035"/>
    <cellStyle name="Normal 4 2 2 8 2" xfId="21036"/>
    <cellStyle name="Normal 4 2 2 8 2 2" xfId="21037"/>
    <cellStyle name="Normal 4 2 2 8 2 2 2" xfId="21038"/>
    <cellStyle name="Normal 4 2 2 8 2 2 2 2" xfId="21039"/>
    <cellStyle name="Normal 4 2 2 8 2 2 3" xfId="21040"/>
    <cellStyle name="Normal 4 2 2 8 2 3" xfId="21041"/>
    <cellStyle name="Normal 4 2 2 8 2 3 2" xfId="21042"/>
    <cellStyle name="Normal 4 2 2 8 2 4" xfId="21043"/>
    <cellStyle name="Normal 4 2 2 8 3" xfId="21044"/>
    <cellStyle name="Normal 4 2 2 8 3 2" xfId="21045"/>
    <cellStyle name="Normal 4 2 2 8 3 2 2" xfId="21046"/>
    <cellStyle name="Normal 4 2 2 8 3 3" xfId="21047"/>
    <cellStyle name="Normal 4 2 2 8 4" xfId="21048"/>
    <cellStyle name="Normal 4 2 2 8 4 2" xfId="21049"/>
    <cellStyle name="Normal 4 2 2 8 5" xfId="21050"/>
    <cellStyle name="Normal 4 2 2 9" xfId="21051"/>
    <cellStyle name="Normal 4 2 2 9 2" xfId="21052"/>
    <cellStyle name="Normal 4 2 2 9 2 2" xfId="21053"/>
    <cellStyle name="Normal 4 2 2 9 2 2 2" xfId="21054"/>
    <cellStyle name="Normal 4 2 2 9 2 3" xfId="21055"/>
    <cellStyle name="Normal 4 2 2 9 3" xfId="21056"/>
    <cellStyle name="Normal 4 2 2 9 3 2" xfId="21057"/>
    <cellStyle name="Normal 4 2 2 9 4" xfId="21058"/>
    <cellStyle name="Normal 4 2 3" xfId="21059"/>
    <cellStyle name="Normal 4 2 3 10" xfId="21060"/>
    <cellStyle name="Normal 4 2 3 10 2" xfId="21061"/>
    <cellStyle name="Normal 4 2 3 11" xfId="21062"/>
    <cellStyle name="Normal 4 2 3 2" xfId="21063"/>
    <cellStyle name="Normal 4 2 3 2 10" xfId="21064"/>
    <cellStyle name="Normal 4 2 3 2 2" xfId="21065"/>
    <cellStyle name="Normal 4 2 3 2 2 2" xfId="21066"/>
    <cellStyle name="Normal 4 2 3 2 2 2 2" xfId="21067"/>
    <cellStyle name="Normal 4 2 3 2 2 2 2 2" xfId="21068"/>
    <cellStyle name="Normal 4 2 3 2 2 2 2 2 2" xfId="21069"/>
    <cellStyle name="Normal 4 2 3 2 2 2 2 2 2 2" xfId="21070"/>
    <cellStyle name="Normal 4 2 3 2 2 2 2 2 2 2 2" xfId="21071"/>
    <cellStyle name="Normal 4 2 3 2 2 2 2 2 2 2 2 2" xfId="21072"/>
    <cellStyle name="Normal 4 2 3 2 2 2 2 2 2 2 2 2 2" xfId="21073"/>
    <cellStyle name="Normal 4 2 3 2 2 2 2 2 2 2 2 3" xfId="21074"/>
    <cellStyle name="Normal 4 2 3 2 2 2 2 2 2 2 3" xfId="21075"/>
    <cellStyle name="Normal 4 2 3 2 2 2 2 2 2 2 3 2" xfId="21076"/>
    <cellStyle name="Normal 4 2 3 2 2 2 2 2 2 2 4" xfId="21077"/>
    <cellStyle name="Normal 4 2 3 2 2 2 2 2 2 3" xfId="21078"/>
    <cellStyle name="Normal 4 2 3 2 2 2 2 2 2 3 2" xfId="21079"/>
    <cellStyle name="Normal 4 2 3 2 2 2 2 2 2 3 2 2" xfId="21080"/>
    <cellStyle name="Normal 4 2 3 2 2 2 2 2 2 3 3" xfId="21081"/>
    <cellStyle name="Normal 4 2 3 2 2 2 2 2 2 4" xfId="21082"/>
    <cellStyle name="Normal 4 2 3 2 2 2 2 2 2 4 2" xfId="21083"/>
    <cellStyle name="Normal 4 2 3 2 2 2 2 2 2 5" xfId="21084"/>
    <cellStyle name="Normal 4 2 3 2 2 2 2 2 3" xfId="21085"/>
    <cellStyle name="Normal 4 2 3 2 2 2 2 2 3 2" xfId="21086"/>
    <cellStyle name="Normal 4 2 3 2 2 2 2 2 3 2 2" xfId="21087"/>
    <cellStyle name="Normal 4 2 3 2 2 2 2 2 3 2 2 2" xfId="21088"/>
    <cellStyle name="Normal 4 2 3 2 2 2 2 2 3 2 3" xfId="21089"/>
    <cellStyle name="Normal 4 2 3 2 2 2 2 2 3 3" xfId="21090"/>
    <cellStyle name="Normal 4 2 3 2 2 2 2 2 3 3 2" xfId="21091"/>
    <cellStyle name="Normal 4 2 3 2 2 2 2 2 3 4" xfId="21092"/>
    <cellStyle name="Normal 4 2 3 2 2 2 2 2 4" xfId="21093"/>
    <cellStyle name="Normal 4 2 3 2 2 2 2 2 4 2" xfId="21094"/>
    <cellStyle name="Normal 4 2 3 2 2 2 2 2 4 2 2" xfId="21095"/>
    <cellStyle name="Normal 4 2 3 2 2 2 2 2 4 3" xfId="21096"/>
    <cellStyle name="Normal 4 2 3 2 2 2 2 2 5" xfId="21097"/>
    <cellStyle name="Normal 4 2 3 2 2 2 2 2 5 2" xfId="21098"/>
    <cellStyle name="Normal 4 2 3 2 2 2 2 2 6" xfId="21099"/>
    <cellStyle name="Normal 4 2 3 2 2 2 2 3" xfId="21100"/>
    <cellStyle name="Normal 4 2 3 2 2 2 2 3 2" xfId="21101"/>
    <cellStyle name="Normal 4 2 3 2 2 2 2 3 2 2" xfId="21102"/>
    <cellStyle name="Normal 4 2 3 2 2 2 2 3 2 2 2" xfId="21103"/>
    <cellStyle name="Normal 4 2 3 2 2 2 2 3 2 2 2 2" xfId="21104"/>
    <cellStyle name="Normal 4 2 3 2 2 2 2 3 2 2 3" xfId="21105"/>
    <cellStyle name="Normal 4 2 3 2 2 2 2 3 2 3" xfId="21106"/>
    <cellStyle name="Normal 4 2 3 2 2 2 2 3 2 3 2" xfId="21107"/>
    <cellStyle name="Normal 4 2 3 2 2 2 2 3 2 4" xfId="21108"/>
    <cellStyle name="Normal 4 2 3 2 2 2 2 3 3" xfId="21109"/>
    <cellStyle name="Normal 4 2 3 2 2 2 2 3 3 2" xfId="21110"/>
    <cellStyle name="Normal 4 2 3 2 2 2 2 3 3 2 2" xfId="21111"/>
    <cellStyle name="Normal 4 2 3 2 2 2 2 3 3 3" xfId="21112"/>
    <cellStyle name="Normal 4 2 3 2 2 2 2 3 4" xfId="21113"/>
    <cellStyle name="Normal 4 2 3 2 2 2 2 3 4 2" xfId="21114"/>
    <cellStyle name="Normal 4 2 3 2 2 2 2 3 5" xfId="21115"/>
    <cellStyle name="Normal 4 2 3 2 2 2 2 4" xfId="21116"/>
    <cellStyle name="Normal 4 2 3 2 2 2 2 4 2" xfId="21117"/>
    <cellStyle name="Normal 4 2 3 2 2 2 2 4 2 2" xfId="21118"/>
    <cellStyle name="Normal 4 2 3 2 2 2 2 4 2 2 2" xfId="21119"/>
    <cellStyle name="Normal 4 2 3 2 2 2 2 4 2 3" xfId="21120"/>
    <cellStyle name="Normal 4 2 3 2 2 2 2 4 3" xfId="21121"/>
    <cellStyle name="Normal 4 2 3 2 2 2 2 4 3 2" xfId="21122"/>
    <cellStyle name="Normal 4 2 3 2 2 2 2 4 4" xfId="21123"/>
    <cellStyle name="Normal 4 2 3 2 2 2 2 5" xfId="21124"/>
    <cellStyle name="Normal 4 2 3 2 2 2 2 5 2" xfId="21125"/>
    <cellStyle name="Normal 4 2 3 2 2 2 2 5 2 2" xfId="21126"/>
    <cellStyle name="Normal 4 2 3 2 2 2 2 5 3" xfId="21127"/>
    <cellStyle name="Normal 4 2 3 2 2 2 2 6" xfId="21128"/>
    <cellStyle name="Normal 4 2 3 2 2 2 2 6 2" xfId="21129"/>
    <cellStyle name="Normal 4 2 3 2 2 2 2 7" xfId="21130"/>
    <cellStyle name="Normal 4 2 3 2 2 2 3" xfId="21131"/>
    <cellStyle name="Normal 4 2 3 2 2 2 3 2" xfId="21132"/>
    <cellStyle name="Normal 4 2 3 2 2 2 3 2 2" xfId="21133"/>
    <cellStyle name="Normal 4 2 3 2 2 2 3 2 2 2" xfId="21134"/>
    <cellStyle name="Normal 4 2 3 2 2 2 3 2 2 2 2" xfId="21135"/>
    <cellStyle name="Normal 4 2 3 2 2 2 3 2 2 2 2 2" xfId="21136"/>
    <cellStyle name="Normal 4 2 3 2 2 2 3 2 2 2 3" xfId="21137"/>
    <cellStyle name="Normal 4 2 3 2 2 2 3 2 2 3" xfId="21138"/>
    <cellStyle name="Normal 4 2 3 2 2 2 3 2 2 3 2" xfId="21139"/>
    <cellStyle name="Normal 4 2 3 2 2 2 3 2 2 4" xfId="21140"/>
    <cellStyle name="Normal 4 2 3 2 2 2 3 2 3" xfId="21141"/>
    <cellStyle name="Normal 4 2 3 2 2 2 3 2 3 2" xfId="21142"/>
    <cellStyle name="Normal 4 2 3 2 2 2 3 2 3 2 2" xfId="21143"/>
    <cellStyle name="Normal 4 2 3 2 2 2 3 2 3 3" xfId="21144"/>
    <cellStyle name="Normal 4 2 3 2 2 2 3 2 4" xfId="21145"/>
    <cellStyle name="Normal 4 2 3 2 2 2 3 2 4 2" xfId="21146"/>
    <cellStyle name="Normal 4 2 3 2 2 2 3 2 5" xfId="21147"/>
    <cellStyle name="Normal 4 2 3 2 2 2 3 3" xfId="21148"/>
    <cellStyle name="Normal 4 2 3 2 2 2 3 3 2" xfId="21149"/>
    <cellStyle name="Normal 4 2 3 2 2 2 3 3 2 2" xfId="21150"/>
    <cellStyle name="Normal 4 2 3 2 2 2 3 3 2 2 2" xfId="21151"/>
    <cellStyle name="Normal 4 2 3 2 2 2 3 3 2 3" xfId="21152"/>
    <cellStyle name="Normal 4 2 3 2 2 2 3 3 3" xfId="21153"/>
    <cellStyle name="Normal 4 2 3 2 2 2 3 3 3 2" xfId="21154"/>
    <cellStyle name="Normal 4 2 3 2 2 2 3 3 4" xfId="21155"/>
    <cellStyle name="Normal 4 2 3 2 2 2 3 4" xfId="21156"/>
    <cellStyle name="Normal 4 2 3 2 2 2 3 4 2" xfId="21157"/>
    <cellStyle name="Normal 4 2 3 2 2 2 3 4 2 2" xfId="21158"/>
    <cellStyle name="Normal 4 2 3 2 2 2 3 4 3" xfId="21159"/>
    <cellStyle name="Normal 4 2 3 2 2 2 3 5" xfId="21160"/>
    <cellStyle name="Normal 4 2 3 2 2 2 3 5 2" xfId="21161"/>
    <cellStyle name="Normal 4 2 3 2 2 2 3 6" xfId="21162"/>
    <cellStyle name="Normal 4 2 3 2 2 2 4" xfId="21163"/>
    <cellStyle name="Normal 4 2 3 2 2 2 4 2" xfId="21164"/>
    <cellStyle name="Normal 4 2 3 2 2 2 4 2 2" xfId="21165"/>
    <cellStyle name="Normal 4 2 3 2 2 2 4 2 2 2" xfId="21166"/>
    <cellStyle name="Normal 4 2 3 2 2 2 4 2 2 2 2" xfId="21167"/>
    <cellStyle name="Normal 4 2 3 2 2 2 4 2 2 3" xfId="21168"/>
    <cellStyle name="Normal 4 2 3 2 2 2 4 2 3" xfId="21169"/>
    <cellStyle name="Normal 4 2 3 2 2 2 4 2 3 2" xfId="21170"/>
    <cellStyle name="Normal 4 2 3 2 2 2 4 2 4" xfId="21171"/>
    <cellStyle name="Normal 4 2 3 2 2 2 4 3" xfId="21172"/>
    <cellStyle name="Normal 4 2 3 2 2 2 4 3 2" xfId="21173"/>
    <cellStyle name="Normal 4 2 3 2 2 2 4 3 2 2" xfId="21174"/>
    <cellStyle name="Normal 4 2 3 2 2 2 4 3 3" xfId="21175"/>
    <cellStyle name="Normal 4 2 3 2 2 2 4 4" xfId="21176"/>
    <cellStyle name="Normal 4 2 3 2 2 2 4 4 2" xfId="21177"/>
    <cellStyle name="Normal 4 2 3 2 2 2 4 5" xfId="21178"/>
    <cellStyle name="Normal 4 2 3 2 2 2 5" xfId="21179"/>
    <cellStyle name="Normal 4 2 3 2 2 2 5 2" xfId="21180"/>
    <cellStyle name="Normal 4 2 3 2 2 2 5 2 2" xfId="21181"/>
    <cellStyle name="Normal 4 2 3 2 2 2 5 2 2 2" xfId="21182"/>
    <cellStyle name="Normal 4 2 3 2 2 2 5 2 3" xfId="21183"/>
    <cellStyle name="Normal 4 2 3 2 2 2 5 3" xfId="21184"/>
    <cellStyle name="Normal 4 2 3 2 2 2 5 3 2" xfId="21185"/>
    <cellStyle name="Normal 4 2 3 2 2 2 5 4" xfId="21186"/>
    <cellStyle name="Normal 4 2 3 2 2 2 6" xfId="21187"/>
    <cellStyle name="Normal 4 2 3 2 2 2 6 2" xfId="21188"/>
    <cellStyle name="Normal 4 2 3 2 2 2 6 2 2" xfId="21189"/>
    <cellStyle name="Normal 4 2 3 2 2 2 6 3" xfId="21190"/>
    <cellStyle name="Normal 4 2 3 2 2 2 7" xfId="21191"/>
    <cellStyle name="Normal 4 2 3 2 2 2 7 2" xfId="21192"/>
    <cellStyle name="Normal 4 2 3 2 2 2 8" xfId="21193"/>
    <cellStyle name="Normal 4 2 3 2 2 3" xfId="21194"/>
    <cellStyle name="Normal 4 2 3 2 2 3 2" xfId="21195"/>
    <cellStyle name="Normal 4 2 3 2 2 3 2 2" xfId="21196"/>
    <cellStyle name="Normal 4 2 3 2 2 3 2 2 2" xfId="21197"/>
    <cellStyle name="Normal 4 2 3 2 2 3 2 2 2 2" xfId="21198"/>
    <cellStyle name="Normal 4 2 3 2 2 3 2 2 2 2 2" xfId="21199"/>
    <cellStyle name="Normal 4 2 3 2 2 3 2 2 2 2 2 2" xfId="21200"/>
    <cellStyle name="Normal 4 2 3 2 2 3 2 2 2 2 3" xfId="21201"/>
    <cellStyle name="Normal 4 2 3 2 2 3 2 2 2 3" xfId="21202"/>
    <cellStyle name="Normal 4 2 3 2 2 3 2 2 2 3 2" xfId="21203"/>
    <cellStyle name="Normal 4 2 3 2 2 3 2 2 2 4" xfId="21204"/>
    <cellStyle name="Normal 4 2 3 2 2 3 2 2 3" xfId="21205"/>
    <cellStyle name="Normal 4 2 3 2 2 3 2 2 3 2" xfId="21206"/>
    <cellStyle name="Normal 4 2 3 2 2 3 2 2 3 2 2" xfId="21207"/>
    <cellStyle name="Normal 4 2 3 2 2 3 2 2 3 3" xfId="21208"/>
    <cellStyle name="Normal 4 2 3 2 2 3 2 2 4" xfId="21209"/>
    <cellStyle name="Normal 4 2 3 2 2 3 2 2 4 2" xfId="21210"/>
    <cellStyle name="Normal 4 2 3 2 2 3 2 2 5" xfId="21211"/>
    <cellStyle name="Normal 4 2 3 2 2 3 2 3" xfId="21212"/>
    <cellStyle name="Normal 4 2 3 2 2 3 2 3 2" xfId="21213"/>
    <cellStyle name="Normal 4 2 3 2 2 3 2 3 2 2" xfId="21214"/>
    <cellStyle name="Normal 4 2 3 2 2 3 2 3 2 2 2" xfId="21215"/>
    <cellStyle name="Normal 4 2 3 2 2 3 2 3 2 3" xfId="21216"/>
    <cellStyle name="Normal 4 2 3 2 2 3 2 3 3" xfId="21217"/>
    <cellStyle name="Normal 4 2 3 2 2 3 2 3 3 2" xfId="21218"/>
    <cellStyle name="Normal 4 2 3 2 2 3 2 3 4" xfId="21219"/>
    <cellStyle name="Normal 4 2 3 2 2 3 2 4" xfId="21220"/>
    <cellStyle name="Normal 4 2 3 2 2 3 2 4 2" xfId="21221"/>
    <cellStyle name="Normal 4 2 3 2 2 3 2 4 2 2" xfId="21222"/>
    <cellStyle name="Normal 4 2 3 2 2 3 2 4 3" xfId="21223"/>
    <cellStyle name="Normal 4 2 3 2 2 3 2 5" xfId="21224"/>
    <cellStyle name="Normal 4 2 3 2 2 3 2 5 2" xfId="21225"/>
    <cellStyle name="Normal 4 2 3 2 2 3 2 6" xfId="21226"/>
    <cellStyle name="Normal 4 2 3 2 2 3 3" xfId="21227"/>
    <cellStyle name="Normal 4 2 3 2 2 3 3 2" xfId="21228"/>
    <cellStyle name="Normal 4 2 3 2 2 3 3 2 2" xfId="21229"/>
    <cellStyle name="Normal 4 2 3 2 2 3 3 2 2 2" xfId="21230"/>
    <cellStyle name="Normal 4 2 3 2 2 3 3 2 2 2 2" xfId="21231"/>
    <cellStyle name="Normal 4 2 3 2 2 3 3 2 2 3" xfId="21232"/>
    <cellStyle name="Normal 4 2 3 2 2 3 3 2 3" xfId="21233"/>
    <cellStyle name="Normal 4 2 3 2 2 3 3 2 3 2" xfId="21234"/>
    <cellStyle name="Normal 4 2 3 2 2 3 3 2 4" xfId="21235"/>
    <cellStyle name="Normal 4 2 3 2 2 3 3 3" xfId="21236"/>
    <cellStyle name="Normal 4 2 3 2 2 3 3 3 2" xfId="21237"/>
    <cellStyle name="Normal 4 2 3 2 2 3 3 3 2 2" xfId="21238"/>
    <cellStyle name="Normal 4 2 3 2 2 3 3 3 3" xfId="21239"/>
    <cellStyle name="Normal 4 2 3 2 2 3 3 4" xfId="21240"/>
    <cellStyle name="Normal 4 2 3 2 2 3 3 4 2" xfId="21241"/>
    <cellStyle name="Normal 4 2 3 2 2 3 3 5" xfId="21242"/>
    <cellStyle name="Normal 4 2 3 2 2 3 4" xfId="21243"/>
    <cellStyle name="Normal 4 2 3 2 2 3 4 2" xfId="21244"/>
    <cellStyle name="Normal 4 2 3 2 2 3 4 2 2" xfId="21245"/>
    <cellStyle name="Normal 4 2 3 2 2 3 4 2 2 2" xfId="21246"/>
    <cellStyle name="Normal 4 2 3 2 2 3 4 2 3" xfId="21247"/>
    <cellStyle name="Normal 4 2 3 2 2 3 4 3" xfId="21248"/>
    <cellStyle name="Normal 4 2 3 2 2 3 4 3 2" xfId="21249"/>
    <cellStyle name="Normal 4 2 3 2 2 3 4 4" xfId="21250"/>
    <cellStyle name="Normal 4 2 3 2 2 3 5" xfId="21251"/>
    <cellStyle name="Normal 4 2 3 2 2 3 5 2" xfId="21252"/>
    <cellStyle name="Normal 4 2 3 2 2 3 5 2 2" xfId="21253"/>
    <cellStyle name="Normal 4 2 3 2 2 3 5 3" xfId="21254"/>
    <cellStyle name="Normal 4 2 3 2 2 3 6" xfId="21255"/>
    <cellStyle name="Normal 4 2 3 2 2 3 6 2" xfId="21256"/>
    <cellStyle name="Normal 4 2 3 2 2 3 7" xfId="21257"/>
    <cellStyle name="Normal 4 2 3 2 2 4" xfId="21258"/>
    <cellStyle name="Normal 4 2 3 2 2 4 2" xfId="21259"/>
    <cellStyle name="Normal 4 2 3 2 2 4 2 2" xfId="21260"/>
    <cellStyle name="Normal 4 2 3 2 2 4 2 2 2" xfId="21261"/>
    <cellStyle name="Normal 4 2 3 2 2 4 2 2 2 2" xfId="21262"/>
    <cellStyle name="Normal 4 2 3 2 2 4 2 2 2 2 2" xfId="21263"/>
    <cellStyle name="Normal 4 2 3 2 2 4 2 2 2 3" xfId="21264"/>
    <cellStyle name="Normal 4 2 3 2 2 4 2 2 3" xfId="21265"/>
    <cellStyle name="Normal 4 2 3 2 2 4 2 2 3 2" xfId="21266"/>
    <cellStyle name="Normal 4 2 3 2 2 4 2 2 4" xfId="21267"/>
    <cellStyle name="Normal 4 2 3 2 2 4 2 3" xfId="21268"/>
    <cellStyle name="Normal 4 2 3 2 2 4 2 3 2" xfId="21269"/>
    <cellStyle name="Normal 4 2 3 2 2 4 2 3 2 2" xfId="21270"/>
    <cellStyle name="Normal 4 2 3 2 2 4 2 3 3" xfId="21271"/>
    <cellStyle name="Normal 4 2 3 2 2 4 2 4" xfId="21272"/>
    <cellStyle name="Normal 4 2 3 2 2 4 2 4 2" xfId="21273"/>
    <cellStyle name="Normal 4 2 3 2 2 4 2 5" xfId="21274"/>
    <cellStyle name="Normal 4 2 3 2 2 4 3" xfId="21275"/>
    <cellStyle name="Normal 4 2 3 2 2 4 3 2" xfId="21276"/>
    <cellStyle name="Normal 4 2 3 2 2 4 3 2 2" xfId="21277"/>
    <cellStyle name="Normal 4 2 3 2 2 4 3 2 2 2" xfId="21278"/>
    <cellStyle name="Normal 4 2 3 2 2 4 3 2 3" xfId="21279"/>
    <cellStyle name="Normal 4 2 3 2 2 4 3 3" xfId="21280"/>
    <cellStyle name="Normal 4 2 3 2 2 4 3 3 2" xfId="21281"/>
    <cellStyle name="Normal 4 2 3 2 2 4 3 4" xfId="21282"/>
    <cellStyle name="Normal 4 2 3 2 2 4 4" xfId="21283"/>
    <cellStyle name="Normal 4 2 3 2 2 4 4 2" xfId="21284"/>
    <cellStyle name="Normal 4 2 3 2 2 4 4 2 2" xfId="21285"/>
    <cellStyle name="Normal 4 2 3 2 2 4 4 3" xfId="21286"/>
    <cellStyle name="Normal 4 2 3 2 2 4 5" xfId="21287"/>
    <cellStyle name="Normal 4 2 3 2 2 4 5 2" xfId="21288"/>
    <cellStyle name="Normal 4 2 3 2 2 4 6" xfId="21289"/>
    <cellStyle name="Normal 4 2 3 2 2 5" xfId="21290"/>
    <cellStyle name="Normal 4 2 3 2 2 5 2" xfId="21291"/>
    <cellStyle name="Normal 4 2 3 2 2 5 2 2" xfId="21292"/>
    <cellStyle name="Normal 4 2 3 2 2 5 2 2 2" xfId="21293"/>
    <cellStyle name="Normal 4 2 3 2 2 5 2 2 2 2" xfId="21294"/>
    <cellStyle name="Normal 4 2 3 2 2 5 2 2 3" xfId="21295"/>
    <cellStyle name="Normal 4 2 3 2 2 5 2 3" xfId="21296"/>
    <cellStyle name="Normal 4 2 3 2 2 5 2 3 2" xfId="21297"/>
    <cellStyle name="Normal 4 2 3 2 2 5 2 4" xfId="21298"/>
    <cellStyle name="Normal 4 2 3 2 2 5 3" xfId="21299"/>
    <cellStyle name="Normal 4 2 3 2 2 5 3 2" xfId="21300"/>
    <cellStyle name="Normal 4 2 3 2 2 5 3 2 2" xfId="21301"/>
    <cellStyle name="Normal 4 2 3 2 2 5 3 3" xfId="21302"/>
    <cellStyle name="Normal 4 2 3 2 2 5 4" xfId="21303"/>
    <cellStyle name="Normal 4 2 3 2 2 5 4 2" xfId="21304"/>
    <cellStyle name="Normal 4 2 3 2 2 5 5" xfId="21305"/>
    <cellStyle name="Normal 4 2 3 2 2 6" xfId="21306"/>
    <cellStyle name="Normal 4 2 3 2 2 6 2" xfId="21307"/>
    <cellStyle name="Normal 4 2 3 2 2 6 2 2" xfId="21308"/>
    <cellStyle name="Normal 4 2 3 2 2 6 2 2 2" xfId="21309"/>
    <cellStyle name="Normal 4 2 3 2 2 6 2 3" xfId="21310"/>
    <cellStyle name="Normal 4 2 3 2 2 6 3" xfId="21311"/>
    <cellStyle name="Normal 4 2 3 2 2 6 3 2" xfId="21312"/>
    <cellStyle name="Normal 4 2 3 2 2 6 4" xfId="21313"/>
    <cellStyle name="Normal 4 2 3 2 2 7" xfId="21314"/>
    <cellStyle name="Normal 4 2 3 2 2 7 2" xfId="21315"/>
    <cellStyle name="Normal 4 2 3 2 2 7 2 2" xfId="21316"/>
    <cellStyle name="Normal 4 2 3 2 2 7 3" xfId="21317"/>
    <cellStyle name="Normal 4 2 3 2 2 8" xfId="21318"/>
    <cellStyle name="Normal 4 2 3 2 2 8 2" xfId="21319"/>
    <cellStyle name="Normal 4 2 3 2 2 9" xfId="21320"/>
    <cellStyle name="Normal 4 2 3 2 3" xfId="21321"/>
    <cellStyle name="Normal 4 2 3 2 3 2" xfId="21322"/>
    <cellStyle name="Normal 4 2 3 2 3 2 2" xfId="21323"/>
    <cellStyle name="Normal 4 2 3 2 3 2 2 2" xfId="21324"/>
    <cellStyle name="Normal 4 2 3 2 3 2 2 2 2" xfId="21325"/>
    <cellStyle name="Normal 4 2 3 2 3 2 2 2 2 2" xfId="21326"/>
    <cellStyle name="Normal 4 2 3 2 3 2 2 2 2 2 2" xfId="21327"/>
    <cellStyle name="Normal 4 2 3 2 3 2 2 2 2 2 2 2" xfId="21328"/>
    <cellStyle name="Normal 4 2 3 2 3 2 2 2 2 2 3" xfId="21329"/>
    <cellStyle name="Normal 4 2 3 2 3 2 2 2 2 3" xfId="21330"/>
    <cellStyle name="Normal 4 2 3 2 3 2 2 2 2 3 2" xfId="21331"/>
    <cellStyle name="Normal 4 2 3 2 3 2 2 2 2 4" xfId="21332"/>
    <cellStyle name="Normal 4 2 3 2 3 2 2 2 3" xfId="21333"/>
    <cellStyle name="Normal 4 2 3 2 3 2 2 2 3 2" xfId="21334"/>
    <cellStyle name="Normal 4 2 3 2 3 2 2 2 3 2 2" xfId="21335"/>
    <cellStyle name="Normal 4 2 3 2 3 2 2 2 3 3" xfId="21336"/>
    <cellStyle name="Normal 4 2 3 2 3 2 2 2 4" xfId="21337"/>
    <cellStyle name="Normal 4 2 3 2 3 2 2 2 4 2" xfId="21338"/>
    <cellStyle name="Normal 4 2 3 2 3 2 2 2 5" xfId="21339"/>
    <cellStyle name="Normal 4 2 3 2 3 2 2 3" xfId="21340"/>
    <cellStyle name="Normal 4 2 3 2 3 2 2 3 2" xfId="21341"/>
    <cellStyle name="Normal 4 2 3 2 3 2 2 3 2 2" xfId="21342"/>
    <cellStyle name="Normal 4 2 3 2 3 2 2 3 2 2 2" xfId="21343"/>
    <cellStyle name="Normal 4 2 3 2 3 2 2 3 2 3" xfId="21344"/>
    <cellStyle name="Normal 4 2 3 2 3 2 2 3 3" xfId="21345"/>
    <cellStyle name="Normal 4 2 3 2 3 2 2 3 3 2" xfId="21346"/>
    <cellStyle name="Normal 4 2 3 2 3 2 2 3 4" xfId="21347"/>
    <cellStyle name="Normal 4 2 3 2 3 2 2 4" xfId="21348"/>
    <cellStyle name="Normal 4 2 3 2 3 2 2 4 2" xfId="21349"/>
    <cellStyle name="Normal 4 2 3 2 3 2 2 4 2 2" xfId="21350"/>
    <cellStyle name="Normal 4 2 3 2 3 2 2 4 3" xfId="21351"/>
    <cellStyle name="Normal 4 2 3 2 3 2 2 5" xfId="21352"/>
    <cellStyle name="Normal 4 2 3 2 3 2 2 5 2" xfId="21353"/>
    <cellStyle name="Normal 4 2 3 2 3 2 2 6" xfId="21354"/>
    <cellStyle name="Normal 4 2 3 2 3 2 3" xfId="21355"/>
    <cellStyle name="Normal 4 2 3 2 3 2 3 2" xfId="21356"/>
    <cellStyle name="Normal 4 2 3 2 3 2 3 2 2" xfId="21357"/>
    <cellStyle name="Normal 4 2 3 2 3 2 3 2 2 2" xfId="21358"/>
    <cellStyle name="Normal 4 2 3 2 3 2 3 2 2 2 2" xfId="21359"/>
    <cellStyle name="Normal 4 2 3 2 3 2 3 2 2 3" xfId="21360"/>
    <cellStyle name="Normal 4 2 3 2 3 2 3 2 3" xfId="21361"/>
    <cellStyle name="Normal 4 2 3 2 3 2 3 2 3 2" xfId="21362"/>
    <cellStyle name="Normal 4 2 3 2 3 2 3 2 4" xfId="21363"/>
    <cellStyle name="Normal 4 2 3 2 3 2 3 3" xfId="21364"/>
    <cellStyle name="Normal 4 2 3 2 3 2 3 3 2" xfId="21365"/>
    <cellStyle name="Normal 4 2 3 2 3 2 3 3 2 2" xfId="21366"/>
    <cellStyle name="Normal 4 2 3 2 3 2 3 3 3" xfId="21367"/>
    <cellStyle name="Normal 4 2 3 2 3 2 3 4" xfId="21368"/>
    <cellStyle name="Normal 4 2 3 2 3 2 3 4 2" xfId="21369"/>
    <cellStyle name="Normal 4 2 3 2 3 2 3 5" xfId="21370"/>
    <cellStyle name="Normal 4 2 3 2 3 2 4" xfId="21371"/>
    <cellStyle name="Normal 4 2 3 2 3 2 4 2" xfId="21372"/>
    <cellStyle name="Normal 4 2 3 2 3 2 4 2 2" xfId="21373"/>
    <cellStyle name="Normal 4 2 3 2 3 2 4 2 2 2" xfId="21374"/>
    <cellStyle name="Normal 4 2 3 2 3 2 4 2 3" xfId="21375"/>
    <cellStyle name="Normal 4 2 3 2 3 2 4 3" xfId="21376"/>
    <cellStyle name="Normal 4 2 3 2 3 2 4 3 2" xfId="21377"/>
    <cellStyle name="Normal 4 2 3 2 3 2 4 4" xfId="21378"/>
    <cellStyle name="Normal 4 2 3 2 3 2 5" xfId="21379"/>
    <cellStyle name="Normal 4 2 3 2 3 2 5 2" xfId="21380"/>
    <cellStyle name="Normal 4 2 3 2 3 2 5 2 2" xfId="21381"/>
    <cellStyle name="Normal 4 2 3 2 3 2 5 3" xfId="21382"/>
    <cellStyle name="Normal 4 2 3 2 3 2 6" xfId="21383"/>
    <cellStyle name="Normal 4 2 3 2 3 2 6 2" xfId="21384"/>
    <cellStyle name="Normal 4 2 3 2 3 2 7" xfId="21385"/>
    <cellStyle name="Normal 4 2 3 2 3 3" xfId="21386"/>
    <cellStyle name="Normal 4 2 3 2 3 3 2" xfId="21387"/>
    <cellStyle name="Normal 4 2 3 2 3 3 2 2" xfId="21388"/>
    <cellStyle name="Normal 4 2 3 2 3 3 2 2 2" xfId="21389"/>
    <cellStyle name="Normal 4 2 3 2 3 3 2 2 2 2" xfId="21390"/>
    <cellStyle name="Normal 4 2 3 2 3 3 2 2 2 2 2" xfId="21391"/>
    <cellStyle name="Normal 4 2 3 2 3 3 2 2 2 3" xfId="21392"/>
    <cellStyle name="Normal 4 2 3 2 3 3 2 2 3" xfId="21393"/>
    <cellStyle name="Normal 4 2 3 2 3 3 2 2 3 2" xfId="21394"/>
    <cellStyle name="Normal 4 2 3 2 3 3 2 2 4" xfId="21395"/>
    <cellStyle name="Normal 4 2 3 2 3 3 2 3" xfId="21396"/>
    <cellStyle name="Normal 4 2 3 2 3 3 2 3 2" xfId="21397"/>
    <cellStyle name="Normal 4 2 3 2 3 3 2 3 2 2" xfId="21398"/>
    <cellStyle name="Normal 4 2 3 2 3 3 2 3 3" xfId="21399"/>
    <cellStyle name="Normal 4 2 3 2 3 3 2 4" xfId="21400"/>
    <cellStyle name="Normal 4 2 3 2 3 3 2 4 2" xfId="21401"/>
    <cellStyle name="Normal 4 2 3 2 3 3 2 5" xfId="21402"/>
    <cellStyle name="Normal 4 2 3 2 3 3 3" xfId="21403"/>
    <cellStyle name="Normal 4 2 3 2 3 3 3 2" xfId="21404"/>
    <cellStyle name="Normal 4 2 3 2 3 3 3 2 2" xfId="21405"/>
    <cellStyle name="Normal 4 2 3 2 3 3 3 2 2 2" xfId="21406"/>
    <cellStyle name="Normal 4 2 3 2 3 3 3 2 3" xfId="21407"/>
    <cellStyle name="Normal 4 2 3 2 3 3 3 3" xfId="21408"/>
    <cellStyle name="Normal 4 2 3 2 3 3 3 3 2" xfId="21409"/>
    <cellStyle name="Normal 4 2 3 2 3 3 3 4" xfId="21410"/>
    <cellStyle name="Normal 4 2 3 2 3 3 4" xfId="21411"/>
    <cellStyle name="Normal 4 2 3 2 3 3 4 2" xfId="21412"/>
    <cellStyle name="Normal 4 2 3 2 3 3 4 2 2" xfId="21413"/>
    <cellStyle name="Normal 4 2 3 2 3 3 4 3" xfId="21414"/>
    <cellStyle name="Normal 4 2 3 2 3 3 5" xfId="21415"/>
    <cellStyle name="Normal 4 2 3 2 3 3 5 2" xfId="21416"/>
    <cellStyle name="Normal 4 2 3 2 3 3 6" xfId="21417"/>
    <cellStyle name="Normal 4 2 3 2 3 4" xfId="21418"/>
    <cellStyle name="Normal 4 2 3 2 3 4 2" xfId="21419"/>
    <cellStyle name="Normal 4 2 3 2 3 4 2 2" xfId="21420"/>
    <cellStyle name="Normal 4 2 3 2 3 4 2 2 2" xfId="21421"/>
    <cellStyle name="Normal 4 2 3 2 3 4 2 2 2 2" xfId="21422"/>
    <cellStyle name="Normal 4 2 3 2 3 4 2 2 3" xfId="21423"/>
    <cellStyle name="Normal 4 2 3 2 3 4 2 3" xfId="21424"/>
    <cellStyle name="Normal 4 2 3 2 3 4 2 3 2" xfId="21425"/>
    <cellStyle name="Normal 4 2 3 2 3 4 2 4" xfId="21426"/>
    <cellStyle name="Normal 4 2 3 2 3 4 3" xfId="21427"/>
    <cellStyle name="Normal 4 2 3 2 3 4 3 2" xfId="21428"/>
    <cellStyle name="Normal 4 2 3 2 3 4 3 2 2" xfId="21429"/>
    <cellStyle name="Normal 4 2 3 2 3 4 3 3" xfId="21430"/>
    <cellStyle name="Normal 4 2 3 2 3 4 4" xfId="21431"/>
    <cellStyle name="Normal 4 2 3 2 3 4 4 2" xfId="21432"/>
    <cellStyle name="Normal 4 2 3 2 3 4 5" xfId="21433"/>
    <cellStyle name="Normal 4 2 3 2 3 5" xfId="21434"/>
    <cellStyle name="Normal 4 2 3 2 3 5 2" xfId="21435"/>
    <cellStyle name="Normal 4 2 3 2 3 5 2 2" xfId="21436"/>
    <cellStyle name="Normal 4 2 3 2 3 5 2 2 2" xfId="21437"/>
    <cellStyle name="Normal 4 2 3 2 3 5 2 3" xfId="21438"/>
    <cellStyle name="Normal 4 2 3 2 3 5 3" xfId="21439"/>
    <cellStyle name="Normal 4 2 3 2 3 5 3 2" xfId="21440"/>
    <cellStyle name="Normal 4 2 3 2 3 5 4" xfId="21441"/>
    <cellStyle name="Normal 4 2 3 2 3 6" xfId="21442"/>
    <cellStyle name="Normal 4 2 3 2 3 6 2" xfId="21443"/>
    <cellStyle name="Normal 4 2 3 2 3 6 2 2" xfId="21444"/>
    <cellStyle name="Normal 4 2 3 2 3 6 3" xfId="21445"/>
    <cellStyle name="Normal 4 2 3 2 3 7" xfId="21446"/>
    <cellStyle name="Normal 4 2 3 2 3 7 2" xfId="21447"/>
    <cellStyle name="Normal 4 2 3 2 3 8" xfId="21448"/>
    <cellStyle name="Normal 4 2 3 2 4" xfId="21449"/>
    <cellStyle name="Normal 4 2 3 2 4 2" xfId="21450"/>
    <cellStyle name="Normal 4 2 3 2 4 2 2" xfId="21451"/>
    <cellStyle name="Normal 4 2 3 2 4 2 2 2" xfId="21452"/>
    <cellStyle name="Normal 4 2 3 2 4 2 2 2 2" xfId="21453"/>
    <cellStyle name="Normal 4 2 3 2 4 2 2 2 2 2" xfId="21454"/>
    <cellStyle name="Normal 4 2 3 2 4 2 2 2 2 2 2" xfId="21455"/>
    <cellStyle name="Normal 4 2 3 2 4 2 2 2 2 3" xfId="21456"/>
    <cellStyle name="Normal 4 2 3 2 4 2 2 2 3" xfId="21457"/>
    <cellStyle name="Normal 4 2 3 2 4 2 2 2 3 2" xfId="21458"/>
    <cellStyle name="Normal 4 2 3 2 4 2 2 2 4" xfId="21459"/>
    <cellStyle name="Normal 4 2 3 2 4 2 2 3" xfId="21460"/>
    <cellStyle name="Normal 4 2 3 2 4 2 2 3 2" xfId="21461"/>
    <cellStyle name="Normal 4 2 3 2 4 2 2 3 2 2" xfId="21462"/>
    <cellStyle name="Normal 4 2 3 2 4 2 2 3 3" xfId="21463"/>
    <cellStyle name="Normal 4 2 3 2 4 2 2 4" xfId="21464"/>
    <cellStyle name="Normal 4 2 3 2 4 2 2 4 2" xfId="21465"/>
    <cellStyle name="Normal 4 2 3 2 4 2 2 5" xfId="21466"/>
    <cellStyle name="Normal 4 2 3 2 4 2 3" xfId="21467"/>
    <cellStyle name="Normal 4 2 3 2 4 2 3 2" xfId="21468"/>
    <cellStyle name="Normal 4 2 3 2 4 2 3 2 2" xfId="21469"/>
    <cellStyle name="Normal 4 2 3 2 4 2 3 2 2 2" xfId="21470"/>
    <cellStyle name="Normal 4 2 3 2 4 2 3 2 3" xfId="21471"/>
    <cellStyle name="Normal 4 2 3 2 4 2 3 3" xfId="21472"/>
    <cellStyle name="Normal 4 2 3 2 4 2 3 3 2" xfId="21473"/>
    <cellStyle name="Normal 4 2 3 2 4 2 3 4" xfId="21474"/>
    <cellStyle name="Normal 4 2 3 2 4 2 4" xfId="21475"/>
    <cellStyle name="Normal 4 2 3 2 4 2 4 2" xfId="21476"/>
    <cellStyle name="Normal 4 2 3 2 4 2 4 2 2" xfId="21477"/>
    <cellStyle name="Normal 4 2 3 2 4 2 4 3" xfId="21478"/>
    <cellStyle name="Normal 4 2 3 2 4 2 5" xfId="21479"/>
    <cellStyle name="Normal 4 2 3 2 4 2 5 2" xfId="21480"/>
    <cellStyle name="Normal 4 2 3 2 4 2 6" xfId="21481"/>
    <cellStyle name="Normal 4 2 3 2 4 3" xfId="21482"/>
    <cellStyle name="Normal 4 2 3 2 4 3 2" xfId="21483"/>
    <cellStyle name="Normal 4 2 3 2 4 3 2 2" xfId="21484"/>
    <cellStyle name="Normal 4 2 3 2 4 3 2 2 2" xfId="21485"/>
    <cellStyle name="Normal 4 2 3 2 4 3 2 2 2 2" xfId="21486"/>
    <cellStyle name="Normal 4 2 3 2 4 3 2 2 3" xfId="21487"/>
    <cellStyle name="Normal 4 2 3 2 4 3 2 3" xfId="21488"/>
    <cellStyle name="Normal 4 2 3 2 4 3 2 3 2" xfId="21489"/>
    <cellStyle name="Normal 4 2 3 2 4 3 2 4" xfId="21490"/>
    <cellStyle name="Normal 4 2 3 2 4 3 3" xfId="21491"/>
    <cellStyle name="Normal 4 2 3 2 4 3 3 2" xfId="21492"/>
    <cellStyle name="Normal 4 2 3 2 4 3 3 2 2" xfId="21493"/>
    <cellStyle name="Normal 4 2 3 2 4 3 3 3" xfId="21494"/>
    <cellStyle name="Normal 4 2 3 2 4 3 4" xfId="21495"/>
    <cellStyle name="Normal 4 2 3 2 4 3 4 2" xfId="21496"/>
    <cellStyle name="Normal 4 2 3 2 4 3 5" xfId="21497"/>
    <cellStyle name="Normal 4 2 3 2 4 4" xfId="21498"/>
    <cellStyle name="Normal 4 2 3 2 4 4 2" xfId="21499"/>
    <cellStyle name="Normal 4 2 3 2 4 4 2 2" xfId="21500"/>
    <cellStyle name="Normal 4 2 3 2 4 4 2 2 2" xfId="21501"/>
    <cellStyle name="Normal 4 2 3 2 4 4 2 3" xfId="21502"/>
    <cellStyle name="Normal 4 2 3 2 4 4 3" xfId="21503"/>
    <cellStyle name="Normal 4 2 3 2 4 4 3 2" xfId="21504"/>
    <cellStyle name="Normal 4 2 3 2 4 4 4" xfId="21505"/>
    <cellStyle name="Normal 4 2 3 2 4 5" xfId="21506"/>
    <cellStyle name="Normal 4 2 3 2 4 5 2" xfId="21507"/>
    <cellStyle name="Normal 4 2 3 2 4 5 2 2" xfId="21508"/>
    <cellStyle name="Normal 4 2 3 2 4 5 3" xfId="21509"/>
    <cellStyle name="Normal 4 2 3 2 4 6" xfId="21510"/>
    <cellStyle name="Normal 4 2 3 2 4 6 2" xfId="21511"/>
    <cellStyle name="Normal 4 2 3 2 4 7" xfId="21512"/>
    <cellStyle name="Normal 4 2 3 2 5" xfId="21513"/>
    <cellStyle name="Normal 4 2 3 2 5 2" xfId="21514"/>
    <cellStyle name="Normal 4 2 3 2 5 2 2" xfId="21515"/>
    <cellStyle name="Normal 4 2 3 2 5 2 2 2" xfId="21516"/>
    <cellStyle name="Normal 4 2 3 2 5 2 2 2 2" xfId="21517"/>
    <cellStyle name="Normal 4 2 3 2 5 2 2 2 2 2" xfId="21518"/>
    <cellStyle name="Normal 4 2 3 2 5 2 2 2 3" xfId="21519"/>
    <cellStyle name="Normal 4 2 3 2 5 2 2 3" xfId="21520"/>
    <cellStyle name="Normal 4 2 3 2 5 2 2 3 2" xfId="21521"/>
    <cellStyle name="Normal 4 2 3 2 5 2 2 4" xfId="21522"/>
    <cellStyle name="Normal 4 2 3 2 5 2 3" xfId="21523"/>
    <cellStyle name="Normal 4 2 3 2 5 2 3 2" xfId="21524"/>
    <cellStyle name="Normal 4 2 3 2 5 2 3 2 2" xfId="21525"/>
    <cellStyle name="Normal 4 2 3 2 5 2 3 3" xfId="21526"/>
    <cellStyle name="Normal 4 2 3 2 5 2 4" xfId="21527"/>
    <cellStyle name="Normal 4 2 3 2 5 2 4 2" xfId="21528"/>
    <cellStyle name="Normal 4 2 3 2 5 2 5" xfId="21529"/>
    <cellStyle name="Normal 4 2 3 2 5 3" xfId="21530"/>
    <cellStyle name="Normal 4 2 3 2 5 3 2" xfId="21531"/>
    <cellStyle name="Normal 4 2 3 2 5 3 2 2" xfId="21532"/>
    <cellStyle name="Normal 4 2 3 2 5 3 2 2 2" xfId="21533"/>
    <cellStyle name="Normal 4 2 3 2 5 3 2 3" xfId="21534"/>
    <cellStyle name="Normal 4 2 3 2 5 3 3" xfId="21535"/>
    <cellStyle name="Normal 4 2 3 2 5 3 3 2" xfId="21536"/>
    <cellStyle name="Normal 4 2 3 2 5 3 4" xfId="21537"/>
    <cellStyle name="Normal 4 2 3 2 5 4" xfId="21538"/>
    <cellStyle name="Normal 4 2 3 2 5 4 2" xfId="21539"/>
    <cellStyle name="Normal 4 2 3 2 5 4 2 2" xfId="21540"/>
    <cellStyle name="Normal 4 2 3 2 5 4 3" xfId="21541"/>
    <cellStyle name="Normal 4 2 3 2 5 5" xfId="21542"/>
    <cellStyle name="Normal 4 2 3 2 5 5 2" xfId="21543"/>
    <cellStyle name="Normal 4 2 3 2 5 6" xfId="21544"/>
    <cellStyle name="Normal 4 2 3 2 6" xfId="21545"/>
    <cellStyle name="Normal 4 2 3 2 6 2" xfId="21546"/>
    <cellStyle name="Normal 4 2 3 2 6 2 2" xfId="21547"/>
    <cellStyle name="Normal 4 2 3 2 6 2 2 2" xfId="21548"/>
    <cellStyle name="Normal 4 2 3 2 6 2 2 2 2" xfId="21549"/>
    <cellStyle name="Normal 4 2 3 2 6 2 2 3" xfId="21550"/>
    <cellStyle name="Normal 4 2 3 2 6 2 3" xfId="21551"/>
    <cellStyle name="Normal 4 2 3 2 6 2 3 2" xfId="21552"/>
    <cellStyle name="Normal 4 2 3 2 6 2 4" xfId="21553"/>
    <cellStyle name="Normal 4 2 3 2 6 3" xfId="21554"/>
    <cellStyle name="Normal 4 2 3 2 6 3 2" xfId="21555"/>
    <cellStyle name="Normal 4 2 3 2 6 3 2 2" xfId="21556"/>
    <cellStyle name="Normal 4 2 3 2 6 3 3" xfId="21557"/>
    <cellStyle name="Normal 4 2 3 2 6 4" xfId="21558"/>
    <cellStyle name="Normal 4 2 3 2 6 4 2" xfId="21559"/>
    <cellStyle name="Normal 4 2 3 2 6 5" xfId="21560"/>
    <cellStyle name="Normal 4 2 3 2 7" xfId="21561"/>
    <cellStyle name="Normal 4 2 3 2 7 2" xfId="21562"/>
    <cellStyle name="Normal 4 2 3 2 7 2 2" xfId="21563"/>
    <cellStyle name="Normal 4 2 3 2 7 2 2 2" xfId="21564"/>
    <cellStyle name="Normal 4 2 3 2 7 2 3" xfId="21565"/>
    <cellStyle name="Normal 4 2 3 2 7 3" xfId="21566"/>
    <cellStyle name="Normal 4 2 3 2 7 3 2" xfId="21567"/>
    <cellStyle name="Normal 4 2 3 2 7 4" xfId="21568"/>
    <cellStyle name="Normal 4 2 3 2 8" xfId="21569"/>
    <cellStyle name="Normal 4 2 3 2 8 2" xfId="21570"/>
    <cellStyle name="Normal 4 2 3 2 8 2 2" xfId="21571"/>
    <cellStyle name="Normal 4 2 3 2 8 3" xfId="21572"/>
    <cellStyle name="Normal 4 2 3 2 9" xfId="21573"/>
    <cellStyle name="Normal 4 2 3 2 9 2" xfId="21574"/>
    <cellStyle name="Normal 4 2 3 3" xfId="21575"/>
    <cellStyle name="Normal 4 2 3 3 2" xfId="21576"/>
    <cellStyle name="Normal 4 2 3 3 2 2" xfId="21577"/>
    <cellStyle name="Normal 4 2 3 3 2 2 2" xfId="21578"/>
    <cellStyle name="Normal 4 2 3 3 2 2 2 2" xfId="21579"/>
    <cellStyle name="Normal 4 2 3 3 2 2 2 2 2" xfId="21580"/>
    <cellStyle name="Normal 4 2 3 3 2 2 2 2 2 2" xfId="21581"/>
    <cellStyle name="Normal 4 2 3 3 2 2 2 2 2 2 2" xfId="21582"/>
    <cellStyle name="Normal 4 2 3 3 2 2 2 2 2 2 2 2" xfId="21583"/>
    <cellStyle name="Normal 4 2 3 3 2 2 2 2 2 2 3" xfId="21584"/>
    <cellStyle name="Normal 4 2 3 3 2 2 2 2 2 3" xfId="21585"/>
    <cellStyle name="Normal 4 2 3 3 2 2 2 2 2 3 2" xfId="21586"/>
    <cellStyle name="Normal 4 2 3 3 2 2 2 2 2 4" xfId="21587"/>
    <cellStyle name="Normal 4 2 3 3 2 2 2 2 3" xfId="21588"/>
    <cellStyle name="Normal 4 2 3 3 2 2 2 2 3 2" xfId="21589"/>
    <cellStyle name="Normal 4 2 3 3 2 2 2 2 3 2 2" xfId="21590"/>
    <cellStyle name="Normal 4 2 3 3 2 2 2 2 3 3" xfId="21591"/>
    <cellStyle name="Normal 4 2 3 3 2 2 2 2 4" xfId="21592"/>
    <cellStyle name="Normal 4 2 3 3 2 2 2 2 4 2" xfId="21593"/>
    <cellStyle name="Normal 4 2 3 3 2 2 2 2 5" xfId="21594"/>
    <cellStyle name="Normal 4 2 3 3 2 2 2 3" xfId="21595"/>
    <cellStyle name="Normal 4 2 3 3 2 2 2 3 2" xfId="21596"/>
    <cellStyle name="Normal 4 2 3 3 2 2 2 3 2 2" xfId="21597"/>
    <cellStyle name="Normal 4 2 3 3 2 2 2 3 2 2 2" xfId="21598"/>
    <cellStyle name="Normal 4 2 3 3 2 2 2 3 2 3" xfId="21599"/>
    <cellStyle name="Normal 4 2 3 3 2 2 2 3 3" xfId="21600"/>
    <cellStyle name="Normal 4 2 3 3 2 2 2 3 3 2" xfId="21601"/>
    <cellStyle name="Normal 4 2 3 3 2 2 2 3 4" xfId="21602"/>
    <cellStyle name="Normal 4 2 3 3 2 2 2 4" xfId="21603"/>
    <cellStyle name="Normal 4 2 3 3 2 2 2 4 2" xfId="21604"/>
    <cellStyle name="Normal 4 2 3 3 2 2 2 4 2 2" xfId="21605"/>
    <cellStyle name="Normal 4 2 3 3 2 2 2 4 3" xfId="21606"/>
    <cellStyle name="Normal 4 2 3 3 2 2 2 5" xfId="21607"/>
    <cellStyle name="Normal 4 2 3 3 2 2 2 5 2" xfId="21608"/>
    <cellStyle name="Normal 4 2 3 3 2 2 2 6" xfId="21609"/>
    <cellStyle name="Normal 4 2 3 3 2 2 3" xfId="21610"/>
    <cellStyle name="Normal 4 2 3 3 2 2 3 2" xfId="21611"/>
    <cellStyle name="Normal 4 2 3 3 2 2 3 2 2" xfId="21612"/>
    <cellStyle name="Normal 4 2 3 3 2 2 3 2 2 2" xfId="21613"/>
    <cellStyle name="Normal 4 2 3 3 2 2 3 2 2 2 2" xfId="21614"/>
    <cellStyle name="Normal 4 2 3 3 2 2 3 2 2 3" xfId="21615"/>
    <cellStyle name="Normal 4 2 3 3 2 2 3 2 3" xfId="21616"/>
    <cellStyle name="Normal 4 2 3 3 2 2 3 2 3 2" xfId="21617"/>
    <cellStyle name="Normal 4 2 3 3 2 2 3 2 4" xfId="21618"/>
    <cellStyle name="Normal 4 2 3 3 2 2 3 3" xfId="21619"/>
    <cellStyle name="Normal 4 2 3 3 2 2 3 3 2" xfId="21620"/>
    <cellStyle name="Normal 4 2 3 3 2 2 3 3 2 2" xfId="21621"/>
    <cellStyle name="Normal 4 2 3 3 2 2 3 3 3" xfId="21622"/>
    <cellStyle name="Normal 4 2 3 3 2 2 3 4" xfId="21623"/>
    <cellStyle name="Normal 4 2 3 3 2 2 3 4 2" xfId="21624"/>
    <cellStyle name="Normal 4 2 3 3 2 2 3 5" xfId="21625"/>
    <cellStyle name="Normal 4 2 3 3 2 2 4" xfId="21626"/>
    <cellStyle name="Normal 4 2 3 3 2 2 4 2" xfId="21627"/>
    <cellStyle name="Normal 4 2 3 3 2 2 4 2 2" xfId="21628"/>
    <cellStyle name="Normal 4 2 3 3 2 2 4 2 2 2" xfId="21629"/>
    <cellStyle name="Normal 4 2 3 3 2 2 4 2 3" xfId="21630"/>
    <cellStyle name="Normal 4 2 3 3 2 2 4 3" xfId="21631"/>
    <cellStyle name="Normal 4 2 3 3 2 2 4 3 2" xfId="21632"/>
    <cellStyle name="Normal 4 2 3 3 2 2 4 4" xfId="21633"/>
    <cellStyle name="Normal 4 2 3 3 2 2 5" xfId="21634"/>
    <cellStyle name="Normal 4 2 3 3 2 2 5 2" xfId="21635"/>
    <cellStyle name="Normal 4 2 3 3 2 2 5 2 2" xfId="21636"/>
    <cellStyle name="Normal 4 2 3 3 2 2 5 3" xfId="21637"/>
    <cellStyle name="Normal 4 2 3 3 2 2 6" xfId="21638"/>
    <cellStyle name="Normal 4 2 3 3 2 2 6 2" xfId="21639"/>
    <cellStyle name="Normal 4 2 3 3 2 2 7" xfId="21640"/>
    <cellStyle name="Normal 4 2 3 3 2 3" xfId="21641"/>
    <cellStyle name="Normal 4 2 3 3 2 3 2" xfId="21642"/>
    <cellStyle name="Normal 4 2 3 3 2 3 2 2" xfId="21643"/>
    <cellStyle name="Normal 4 2 3 3 2 3 2 2 2" xfId="21644"/>
    <cellStyle name="Normal 4 2 3 3 2 3 2 2 2 2" xfId="21645"/>
    <cellStyle name="Normal 4 2 3 3 2 3 2 2 2 2 2" xfId="21646"/>
    <cellStyle name="Normal 4 2 3 3 2 3 2 2 2 3" xfId="21647"/>
    <cellStyle name="Normal 4 2 3 3 2 3 2 2 3" xfId="21648"/>
    <cellStyle name="Normal 4 2 3 3 2 3 2 2 3 2" xfId="21649"/>
    <cellStyle name="Normal 4 2 3 3 2 3 2 2 4" xfId="21650"/>
    <cellStyle name="Normal 4 2 3 3 2 3 2 3" xfId="21651"/>
    <cellStyle name="Normal 4 2 3 3 2 3 2 3 2" xfId="21652"/>
    <cellStyle name="Normal 4 2 3 3 2 3 2 3 2 2" xfId="21653"/>
    <cellStyle name="Normal 4 2 3 3 2 3 2 3 3" xfId="21654"/>
    <cellStyle name="Normal 4 2 3 3 2 3 2 4" xfId="21655"/>
    <cellStyle name="Normal 4 2 3 3 2 3 2 4 2" xfId="21656"/>
    <cellStyle name="Normal 4 2 3 3 2 3 2 5" xfId="21657"/>
    <cellStyle name="Normal 4 2 3 3 2 3 3" xfId="21658"/>
    <cellStyle name="Normal 4 2 3 3 2 3 3 2" xfId="21659"/>
    <cellStyle name="Normal 4 2 3 3 2 3 3 2 2" xfId="21660"/>
    <cellStyle name="Normal 4 2 3 3 2 3 3 2 2 2" xfId="21661"/>
    <cellStyle name="Normal 4 2 3 3 2 3 3 2 3" xfId="21662"/>
    <cellStyle name="Normal 4 2 3 3 2 3 3 3" xfId="21663"/>
    <cellStyle name="Normal 4 2 3 3 2 3 3 3 2" xfId="21664"/>
    <cellStyle name="Normal 4 2 3 3 2 3 3 4" xfId="21665"/>
    <cellStyle name="Normal 4 2 3 3 2 3 4" xfId="21666"/>
    <cellStyle name="Normal 4 2 3 3 2 3 4 2" xfId="21667"/>
    <cellStyle name="Normal 4 2 3 3 2 3 4 2 2" xfId="21668"/>
    <cellStyle name="Normal 4 2 3 3 2 3 4 3" xfId="21669"/>
    <cellStyle name="Normal 4 2 3 3 2 3 5" xfId="21670"/>
    <cellStyle name="Normal 4 2 3 3 2 3 5 2" xfId="21671"/>
    <cellStyle name="Normal 4 2 3 3 2 3 6" xfId="21672"/>
    <cellStyle name="Normal 4 2 3 3 2 4" xfId="21673"/>
    <cellStyle name="Normal 4 2 3 3 2 4 2" xfId="21674"/>
    <cellStyle name="Normal 4 2 3 3 2 4 2 2" xfId="21675"/>
    <cellStyle name="Normal 4 2 3 3 2 4 2 2 2" xfId="21676"/>
    <cellStyle name="Normal 4 2 3 3 2 4 2 2 2 2" xfId="21677"/>
    <cellStyle name="Normal 4 2 3 3 2 4 2 2 3" xfId="21678"/>
    <cellStyle name="Normal 4 2 3 3 2 4 2 3" xfId="21679"/>
    <cellStyle name="Normal 4 2 3 3 2 4 2 3 2" xfId="21680"/>
    <cellStyle name="Normal 4 2 3 3 2 4 2 4" xfId="21681"/>
    <cellStyle name="Normal 4 2 3 3 2 4 3" xfId="21682"/>
    <cellStyle name="Normal 4 2 3 3 2 4 3 2" xfId="21683"/>
    <cellStyle name="Normal 4 2 3 3 2 4 3 2 2" xfId="21684"/>
    <cellStyle name="Normal 4 2 3 3 2 4 3 3" xfId="21685"/>
    <cellStyle name="Normal 4 2 3 3 2 4 4" xfId="21686"/>
    <cellStyle name="Normal 4 2 3 3 2 4 4 2" xfId="21687"/>
    <cellStyle name="Normal 4 2 3 3 2 4 5" xfId="21688"/>
    <cellStyle name="Normal 4 2 3 3 2 5" xfId="21689"/>
    <cellStyle name="Normal 4 2 3 3 2 5 2" xfId="21690"/>
    <cellStyle name="Normal 4 2 3 3 2 5 2 2" xfId="21691"/>
    <cellStyle name="Normal 4 2 3 3 2 5 2 2 2" xfId="21692"/>
    <cellStyle name="Normal 4 2 3 3 2 5 2 3" xfId="21693"/>
    <cellStyle name="Normal 4 2 3 3 2 5 3" xfId="21694"/>
    <cellStyle name="Normal 4 2 3 3 2 5 3 2" xfId="21695"/>
    <cellStyle name="Normal 4 2 3 3 2 5 4" xfId="21696"/>
    <cellStyle name="Normal 4 2 3 3 2 6" xfId="21697"/>
    <cellStyle name="Normal 4 2 3 3 2 6 2" xfId="21698"/>
    <cellStyle name="Normal 4 2 3 3 2 6 2 2" xfId="21699"/>
    <cellStyle name="Normal 4 2 3 3 2 6 3" xfId="21700"/>
    <cellStyle name="Normal 4 2 3 3 2 7" xfId="21701"/>
    <cellStyle name="Normal 4 2 3 3 2 7 2" xfId="21702"/>
    <cellStyle name="Normal 4 2 3 3 2 8" xfId="21703"/>
    <cellStyle name="Normal 4 2 3 3 3" xfId="21704"/>
    <cellStyle name="Normal 4 2 3 3 3 2" xfId="21705"/>
    <cellStyle name="Normal 4 2 3 3 3 2 2" xfId="21706"/>
    <cellStyle name="Normal 4 2 3 3 3 2 2 2" xfId="21707"/>
    <cellStyle name="Normal 4 2 3 3 3 2 2 2 2" xfId="21708"/>
    <cellStyle name="Normal 4 2 3 3 3 2 2 2 2 2" xfId="21709"/>
    <cellStyle name="Normal 4 2 3 3 3 2 2 2 2 2 2" xfId="21710"/>
    <cellStyle name="Normal 4 2 3 3 3 2 2 2 2 3" xfId="21711"/>
    <cellStyle name="Normal 4 2 3 3 3 2 2 2 3" xfId="21712"/>
    <cellStyle name="Normal 4 2 3 3 3 2 2 2 3 2" xfId="21713"/>
    <cellStyle name="Normal 4 2 3 3 3 2 2 2 4" xfId="21714"/>
    <cellStyle name="Normal 4 2 3 3 3 2 2 3" xfId="21715"/>
    <cellStyle name="Normal 4 2 3 3 3 2 2 3 2" xfId="21716"/>
    <cellStyle name="Normal 4 2 3 3 3 2 2 3 2 2" xfId="21717"/>
    <cellStyle name="Normal 4 2 3 3 3 2 2 3 3" xfId="21718"/>
    <cellStyle name="Normal 4 2 3 3 3 2 2 4" xfId="21719"/>
    <cellStyle name="Normal 4 2 3 3 3 2 2 4 2" xfId="21720"/>
    <cellStyle name="Normal 4 2 3 3 3 2 2 5" xfId="21721"/>
    <cellStyle name="Normal 4 2 3 3 3 2 3" xfId="21722"/>
    <cellStyle name="Normal 4 2 3 3 3 2 3 2" xfId="21723"/>
    <cellStyle name="Normal 4 2 3 3 3 2 3 2 2" xfId="21724"/>
    <cellStyle name="Normal 4 2 3 3 3 2 3 2 2 2" xfId="21725"/>
    <cellStyle name="Normal 4 2 3 3 3 2 3 2 3" xfId="21726"/>
    <cellStyle name="Normal 4 2 3 3 3 2 3 3" xfId="21727"/>
    <cellStyle name="Normal 4 2 3 3 3 2 3 3 2" xfId="21728"/>
    <cellStyle name="Normal 4 2 3 3 3 2 3 4" xfId="21729"/>
    <cellStyle name="Normal 4 2 3 3 3 2 4" xfId="21730"/>
    <cellStyle name="Normal 4 2 3 3 3 2 4 2" xfId="21731"/>
    <cellStyle name="Normal 4 2 3 3 3 2 4 2 2" xfId="21732"/>
    <cellStyle name="Normal 4 2 3 3 3 2 4 3" xfId="21733"/>
    <cellStyle name="Normal 4 2 3 3 3 2 5" xfId="21734"/>
    <cellStyle name="Normal 4 2 3 3 3 2 5 2" xfId="21735"/>
    <cellStyle name="Normal 4 2 3 3 3 2 6" xfId="21736"/>
    <cellStyle name="Normal 4 2 3 3 3 3" xfId="21737"/>
    <cellStyle name="Normal 4 2 3 3 3 3 2" xfId="21738"/>
    <cellStyle name="Normal 4 2 3 3 3 3 2 2" xfId="21739"/>
    <cellStyle name="Normal 4 2 3 3 3 3 2 2 2" xfId="21740"/>
    <cellStyle name="Normal 4 2 3 3 3 3 2 2 2 2" xfId="21741"/>
    <cellStyle name="Normal 4 2 3 3 3 3 2 2 3" xfId="21742"/>
    <cellStyle name="Normal 4 2 3 3 3 3 2 3" xfId="21743"/>
    <cellStyle name="Normal 4 2 3 3 3 3 2 3 2" xfId="21744"/>
    <cellStyle name="Normal 4 2 3 3 3 3 2 4" xfId="21745"/>
    <cellStyle name="Normal 4 2 3 3 3 3 3" xfId="21746"/>
    <cellStyle name="Normal 4 2 3 3 3 3 3 2" xfId="21747"/>
    <cellStyle name="Normal 4 2 3 3 3 3 3 2 2" xfId="21748"/>
    <cellStyle name="Normal 4 2 3 3 3 3 3 3" xfId="21749"/>
    <cellStyle name="Normal 4 2 3 3 3 3 4" xfId="21750"/>
    <cellStyle name="Normal 4 2 3 3 3 3 4 2" xfId="21751"/>
    <cellStyle name="Normal 4 2 3 3 3 3 5" xfId="21752"/>
    <cellStyle name="Normal 4 2 3 3 3 4" xfId="21753"/>
    <cellStyle name="Normal 4 2 3 3 3 4 2" xfId="21754"/>
    <cellStyle name="Normal 4 2 3 3 3 4 2 2" xfId="21755"/>
    <cellStyle name="Normal 4 2 3 3 3 4 2 2 2" xfId="21756"/>
    <cellStyle name="Normal 4 2 3 3 3 4 2 3" xfId="21757"/>
    <cellStyle name="Normal 4 2 3 3 3 4 3" xfId="21758"/>
    <cellStyle name="Normal 4 2 3 3 3 4 3 2" xfId="21759"/>
    <cellStyle name="Normal 4 2 3 3 3 4 4" xfId="21760"/>
    <cellStyle name="Normal 4 2 3 3 3 5" xfId="21761"/>
    <cellStyle name="Normal 4 2 3 3 3 5 2" xfId="21762"/>
    <cellStyle name="Normal 4 2 3 3 3 5 2 2" xfId="21763"/>
    <cellStyle name="Normal 4 2 3 3 3 5 3" xfId="21764"/>
    <cellStyle name="Normal 4 2 3 3 3 6" xfId="21765"/>
    <cellStyle name="Normal 4 2 3 3 3 6 2" xfId="21766"/>
    <cellStyle name="Normal 4 2 3 3 3 7" xfId="21767"/>
    <cellStyle name="Normal 4 2 3 3 4" xfId="21768"/>
    <cellStyle name="Normal 4 2 3 3 4 2" xfId="21769"/>
    <cellStyle name="Normal 4 2 3 3 4 2 2" xfId="21770"/>
    <cellStyle name="Normal 4 2 3 3 4 2 2 2" xfId="21771"/>
    <cellStyle name="Normal 4 2 3 3 4 2 2 2 2" xfId="21772"/>
    <cellStyle name="Normal 4 2 3 3 4 2 2 2 2 2" xfId="21773"/>
    <cellStyle name="Normal 4 2 3 3 4 2 2 2 3" xfId="21774"/>
    <cellStyle name="Normal 4 2 3 3 4 2 2 3" xfId="21775"/>
    <cellStyle name="Normal 4 2 3 3 4 2 2 3 2" xfId="21776"/>
    <cellStyle name="Normal 4 2 3 3 4 2 2 4" xfId="21777"/>
    <cellStyle name="Normal 4 2 3 3 4 2 3" xfId="21778"/>
    <cellStyle name="Normal 4 2 3 3 4 2 3 2" xfId="21779"/>
    <cellStyle name="Normal 4 2 3 3 4 2 3 2 2" xfId="21780"/>
    <cellStyle name="Normal 4 2 3 3 4 2 3 3" xfId="21781"/>
    <cellStyle name="Normal 4 2 3 3 4 2 4" xfId="21782"/>
    <cellStyle name="Normal 4 2 3 3 4 2 4 2" xfId="21783"/>
    <cellStyle name="Normal 4 2 3 3 4 2 5" xfId="21784"/>
    <cellStyle name="Normal 4 2 3 3 4 3" xfId="21785"/>
    <cellStyle name="Normal 4 2 3 3 4 3 2" xfId="21786"/>
    <cellStyle name="Normal 4 2 3 3 4 3 2 2" xfId="21787"/>
    <cellStyle name="Normal 4 2 3 3 4 3 2 2 2" xfId="21788"/>
    <cellStyle name="Normal 4 2 3 3 4 3 2 3" xfId="21789"/>
    <cellStyle name="Normal 4 2 3 3 4 3 3" xfId="21790"/>
    <cellStyle name="Normal 4 2 3 3 4 3 3 2" xfId="21791"/>
    <cellStyle name="Normal 4 2 3 3 4 3 4" xfId="21792"/>
    <cellStyle name="Normal 4 2 3 3 4 4" xfId="21793"/>
    <cellStyle name="Normal 4 2 3 3 4 4 2" xfId="21794"/>
    <cellStyle name="Normal 4 2 3 3 4 4 2 2" xfId="21795"/>
    <cellStyle name="Normal 4 2 3 3 4 4 3" xfId="21796"/>
    <cellStyle name="Normal 4 2 3 3 4 5" xfId="21797"/>
    <cellStyle name="Normal 4 2 3 3 4 5 2" xfId="21798"/>
    <cellStyle name="Normal 4 2 3 3 4 6" xfId="21799"/>
    <cellStyle name="Normal 4 2 3 3 5" xfId="21800"/>
    <cellStyle name="Normal 4 2 3 3 5 2" xfId="21801"/>
    <cellStyle name="Normal 4 2 3 3 5 2 2" xfId="21802"/>
    <cellStyle name="Normal 4 2 3 3 5 2 2 2" xfId="21803"/>
    <cellStyle name="Normal 4 2 3 3 5 2 2 2 2" xfId="21804"/>
    <cellStyle name="Normal 4 2 3 3 5 2 2 3" xfId="21805"/>
    <cellStyle name="Normal 4 2 3 3 5 2 3" xfId="21806"/>
    <cellStyle name="Normal 4 2 3 3 5 2 3 2" xfId="21807"/>
    <cellStyle name="Normal 4 2 3 3 5 2 4" xfId="21808"/>
    <cellStyle name="Normal 4 2 3 3 5 3" xfId="21809"/>
    <cellStyle name="Normal 4 2 3 3 5 3 2" xfId="21810"/>
    <cellStyle name="Normal 4 2 3 3 5 3 2 2" xfId="21811"/>
    <cellStyle name="Normal 4 2 3 3 5 3 3" xfId="21812"/>
    <cellStyle name="Normal 4 2 3 3 5 4" xfId="21813"/>
    <cellStyle name="Normal 4 2 3 3 5 4 2" xfId="21814"/>
    <cellStyle name="Normal 4 2 3 3 5 5" xfId="21815"/>
    <cellStyle name="Normal 4 2 3 3 6" xfId="21816"/>
    <cellStyle name="Normal 4 2 3 3 6 2" xfId="21817"/>
    <cellStyle name="Normal 4 2 3 3 6 2 2" xfId="21818"/>
    <cellStyle name="Normal 4 2 3 3 6 2 2 2" xfId="21819"/>
    <cellStyle name="Normal 4 2 3 3 6 2 3" xfId="21820"/>
    <cellStyle name="Normal 4 2 3 3 6 3" xfId="21821"/>
    <cellStyle name="Normal 4 2 3 3 6 3 2" xfId="21822"/>
    <cellStyle name="Normal 4 2 3 3 6 4" xfId="21823"/>
    <cellStyle name="Normal 4 2 3 3 7" xfId="21824"/>
    <cellStyle name="Normal 4 2 3 3 7 2" xfId="21825"/>
    <cellStyle name="Normal 4 2 3 3 7 2 2" xfId="21826"/>
    <cellStyle name="Normal 4 2 3 3 7 3" xfId="21827"/>
    <cellStyle name="Normal 4 2 3 3 8" xfId="21828"/>
    <cellStyle name="Normal 4 2 3 3 8 2" xfId="21829"/>
    <cellStyle name="Normal 4 2 3 3 9" xfId="21830"/>
    <cellStyle name="Normal 4 2 3 4" xfId="21831"/>
    <cellStyle name="Normal 4 2 3 4 2" xfId="21832"/>
    <cellStyle name="Normal 4 2 3 4 2 2" xfId="21833"/>
    <cellStyle name="Normal 4 2 3 4 2 2 2" xfId="21834"/>
    <cellStyle name="Normal 4 2 3 4 2 2 2 2" xfId="21835"/>
    <cellStyle name="Normal 4 2 3 4 2 2 2 2 2" xfId="21836"/>
    <cellStyle name="Normal 4 2 3 4 2 2 2 2 2 2" xfId="21837"/>
    <cellStyle name="Normal 4 2 3 4 2 2 2 2 2 2 2" xfId="21838"/>
    <cellStyle name="Normal 4 2 3 4 2 2 2 2 2 3" xfId="21839"/>
    <cellStyle name="Normal 4 2 3 4 2 2 2 2 3" xfId="21840"/>
    <cellStyle name="Normal 4 2 3 4 2 2 2 2 3 2" xfId="21841"/>
    <cellStyle name="Normal 4 2 3 4 2 2 2 2 4" xfId="21842"/>
    <cellStyle name="Normal 4 2 3 4 2 2 2 3" xfId="21843"/>
    <cellStyle name="Normal 4 2 3 4 2 2 2 3 2" xfId="21844"/>
    <cellStyle name="Normal 4 2 3 4 2 2 2 3 2 2" xfId="21845"/>
    <cellStyle name="Normal 4 2 3 4 2 2 2 3 3" xfId="21846"/>
    <cellStyle name="Normal 4 2 3 4 2 2 2 4" xfId="21847"/>
    <cellStyle name="Normal 4 2 3 4 2 2 2 4 2" xfId="21848"/>
    <cellStyle name="Normal 4 2 3 4 2 2 2 5" xfId="21849"/>
    <cellStyle name="Normal 4 2 3 4 2 2 3" xfId="21850"/>
    <cellStyle name="Normal 4 2 3 4 2 2 3 2" xfId="21851"/>
    <cellStyle name="Normal 4 2 3 4 2 2 3 2 2" xfId="21852"/>
    <cellStyle name="Normal 4 2 3 4 2 2 3 2 2 2" xfId="21853"/>
    <cellStyle name="Normal 4 2 3 4 2 2 3 2 3" xfId="21854"/>
    <cellStyle name="Normal 4 2 3 4 2 2 3 3" xfId="21855"/>
    <cellStyle name="Normal 4 2 3 4 2 2 3 3 2" xfId="21856"/>
    <cellStyle name="Normal 4 2 3 4 2 2 3 4" xfId="21857"/>
    <cellStyle name="Normal 4 2 3 4 2 2 4" xfId="21858"/>
    <cellStyle name="Normal 4 2 3 4 2 2 4 2" xfId="21859"/>
    <cellStyle name="Normal 4 2 3 4 2 2 4 2 2" xfId="21860"/>
    <cellStyle name="Normal 4 2 3 4 2 2 4 3" xfId="21861"/>
    <cellStyle name="Normal 4 2 3 4 2 2 5" xfId="21862"/>
    <cellStyle name="Normal 4 2 3 4 2 2 5 2" xfId="21863"/>
    <cellStyle name="Normal 4 2 3 4 2 2 6" xfId="21864"/>
    <cellStyle name="Normal 4 2 3 4 2 3" xfId="21865"/>
    <cellStyle name="Normal 4 2 3 4 2 3 2" xfId="21866"/>
    <cellStyle name="Normal 4 2 3 4 2 3 2 2" xfId="21867"/>
    <cellStyle name="Normal 4 2 3 4 2 3 2 2 2" xfId="21868"/>
    <cellStyle name="Normal 4 2 3 4 2 3 2 2 2 2" xfId="21869"/>
    <cellStyle name="Normal 4 2 3 4 2 3 2 2 3" xfId="21870"/>
    <cellStyle name="Normal 4 2 3 4 2 3 2 3" xfId="21871"/>
    <cellStyle name="Normal 4 2 3 4 2 3 2 3 2" xfId="21872"/>
    <cellStyle name="Normal 4 2 3 4 2 3 2 4" xfId="21873"/>
    <cellStyle name="Normal 4 2 3 4 2 3 3" xfId="21874"/>
    <cellStyle name="Normal 4 2 3 4 2 3 3 2" xfId="21875"/>
    <cellStyle name="Normal 4 2 3 4 2 3 3 2 2" xfId="21876"/>
    <cellStyle name="Normal 4 2 3 4 2 3 3 3" xfId="21877"/>
    <cellStyle name="Normal 4 2 3 4 2 3 4" xfId="21878"/>
    <cellStyle name="Normal 4 2 3 4 2 3 4 2" xfId="21879"/>
    <cellStyle name="Normal 4 2 3 4 2 3 5" xfId="21880"/>
    <cellStyle name="Normal 4 2 3 4 2 4" xfId="21881"/>
    <cellStyle name="Normal 4 2 3 4 2 4 2" xfId="21882"/>
    <cellStyle name="Normal 4 2 3 4 2 4 2 2" xfId="21883"/>
    <cellStyle name="Normal 4 2 3 4 2 4 2 2 2" xfId="21884"/>
    <cellStyle name="Normal 4 2 3 4 2 4 2 3" xfId="21885"/>
    <cellStyle name="Normal 4 2 3 4 2 4 3" xfId="21886"/>
    <cellStyle name="Normal 4 2 3 4 2 4 3 2" xfId="21887"/>
    <cellStyle name="Normal 4 2 3 4 2 4 4" xfId="21888"/>
    <cellStyle name="Normal 4 2 3 4 2 5" xfId="21889"/>
    <cellStyle name="Normal 4 2 3 4 2 5 2" xfId="21890"/>
    <cellStyle name="Normal 4 2 3 4 2 5 2 2" xfId="21891"/>
    <cellStyle name="Normal 4 2 3 4 2 5 3" xfId="21892"/>
    <cellStyle name="Normal 4 2 3 4 2 6" xfId="21893"/>
    <cellStyle name="Normal 4 2 3 4 2 6 2" xfId="21894"/>
    <cellStyle name="Normal 4 2 3 4 2 7" xfId="21895"/>
    <cellStyle name="Normal 4 2 3 4 3" xfId="21896"/>
    <cellStyle name="Normal 4 2 3 4 3 2" xfId="21897"/>
    <cellStyle name="Normal 4 2 3 4 3 2 2" xfId="21898"/>
    <cellStyle name="Normal 4 2 3 4 3 2 2 2" xfId="21899"/>
    <cellStyle name="Normal 4 2 3 4 3 2 2 2 2" xfId="21900"/>
    <cellStyle name="Normal 4 2 3 4 3 2 2 2 2 2" xfId="21901"/>
    <cellStyle name="Normal 4 2 3 4 3 2 2 2 3" xfId="21902"/>
    <cellStyle name="Normal 4 2 3 4 3 2 2 3" xfId="21903"/>
    <cellStyle name="Normal 4 2 3 4 3 2 2 3 2" xfId="21904"/>
    <cellStyle name="Normal 4 2 3 4 3 2 2 4" xfId="21905"/>
    <cellStyle name="Normal 4 2 3 4 3 2 3" xfId="21906"/>
    <cellStyle name="Normal 4 2 3 4 3 2 3 2" xfId="21907"/>
    <cellStyle name="Normal 4 2 3 4 3 2 3 2 2" xfId="21908"/>
    <cellStyle name="Normal 4 2 3 4 3 2 3 3" xfId="21909"/>
    <cellStyle name="Normal 4 2 3 4 3 2 4" xfId="21910"/>
    <cellStyle name="Normal 4 2 3 4 3 2 4 2" xfId="21911"/>
    <cellStyle name="Normal 4 2 3 4 3 2 5" xfId="21912"/>
    <cellStyle name="Normal 4 2 3 4 3 3" xfId="21913"/>
    <cellStyle name="Normal 4 2 3 4 3 3 2" xfId="21914"/>
    <cellStyle name="Normal 4 2 3 4 3 3 2 2" xfId="21915"/>
    <cellStyle name="Normal 4 2 3 4 3 3 2 2 2" xfId="21916"/>
    <cellStyle name="Normal 4 2 3 4 3 3 2 3" xfId="21917"/>
    <cellStyle name="Normal 4 2 3 4 3 3 3" xfId="21918"/>
    <cellStyle name="Normal 4 2 3 4 3 3 3 2" xfId="21919"/>
    <cellStyle name="Normal 4 2 3 4 3 3 4" xfId="21920"/>
    <cellStyle name="Normal 4 2 3 4 3 4" xfId="21921"/>
    <cellStyle name="Normal 4 2 3 4 3 4 2" xfId="21922"/>
    <cellStyle name="Normal 4 2 3 4 3 4 2 2" xfId="21923"/>
    <cellStyle name="Normal 4 2 3 4 3 4 3" xfId="21924"/>
    <cellStyle name="Normal 4 2 3 4 3 5" xfId="21925"/>
    <cellStyle name="Normal 4 2 3 4 3 5 2" xfId="21926"/>
    <cellStyle name="Normal 4 2 3 4 3 6" xfId="21927"/>
    <cellStyle name="Normal 4 2 3 4 4" xfId="21928"/>
    <cellStyle name="Normal 4 2 3 4 4 2" xfId="21929"/>
    <cellStyle name="Normal 4 2 3 4 4 2 2" xfId="21930"/>
    <cellStyle name="Normal 4 2 3 4 4 2 2 2" xfId="21931"/>
    <cellStyle name="Normal 4 2 3 4 4 2 2 2 2" xfId="21932"/>
    <cellStyle name="Normal 4 2 3 4 4 2 2 3" xfId="21933"/>
    <cellStyle name="Normal 4 2 3 4 4 2 3" xfId="21934"/>
    <cellStyle name="Normal 4 2 3 4 4 2 3 2" xfId="21935"/>
    <cellStyle name="Normal 4 2 3 4 4 2 4" xfId="21936"/>
    <cellStyle name="Normal 4 2 3 4 4 3" xfId="21937"/>
    <cellStyle name="Normal 4 2 3 4 4 3 2" xfId="21938"/>
    <cellStyle name="Normal 4 2 3 4 4 3 2 2" xfId="21939"/>
    <cellStyle name="Normal 4 2 3 4 4 3 3" xfId="21940"/>
    <cellStyle name="Normal 4 2 3 4 4 4" xfId="21941"/>
    <cellStyle name="Normal 4 2 3 4 4 4 2" xfId="21942"/>
    <cellStyle name="Normal 4 2 3 4 4 5" xfId="21943"/>
    <cellStyle name="Normal 4 2 3 4 5" xfId="21944"/>
    <cellStyle name="Normal 4 2 3 4 5 2" xfId="21945"/>
    <cellStyle name="Normal 4 2 3 4 5 2 2" xfId="21946"/>
    <cellStyle name="Normal 4 2 3 4 5 2 2 2" xfId="21947"/>
    <cellStyle name="Normal 4 2 3 4 5 2 3" xfId="21948"/>
    <cellStyle name="Normal 4 2 3 4 5 3" xfId="21949"/>
    <cellStyle name="Normal 4 2 3 4 5 3 2" xfId="21950"/>
    <cellStyle name="Normal 4 2 3 4 5 4" xfId="21951"/>
    <cellStyle name="Normal 4 2 3 4 6" xfId="21952"/>
    <cellStyle name="Normal 4 2 3 4 6 2" xfId="21953"/>
    <cellStyle name="Normal 4 2 3 4 6 2 2" xfId="21954"/>
    <cellStyle name="Normal 4 2 3 4 6 3" xfId="21955"/>
    <cellStyle name="Normal 4 2 3 4 7" xfId="21956"/>
    <cellStyle name="Normal 4 2 3 4 7 2" xfId="21957"/>
    <cellStyle name="Normal 4 2 3 4 8" xfId="21958"/>
    <cellStyle name="Normal 4 2 3 5" xfId="21959"/>
    <cellStyle name="Normal 4 2 3 5 2" xfId="21960"/>
    <cellStyle name="Normal 4 2 3 5 2 2" xfId="21961"/>
    <cellStyle name="Normal 4 2 3 5 2 2 2" xfId="21962"/>
    <cellStyle name="Normal 4 2 3 5 2 2 2 2" xfId="21963"/>
    <cellStyle name="Normal 4 2 3 5 2 2 2 2 2" xfId="21964"/>
    <cellStyle name="Normal 4 2 3 5 2 2 2 2 2 2" xfId="21965"/>
    <cellStyle name="Normal 4 2 3 5 2 2 2 2 3" xfId="21966"/>
    <cellStyle name="Normal 4 2 3 5 2 2 2 3" xfId="21967"/>
    <cellStyle name="Normal 4 2 3 5 2 2 2 3 2" xfId="21968"/>
    <cellStyle name="Normal 4 2 3 5 2 2 2 4" xfId="21969"/>
    <cellStyle name="Normal 4 2 3 5 2 2 3" xfId="21970"/>
    <cellStyle name="Normal 4 2 3 5 2 2 3 2" xfId="21971"/>
    <cellStyle name="Normal 4 2 3 5 2 2 3 2 2" xfId="21972"/>
    <cellStyle name="Normal 4 2 3 5 2 2 3 3" xfId="21973"/>
    <cellStyle name="Normal 4 2 3 5 2 2 4" xfId="21974"/>
    <cellStyle name="Normal 4 2 3 5 2 2 4 2" xfId="21975"/>
    <cellStyle name="Normal 4 2 3 5 2 2 5" xfId="21976"/>
    <cellStyle name="Normal 4 2 3 5 2 3" xfId="21977"/>
    <cellStyle name="Normal 4 2 3 5 2 3 2" xfId="21978"/>
    <cellStyle name="Normal 4 2 3 5 2 3 2 2" xfId="21979"/>
    <cellStyle name="Normal 4 2 3 5 2 3 2 2 2" xfId="21980"/>
    <cellStyle name="Normal 4 2 3 5 2 3 2 3" xfId="21981"/>
    <cellStyle name="Normal 4 2 3 5 2 3 3" xfId="21982"/>
    <cellStyle name="Normal 4 2 3 5 2 3 3 2" xfId="21983"/>
    <cellStyle name="Normal 4 2 3 5 2 3 4" xfId="21984"/>
    <cellStyle name="Normal 4 2 3 5 2 4" xfId="21985"/>
    <cellStyle name="Normal 4 2 3 5 2 4 2" xfId="21986"/>
    <cellStyle name="Normal 4 2 3 5 2 4 2 2" xfId="21987"/>
    <cellStyle name="Normal 4 2 3 5 2 4 3" xfId="21988"/>
    <cellStyle name="Normal 4 2 3 5 2 5" xfId="21989"/>
    <cellStyle name="Normal 4 2 3 5 2 5 2" xfId="21990"/>
    <cellStyle name="Normal 4 2 3 5 2 6" xfId="21991"/>
    <cellStyle name="Normal 4 2 3 5 3" xfId="21992"/>
    <cellStyle name="Normal 4 2 3 5 3 2" xfId="21993"/>
    <cellStyle name="Normal 4 2 3 5 3 2 2" xfId="21994"/>
    <cellStyle name="Normal 4 2 3 5 3 2 2 2" xfId="21995"/>
    <cellStyle name="Normal 4 2 3 5 3 2 2 2 2" xfId="21996"/>
    <cellStyle name="Normal 4 2 3 5 3 2 2 3" xfId="21997"/>
    <cellStyle name="Normal 4 2 3 5 3 2 3" xfId="21998"/>
    <cellStyle name="Normal 4 2 3 5 3 2 3 2" xfId="21999"/>
    <cellStyle name="Normal 4 2 3 5 3 2 4" xfId="22000"/>
    <cellStyle name="Normal 4 2 3 5 3 3" xfId="22001"/>
    <cellStyle name="Normal 4 2 3 5 3 3 2" xfId="22002"/>
    <cellStyle name="Normal 4 2 3 5 3 3 2 2" xfId="22003"/>
    <cellStyle name="Normal 4 2 3 5 3 3 3" xfId="22004"/>
    <cellStyle name="Normal 4 2 3 5 3 4" xfId="22005"/>
    <cellStyle name="Normal 4 2 3 5 3 4 2" xfId="22006"/>
    <cellStyle name="Normal 4 2 3 5 3 5" xfId="22007"/>
    <cellStyle name="Normal 4 2 3 5 4" xfId="22008"/>
    <cellStyle name="Normal 4 2 3 5 4 2" xfId="22009"/>
    <cellStyle name="Normal 4 2 3 5 4 2 2" xfId="22010"/>
    <cellStyle name="Normal 4 2 3 5 4 2 2 2" xfId="22011"/>
    <cellStyle name="Normal 4 2 3 5 4 2 3" xfId="22012"/>
    <cellStyle name="Normal 4 2 3 5 4 3" xfId="22013"/>
    <cellStyle name="Normal 4 2 3 5 4 3 2" xfId="22014"/>
    <cellStyle name="Normal 4 2 3 5 4 4" xfId="22015"/>
    <cellStyle name="Normal 4 2 3 5 5" xfId="22016"/>
    <cellStyle name="Normal 4 2 3 5 5 2" xfId="22017"/>
    <cellStyle name="Normal 4 2 3 5 5 2 2" xfId="22018"/>
    <cellStyle name="Normal 4 2 3 5 5 3" xfId="22019"/>
    <cellStyle name="Normal 4 2 3 5 6" xfId="22020"/>
    <cellStyle name="Normal 4 2 3 5 6 2" xfId="22021"/>
    <cellStyle name="Normal 4 2 3 5 7" xfId="22022"/>
    <cellStyle name="Normal 4 2 3 6" xfId="22023"/>
    <cellStyle name="Normal 4 2 3 6 2" xfId="22024"/>
    <cellStyle name="Normal 4 2 3 6 2 2" xfId="22025"/>
    <cellStyle name="Normal 4 2 3 6 2 2 2" xfId="22026"/>
    <cellStyle name="Normal 4 2 3 6 2 2 2 2" xfId="22027"/>
    <cellStyle name="Normal 4 2 3 6 2 2 2 2 2" xfId="22028"/>
    <cellStyle name="Normal 4 2 3 6 2 2 2 3" xfId="22029"/>
    <cellStyle name="Normal 4 2 3 6 2 2 3" xfId="22030"/>
    <cellStyle name="Normal 4 2 3 6 2 2 3 2" xfId="22031"/>
    <cellStyle name="Normal 4 2 3 6 2 2 4" xfId="22032"/>
    <cellStyle name="Normal 4 2 3 6 2 3" xfId="22033"/>
    <cellStyle name="Normal 4 2 3 6 2 3 2" xfId="22034"/>
    <cellStyle name="Normal 4 2 3 6 2 3 2 2" xfId="22035"/>
    <cellStyle name="Normal 4 2 3 6 2 3 3" xfId="22036"/>
    <cellStyle name="Normal 4 2 3 6 2 4" xfId="22037"/>
    <cellStyle name="Normal 4 2 3 6 2 4 2" xfId="22038"/>
    <cellStyle name="Normal 4 2 3 6 2 5" xfId="22039"/>
    <cellStyle name="Normal 4 2 3 6 3" xfId="22040"/>
    <cellStyle name="Normal 4 2 3 6 3 2" xfId="22041"/>
    <cellStyle name="Normal 4 2 3 6 3 2 2" xfId="22042"/>
    <cellStyle name="Normal 4 2 3 6 3 2 2 2" xfId="22043"/>
    <cellStyle name="Normal 4 2 3 6 3 2 3" xfId="22044"/>
    <cellStyle name="Normal 4 2 3 6 3 3" xfId="22045"/>
    <cellStyle name="Normal 4 2 3 6 3 3 2" xfId="22046"/>
    <cellStyle name="Normal 4 2 3 6 3 4" xfId="22047"/>
    <cellStyle name="Normal 4 2 3 6 4" xfId="22048"/>
    <cellStyle name="Normal 4 2 3 6 4 2" xfId="22049"/>
    <cellStyle name="Normal 4 2 3 6 4 2 2" xfId="22050"/>
    <cellStyle name="Normal 4 2 3 6 4 3" xfId="22051"/>
    <cellStyle name="Normal 4 2 3 6 5" xfId="22052"/>
    <cellStyle name="Normal 4 2 3 6 5 2" xfId="22053"/>
    <cellStyle name="Normal 4 2 3 6 6" xfId="22054"/>
    <cellStyle name="Normal 4 2 3 7" xfId="22055"/>
    <cellStyle name="Normal 4 2 3 7 2" xfId="22056"/>
    <cellStyle name="Normal 4 2 3 7 2 2" xfId="22057"/>
    <cellStyle name="Normal 4 2 3 7 2 2 2" xfId="22058"/>
    <cellStyle name="Normal 4 2 3 7 2 2 2 2" xfId="22059"/>
    <cellStyle name="Normal 4 2 3 7 2 2 3" xfId="22060"/>
    <cellStyle name="Normal 4 2 3 7 2 3" xfId="22061"/>
    <cellStyle name="Normal 4 2 3 7 2 3 2" xfId="22062"/>
    <cellStyle name="Normal 4 2 3 7 2 4" xfId="22063"/>
    <cellStyle name="Normal 4 2 3 7 3" xfId="22064"/>
    <cellStyle name="Normal 4 2 3 7 3 2" xfId="22065"/>
    <cellStyle name="Normal 4 2 3 7 3 2 2" xfId="22066"/>
    <cellStyle name="Normal 4 2 3 7 3 3" xfId="22067"/>
    <cellStyle name="Normal 4 2 3 7 4" xfId="22068"/>
    <cellStyle name="Normal 4 2 3 7 4 2" xfId="22069"/>
    <cellStyle name="Normal 4 2 3 7 5" xfId="22070"/>
    <cellStyle name="Normal 4 2 3 8" xfId="22071"/>
    <cellStyle name="Normal 4 2 3 8 2" xfId="22072"/>
    <cellStyle name="Normal 4 2 3 8 2 2" xfId="22073"/>
    <cellStyle name="Normal 4 2 3 8 2 2 2" xfId="22074"/>
    <cellStyle name="Normal 4 2 3 8 2 3" xfId="22075"/>
    <cellStyle name="Normal 4 2 3 8 3" xfId="22076"/>
    <cellStyle name="Normal 4 2 3 8 3 2" xfId="22077"/>
    <cellStyle name="Normal 4 2 3 8 4" xfId="22078"/>
    <cellStyle name="Normal 4 2 3 9" xfId="22079"/>
    <cellStyle name="Normal 4 2 3 9 2" xfId="22080"/>
    <cellStyle name="Normal 4 2 3 9 2 2" xfId="22081"/>
    <cellStyle name="Normal 4 2 3 9 3" xfId="22082"/>
    <cellStyle name="Normal 4 2 4" xfId="22083"/>
    <cellStyle name="Normal 4 2 4 10" xfId="22084"/>
    <cellStyle name="Normal 4 2 4 2" xfId="22085"/>
    <cellStyle name="Normal 4 2 4 2 2" xfId="22086"/>
    <cellStyle name="Normal 4 2 4 2 2 2" xfId="22087"/>
    <cellStyle name="Normal 4 2 4 2 2 2 2" xfId="22088"/>
    <cellStyle name="Normal 4 2 4 2 2 2 2 2" xfId="22089"/>
    <cellStyle name="Normal 4 2 4 2 2 2 2 2 2" xfId="22090"/>
    <cellStyle name="Normal 4 2 4 2 2 2 2 2 2 2" xfId="22091"/>
    <cellStyle name="Normal 4 2 4 2 2 2 2 2 2 2 2" xfId="22092"/>
    <cellStyle name="Normal 4 2 4 2 2 2 2 2 2 2 2 2" xfId="22093"/>
    <cellStyle name="Normal 4 2 4 2 2 2 2 2 2 2 3" xfId="22094"/>
    <cellStyle name="Normal 4 2 4 2 2 2 2 2 2 3" xfId="22095"/>
    <cellStyle name="Normal 4 2 4 2 2 2 2 2 2 3 2" xfId="22096"/>
    <cellStyle name="Normal 4 2 4 2 2 2 2 2 2 4" xfId="22097"/>
    <cellStyle name="Normal 4 2 4 2 2 2 2 2 3" xfId="22098"/>
    <cellStyle name="Normal 4 2 4 2 2 2 2 2 3 2" xfId="22099"/>
    <cellStyle name="Normal 4 2 4 2 2 2 2 2 3 2 2" xfId="22100"/>
    <cellStyle name="Normal 4 2 4 2 2 2 2 2 3 3" xfId="22101"/>
    <cellStyle name="Normal 4 2 4 2 2 2 2 2 4" xfId="22102"/>
    <cellStyle name="Normal 4 2 4 2 2 2 2 2 4 2" xfId="22103"/>
    <cellStyle name="Normal 4 2 4 2 2 2 2 2 5" xfId="22104"/>
    <cellStyle name="Normal 4 2 4 2 2 2 2 3" xfId="22105"/>
    <cellStyle name="Normal 4 2 4 2 2 2 2 3 2" xfId="22106"/>
    <cellStyle name="Normal 4 2 4 2 2 2 2 3 2 2" xfId="22107"/>
    <cellStyle name="Normal 4 2 4 2 2 2 2 3 2 2 2" xfId="22108"/>
    <cellStyle name="Normal 4 2 4 2 2 2 2 3 2 3" xfId="22109"/>
    <cellStyle name="Normal 4 2 4 2 2 2 2 3 3" xfId="22110"/>
    <cellStyle name="Normal 4 2 4 2 2 2 2 3 3 2" xfId="22111"/>
    <cellStyle name="Normal 4 2 4 2 2 2 2 3 4" xfId="22112"/>
    <cellStyle name="Normal 4 2 4 2 2 2 2 4" xfId="22113"/>
    <cellStyle name="Normal 4 2 4 2 2 2 2 4 2" xfId="22114"/>
    <cellStyle name="Normal 4 2 4 2 2 2 2 4 2 2" xfId="22115"/>
    <cellStyle name="Normal 4 2 4 2 2 2 2 4 3" xfId="22116"/>
    <cellStyle name="Normal 4 2 4 2 2 2 2 5" xfId="22117"/>
    <cellStyle name="Normal 4 2 4 2 2 2 2 5 2" xfId="22118"/>
    <cellStyle name="Normal 4 2 4 2 2 2 2 6" xfId="22119"/>
    <cellStyle name="Normal 4 2 4 2 2 2 3" xfId="22120"/>
    <cellStyle name="Normal 4 2 4 2 2 2 3 2" xfId="22121"/>
    <cellStyle name="Normal 4 2 4 2 2 2 3 2 2" xfId="22122"/>
    <cellStyle name="Normal 4 2 4 2 2 2 3 2 2 2" xfId="22123"/>
    <cellStyle name="Normal 4 2 4 2 2 2 3 2 2 2 2" xfId="22124"/>
    <cellStyle name="Normal 4 2 4 2 2 2 3 2 2 3" xfId="22125"/>
    <cellStyle name="Normal 4 2 4 2 2 2 3 2 3" xfId="22126"/>
    <cellStyle name="Normal 4 2 4 2 2 2 3 2 3 2" xfId="22127"/>
    <cellStyle name="Normal 4 2 4 2 2 2 3 2 4" xfId="22128"/>
    <cellStyle name="Normal 4 2 4 2 2 2 3 3" xfId="22129"/>
    <cellStyle name="Normal 4 2 4 2 2 2 3 3 2" xfId="22130"/>
    <cellStyle name="Normal 4 2 4 2 2 2 3 3 2 2" xfId="22131"/>
    <cellStyle name="Normal 4 2 4 2 2 2 3 3 3" xfId="22132"/>
    <cellStyle name="Normal 4 2 4 2 2 2 3 4" xfId="22133"/>
    <cellStyle name="Normal 4 2 4 2 2 2 3 4 2" xfId="22134"/>
    <cellStyle name="Normal 4 2 4 2 2 2 3 5" xfId="22135"/>
    <cellStyle name="Normal 4 2 4 2 2 2 4" xfId="22136"/>
    <cellStyle name="Normal 4 2 4 2 2 2 4 2" xfId="22137"/>
    <cellStyle name="Normal 4 2 4 2 2 2 4 2 2" xfId="22138"/>
    <cellStyle name="Normal 4 2 4 2 2 2 4 2 2 2" xfId="22139"/>
    <cellStyle name="Normal 4 2 4 2 2 2 4 2 3" xfId="22140"/>
    <cellStyle name="Normal 4 2 4 2 2 2 4 3" xfId="22141"/>
    <cellStyle name="Normal 4 2 4 2 2 2 4 3 2" xfId="22142"/>
    <cellStyle name="Normal 4 2 4 2 2 2 4 4" xfId="22143"/>
    <cellStyle name="Normal 4 2 4 2 2 2 5" xfId="22144"/>
    <cellStyle name="Normal 4 2 4 2 2 2 5 2" xfId="22145"/>
    <cellStyle name="Normal 4 2 4 2 2 2 5 2 2" xfId="22146"/>
    <cellStyle name="Normal 4 2 4 2 2 2 5 3" xfId="22147"/>
    <cellStyle name="Normal 4 2 4 2 2 2 6" xfId="22148"/>
    <cellStyle name="Normal 4 2 4 2 2 2 6 2" xfId="22149"/>
    <cellStyle name="Normal 4 2 4 2 2 2 7" xfId="22150"/>
    <cellStyle name="Normal 4 2 4 2 2 3" xfId="22151"/>
    <cellStyle name="Normal 4 2 4 2 2 3 2" xfId="22152"/>
    <cellStyle name="Normal 4 2 4 2 2 3 2 2" xfId="22153"/>
    <cellStyle name="Normal 4 2 4 2 2 3 2 2 2" xfId="22154"/>
    <cellStyle name="Normal 4 2 4 2 2 3 2 2 2 2" xfId="22155"/>
    <cellStyle name="Normal 4 2 4 2 2 3 2 2 2 2 2" xfId="22156"/>
    <cellStyle name="Normal 4 2 4 2 2 3 2 2 2 3" xfId="22157"/>
    <cellStyle name="Normal 4 2 4 2 2 3 2 2 3" xfId="22158"/>
    <cellStyle name="Normal 4 2 4 2 2 3 2 2 3 2" xfId="22159"/>
    <cellStyle name="Normal 4 2 4 2 2 3 2 2 4" xfId="22160"/>
    <cellStyle name="Normal 4 2 4 2 2 3 2 3" xfId="22161"/>
    <cellStyle name="Normal 4 2 4 2 2 3 2 3 2" xfId="22162"/>
    <cellStyle name="Normal 4 2 4 2 2 3 2 3 2 2" xfId="22163"/>
    <cellStyle name="Normal 4 2 4 2 2 3 2 3 3" xfId="22164"/>
    <cellStyle name="Normal 4 2 4 2 2 3 2 4" xfId="22165"/>
    <cellStyle name="Normal 4 2 4 2 2 3 2 4 2" xfId="22166"/>
    <cellStyle name="Normal 4 2 4 2 2 3 2 5" xfId="22167"/>
    <cellStyle name="Normal 4 2 4 2 2 3 3" xfId="22168"/>
    <cellStyle name="Normal 4 2 4 2 2 3 3 2" xfId="22169"/>
    <cellStyle name="Normal 4 2 4 2 2 3 3 2 2" xfId="22170"/>
    <cellStyle name="Normal 4 2 4 2 2 3 3 2 2 2" xfId="22171"/>
    <cellStyle name="Normal 4 2 4 2 2 3 3 2 3" xfId="22172"/>
    <cellStyle name="Normal 4 2 4 2 2 3 3 3" xfId="22173"/>
    <cellStyle name="Normal 4 2 4 2 2 3 3 3 2" xfId="22174"/>
    <cellStyle name="Normal 4 2 4 2 2 3 3 4" xfId="22175"/>
    <cellStyle name="Normal 4 2 4 2 2 3 4" xfId="22176"/>
    <cellStyle name="Normal 4 2 4 2 2 3 4 2" xfId="22177"/>
    <cellStyle name="Normal 4 2 4 2 2 3 4 2 2" xfId="22178"/>
    <cellStyle name="Normal 4 2 4 2 2 3 4 3" xfId="22179"/>
    <cellStyle name="Normal 4 2 4 2 2 3 5" xfId="22180"/>
    <cellStyle name="Normal 4 2 4 2 2 3 5 2" xfId="22181"/>
    <cellStyle name="Normal 4 2 4 2 2 3 6" xfId="22182"/>
    <cellStyle name="Normal 4 2 4 2 2 4" xfId="22183"/>
    <cellStyle name="Normal 4 2 4 2 2 4 2" xfId="22184"/>
    <cellStyle name="Normal 4 2 4 2 2 4 2 2" xfId="22185"/>
    <cellStyle name="Normal 4 2 4 2 2 4 2 2 2" xfId="22186"/>
    <cellStyle name="Normal 4 2 4 2 2 4 2 2 2 2" xfId="22187"/>
    <cellStyle name="Normal 4 2 4 2 2 4 2 2 3" xfId="22188"/>
    <cellStyle name="Normal 4 2 4 2 2 4 2 3" xfId="22189"/>
    <cellStyle name="Normal 4 2 4 2 2 4 2 3 2" xfId="22190"/>
    <cellStyle name="Normal 4 2 4 2 2 4 2 4" xfId="22191"/>
    <cellStyle name="Normal 4 2 4 2 2 4 3" xfId="22192"/>
    <cellStyle name="Normal 4 2 4 2 2 4 3 2" xfId="22193"/>
    <cellStyle name="Normal 4 2 4 2 2 4 3 2 2" xfId="22194"/>
    <cellStyle name="Normal 4 2 4 2 2 4 3 3" xfId="22195"/>
    <cellStyle name="Normal 4 2 4 2 2 4 4" xfId="22196"/>
    <cellStyle name="Normal 4 2 4 2 2 4 4 2" xfId="22197"/>
    <cellStyle name="Normal 4 2 4 2 2 4 5" xfId="22198"/>
    <cellStyle name="Normal 4 2 4 2 2 5" xfId="22199"/>
    <cellStyle name="Normal 4 2 4 2 2 5 2" xfId="22200"/>
    <cellStyle name="Normal 4 2 4 2 2 5 2 2" xfId="22201"/>
    <cellStyle name="Normal 4 2 4 2 2 5 2 2 2" xfId="22202"/>
    <cellStyle name="Normal 4 2 4 2 2 5 2 3" xfId="22203"/>
    <cellStyle name="Normal 4 2 4 2 2 5 3" xfId="22204"/>
    <cellStyle name="Normal 4 2 4 2 2 5 3 2" xfId="22205"/>
    <cellStyle name="Normal 4 2 4 2 2 5 4" xfId="22206"/>
    <cellStyle name="Normal 4 2 4 2 2 6" xfId="22207"/>
    <cellStyle name="Normal 4 2 4 2 2 6 2" xfId="22208"/>
    <cellStyle name="Normal 4 2 4 2 2 6 2 2" xfId="22209"/>
    <cellStyle name="Normal 4 2 4 2 2 6 3" xfId="22210"/>
    <cellStyle name="Normal 4 2 4 2 2 7" xfId="22211"/>
    <cellStyle name="Normal 4 2 4 2 2 7 2" xfId="22212"/>
    <cellStyle name="Normal 4 2 4 2 2 8" xfId="22213"/>
    <cellStyle name="Normal 4 2 4 2 3" xfId="22214"/>
    <cellStyle name="Normal 4 2 4 2 3 2" xfId="22215"/>
    <cellStyle name="Normal 4 2 4 2 3 2 2" xfId="22216"/>
    <cellStyle name="Normal 4 2 4 2 3 2 2 2" xfId="22217"/>
    <cellStyle name="Normal 4 2 4 2 3 2 2 2 2" xfId="22218"/>
    <cellStyle name="Normal 4 2 4 2 3 2 2 2 2 2" xfId="22219"/>
    <cellStyle name="Normal 4 2 4 2 3 2 2 2 2 2 2" xfId="22220"/>
    <cellStyle name="Normal 4 2 4 2 3 2 2 2 2 3" xfId="22221"/>
    <cellStyle name="Normal 4 2 4 2 3 2 2 2 3" xfId="22222"/>
    <cellStyle name="Normal 4 2 4 2 3 2 2 2 3 2" xfId="22223"/>
    <cellStyle name="Normal 4 2 4 2 3 2 2 2 4" xfId="22224"/>
    <cellStyle name="Normal 4 2 4 2 3 2 2 3" xfId="22225"/>
    <cellStyle name="Normal 4 2 4 2 3 2 2 3 2" xfId="22226"/>
    <cellStyle name="Normal 4 2 4 2 3 2 2 3 2 2" xfId="22227"/>
    <cellStyle name="Normal 4 2 4 2 3 2 2 3 3" xfId="22228"/>
    <cellStyle name="Normal 4 2 4 2 3 2 2 4" xfId="22229"/>
    <cellStyle name="Normal 4 2 4 2 3 2 2 4 2" xfId="22230"/>
    <cellStyle name="Normal 4 2 4 2 3 2 2 5" xfId="22231"/>
    <cellStyle name="Normal 4 2 4 2 3 2 3" xfId="22232"/>
    <cellStyle name="Normal 4 2 4 2 3 2 3 2" xfId="22233"/>
    <cellStyle name="Normal 4 2 4 2 3 2 3 2 2" xfId="22234"/>
    <cellStyle name="Normal 4 2 4 2 3 2 3 2 2 2" xfId="22235"/>
    <cellStyle name="Normal 4 2 4 2 3 2 3 2 3" xfId="22236"/>
    <cellStyle name="Normal 4 2 4 2 3 2 3 3" xfId="22237"/>
    <cellStyle name="Normal 4 2 4 2 3 2 3 3 2" xfId="22238"/>
    <cellStyle name="Normal 4 2 4 2 3 2 3 4" xfId="22239"/>
    <cellStyle name="Normal 4 2 4 2 3 2 4" xfId="22240"/>
    <cellStyle name="Normal 4 2 4 2 3 2 4 2" xfId="22241"/>
    <cellStyle name="Normal 4 2 4 2 3 2 4 2 2" xfId="22242"/>
    <cellStyle name="Normal 4 2 4 2 3 2 4 3" xfId="22243"/>
    <cellStyle name="Normal 4 2 4 2 3 2 5" xfId="22244"/>
    <cellStyle name="Normal 4 2 4 2 3 2 5 2" xfId="22245"/>
    <cellStyle name="Normal 4 2 4 2 3 2 6" xfId="22246"/>
    <cellStyle name="Normal 4 2 4 2 3 3" xfId="22247"/>
    <cellStyle name="Normal 4 2 4 2 3 3 2" xfId="22248"/>
    <cellStyle name="Normal 4 2 4 2 3 3 2 2" xfId="22249"/>
    <cellStyle name="Normal 4 2 4 2 3 3 2 2 2" xfId="22250"/>
    <cellStyle name="Normal 4 2 4 2 3 3 2 2 2 2" xfId="22251"/>
    <cellStyle name="Normal 4 2 4 2 3 3 2 2 3" xfId="22252"/>
    <cellStyle name="Normal 4 2 4 2 3 3 2 3" xfId="22253"/>
    <cellStyle name="Normal 4 2 4 2 3 3 2 3 2" xfId="22254"/>
    <cellStyle name="Normal 4 2 4 2 3 3 2 4" xfId="22255"/>
    <cellStyle name="Normal 4 2 4 2 3 3 3" xfId="22256"/>
    <cellStyle name="Normal 4 2 4 2 3 3 3 2" xfId="22257"/>
    <cellStyle name="Normal 4 2 4 2 3 3 3 2 2" xfId="22258"/>
    <cellStyle name="Normal 4 2 4 2 3 3 3 3" xfId="22259"/>
    <cellStyle name="Normal 4 2 4 2 3 3 4" xfId="22260"/>
    <cellStyle name="Normal 4 2 4 2 3 3 4 2" xfId="22261"/>
    <cellStyle name="Normal 4 2 4 2 3 3 5" xfId="22262"/>
    <cellStyle name="Normal 4 2 4 2 3 4" xfId="22263"/>
    <cellStyle name="Normal 4 2 4 2 3 4 2" xfId="22264"/>
    <cellStyle name="Normal 4 2 4 2 3 4 2 2" xfId="22265"/>
    <cellStyle name="Normal 4 2 4 2 3 4 2 2 2" xfId="22266"/>
    <cellStyle name="Normal 4 2 4 2 3 4 2 3" xfId="22267"/>
    <cellStyle name="Normal 4 2 4 2 3 4 3" xfId="22268"/>
    <cellStyle name="Normal 4 2 4 2 3 4 3 2" xfId="22269"/>
    <cellStyle name="Normal 4 2 4 2 3 4 4" xfId="22270"/>
    <cellStyle name="Normal 4 2 4 2 3 5" xfId="22271"/>
    <cellStyle name="Normal 4 2 4 2 3 5 2" xfId="22272"/>
    <cellStyle name="Normal 4 2 4 2 3 5 2 2" xfId="22273"/>
    <cellStyle name="Normal 4 2 4 2 3 5 3" xfId="22274"/>
    <cellStyle name="Normal 4 2 4 2 3 6" xfId="22275"/>
    <cellStyle name="Normal 4 2 4 2 3 6 2" xfId="22276"/>
    <cellStyle name="Normal 4 2 4 2 3 7" xfId="22277"/>
    <cellStyle name="Normal 4 2 4 2 4" xfId="22278"/>
    <cellStyle name="Normal 4 2 4 2 4 2" xfId="22279"/>
    <cellStyle name="Normal 4 2 4 2 4 2 2" xfId="22280"/>
    <cellStyle name="Normal 4 2 4 2 4 2 2 2" xfId="22281"/>
    <cellStyle name="Normal 4 2 4 2 4 2 2 2 2" xfId="22282"/>
    <cellStyle name="Normal 4 2 4 2 4 2 2 2 2 2" xfId="22283"/>
    <cellStyle name="Normal 4 2 4 2 4 2 2 2 3" xfId="22284"/>
    <cellStyle name="Normal 4 2 4 2 4 2 2 3" xfId="22285"/>
    <cellStyle name="Normal 4 2 4 2 4 2 2 3 2" xfId="22286"/>
    <cellStyle name="Normal 4 2 4 2 4 2 2 4" xfId="22287"/>
    <cellStyle name="Normal 4 2 4 2 4 2 3" xfId="22288"/>
    <cellStyle name="Normal 4 2 4 2 4 2 3 2" xfId="22289"/>
    <cellStyle name="Normal 4 2 4 2 4 2 3 2 2" xfId="22290"/>
    <cellStyle name="Normal 4 2 4 2 4 2 3 3" xfId="22291"/>
    <cellStyle name="Normal 4 2 4 2 4 2 4" xfId="22292"/>
    <cellStyle name="Normal 4 2 4 2 4 2 4 2" xfId="22293"/>
    <cellStyle name="Normal 4 2 4 2 4 2 5" xfId="22294"/>
    <cellStyle name="Normal 4 2 4 2 4 3" xfId="22295"/>
    <cellStyle name="Normal 4 2 4 2 4 3 2" xfId="22296"/>
    <cellStyle name="Normal 4 2 4 2 4 3 2 2" xfId="22297"/>
    <cellStyle name="Normal 4 2 4 2 4 3 2 2 2" xfId="22298"/>
    <cellStyle name="Normal 4 2 4 2 4 3 2 3" xfId="22299"/>
    <cellStyle name="Normal 4 2 4 2 4 3 3" xfId="22300"/>
    <cellStyle name="Normal 4 2 4 2 4 3 3 2" xfId="22301"/>
    <cellStyle name="Normal 4 2 4 2 4 3 4" xfId="22302"/>
    <cellStyle name="Normal 4 2 4 2 4 4" xfId="22303"/>
    <cellStyle name="Normal 4 2 4 2 4 4 2" xfId="22304"/>
    <cellStyle name="Normal 4 2 4 2 4 4 2 2" xfId="22305"/>
    <cellStyle name="Normal 4 2 4 2 4 4 3" xfId="22306"/>
    <cellStyle name="Normal 4 2 4 2 4 5" xfId="22307"/>
    <cellStyle name="Normal 4 2 4 2 4 5 2" xfId="22308"/>
    <cellStyle name="Normal 4 2 4 2 4 6" xfId="22309"/>
    <cellStyle name="Normal 4 2 4 2 5" xfId="22310"/>
    <cellStyle name="Normal 4 2 4 2 5 2" xfId="22311"/>
    <cellStyle name="Normal 4 2 4 2 5 2 2" xfId="22312"/>
    <cellStyle name="Normal 4 2 4 2 5 2 2 2" xfId="22313"/>
    <cellStyle name="Normal 4 2 4 2 5 2 2 2 2" xfId="22314"/>
    <cellStyle name="Normal 4 2 4 2 5 2 2 3" xfId="22315"/>
    <cellStyle name="Normal 4 2 4 2 5 2 3" xfId="22316"/>
    <cellStyle name="Normal 4 2 4 2 5 2 3 2" xfId="22317"/>
    <cellStyle name="Normal 4 2 4 2 5 2 4" xfId="22318"/>
    <cellStyle name="Normal 4 2 4 2 5 3" xfId="22319"/>
    <cellStyle name="Normal 4 2 4 2 5 3 2" xfId="22320"/>
    <cellStyle name="Normal 4 2 4 2 5 3 2 2" xfId="22321"/>
    <cellStyle name="Normal 4 2 4 2 5 3 3" xfId="22322"/>
    <cellStyle name="Normal 4 2 4 2 5 4" xfId="22323"/>
    <cellStyle name="Normal 4 2 4 2 5 4 2" xfId="22324"/>
    <cellStyle name="Normal 4 2 4 2 5 5" xfId="22325"/>
    <cellStyle name="Normal 4 2 4 2 6" xfId="22326"/>
    <cellStyle name="Normal 4 2 4 2 6 2" xfId="22327"/>
    <cellStyle name="Normal 4 2 4 2 6 2 2" xfId="22328"/>
    <cellStyle name="Normal 4 2 4 2 6 2 2 2" xfId="22329"/>
    <cellStyle name="Normal 4 2 4 2 6 2 3" xfId="22330"/>
    <cellStyle name="Normal 4 2 4 2 6 3" xfId="22331"/>
    <cellStyle name="Normal 4 2 4 2 6 3 2" xfId="22332"/>
    <cellStyle name="Normal 4 2 4 2 6 4" xfId="22333"/>
    <cellStyle name="Normal 4 2 4 2 7" xfId="22334"/>
    <cellStyle name="Normal 4 2 4 2 7 2" xfId="22335"/>
    <cellStyle name="Normal 4 2 4 2 7 2 2" xfId="22336"/>
    <cellStyle name="Normal 4 2 4 2 7 3" xfId="22337"/>
    <cellStyle name="Normal 4 2 4 2 8" xfId="22338"/>
    <cellStyle name="Normal 4 2 4 2 8 2" xfId="22339"/>
    <cellStyle name="Normal 4 2 4 2 9" xfId="22340"/>
    <cellStyle name="Normal 4 2 4 3" xfId="22341"/>
    <cellStyle name="Normal 4 2 4 3 2" xfId="22342"/>
    <cellStyle name="Normal 4 2 4 3 2 2" xfId="22343"/>
    <cellStyle name="Normal 4 2 4 3 2 2 2" xfId="22344"/>
    <cellStyle name="Normal 4 2 4 3 2 2 2 2" xfId="22345"/>
    <cellStyle name="Normal 4 2 4 3 2 2 2 2 2" xfId="22346"/>
    <cellStyle name="Normal 4 2 4 3 2 2 2 2 2 2" xfId="22347"/>
    <cellStyle name="Normal 4 2 4 3 2 2 2 2 2 2 2" xfId="22348"/>
    <cellStyle name="Normal 4 2 4 3 2 2 2 2 2 3" xfId="22349"/>
    <cellStyle name="Normal 4 2 4 3 2 2 2 2 3" xfId="22350"/>
    <cellStyle name="Normal 4 2 4 3 2 2 2 2 3 2" xfId="22351"/>
    <cellStyle name="Normal 4 2 4 3 2 2 2 2 4" xfId="22352"/>
    <cellStyle name="Normal 4 2 4 3 2 2 2 3" xfId="22353"/>
    <cellStyle name="Normal 4 2 4 3 2 2 2 3 2" xfId="22354"/>
    <cellStyle name="Normal 4 2 4 3 2 2 2 3 2 2" xfId="22355"/>
    <cellStyle name="Normal 4 2 4 3 2 2 2 3 3" xfId="22356"/>
    <cellStyle name="Normal 4 2 4 3 2 2 2 4" xfId="22357"/>
    <cellStyle name="Normal 4 2 4 3 2 2 2 4 2" xfId="22358"/>
    <cellStyle name="Normal 4 2 4 3 2 2 2 5" xfId="22359"/>
    <cellStyle name="Normal 4 2 4 3 2 2 3" xfId="22360"/>
    <cellStyle name="Normal 4 2 4 3 2 2 3 2" xfId="22361"/>
    <cellStyle name="Normal 4 2 4 3 2 2 3 2 2" xfId="22362"/>
    <cellStyle name="Normal 4 2 4 3 2 2 3 2 2 2" xfId="22363"/>
    <cellStyle name="Normal 4 2 4 3 2 2 3 2 3" xfId="22364"/>
    <cellStyle name="Normal 4 2 4 3 2 2 3 3" xfId="22365"/>
    <cellStyle name="Normal 4 2 4 3 2 2 3 3 2" xfId="22366"/>
    <cellStyle name="Normal 4 2 4 3 2 2 3 4" xfId="22367"/>
    <cellStyle name="Normal 4 2 4 3 2 2 4" xfId="22368"/>
    <cellStyle name="Normal 4 2 4 3 2 2 4 2" xfId="22369"/>
    <cellStyle name="Normal 4 2 4 3 2 2 4 2 2" xfId="22370"/>
    <cellStyle name="Normal 4 2 4 3 2 2 4 3" xfId="22371"/>
    <cellStyle name="Normal 4 2 4 3 2 2 5" xfId="22372"/>
    <cellStyle name="Normal 4 2 4 3 2 2 5 2" xfId="22373"/>
    <cellStyle name="Normal 4 2 4 3 2 2 6" xfId="22374"/>
    <cellStyle name="Normal 4 2 4 3 2 3" xfId="22375"/>
    <cellStyle name="Normal 4 2 4 3 2 3 2" xfId="22376"/>
    <cellStyle name="Normal 4 2 4 3 2 3 2 2" xfId="22377"/>
    <cellStyle name="Normal 4 2 4 3 2 3 2 2 2" xfId="22378"/>
    <cellStyle name="Normal 4 2 4 3 2 3 2 2 2 2" xfId="22379"/>
    <cellStyle name="Normal 4 2 4 3 2 3 2 2 3" xfId="22380"/>
    <cellStyle name="Normal 4 2 4 3 2 3 2 3" xfId="22381"/>
    <cellStyle name="Normal 4 2 4 3 2 3 2 3 2" xfId="22382"/>
    <cellStyle name="Normal 4 2 4 3 2 3 2 4" xfId="22383"/>
    <cellStyle name="Normal 4 2 4 3 2 3 3" xfId="22384"/>
    <cellStyle name="Normal 4 2 4 3 2 3 3 2" xfId="22385"/>
    <cellStyle name="Normal 4 2 4 3 2 3 3 2 2" xfId="22386"/>
    <cellStyle name="Normal 4 2 4 3 2 3 3 3" xfId="22387"/>
    <cellStyle name="Normal 4 2 4 3 2 3 4" xfId="22388"/>
    <cellStyle name="Normal 4 2 4 3 2 3 4 2" xfId="22389"/>
    <cellStyle name="Normal 4 2 4 3 2 3 5" xfId="22390"/>
    <cellStyle name="Normal 4 2 4 3 2 4" xfId="22391"/>
    <cellStyle name="Normal 4 2 4 3 2 4 2" xfId="22392"/>
    <cellStyle name="Normal 4 2 4 3 2 4 2 2" xfId="22393"/>
    <cellStyle name="Normal 4 2 4 3 2 4 2 2 2" xfId="22394"/>
    <cellStyle name="Normal 4 2 4 3 2 4 2 3" xfId="22395"/>
    <cellStyle name="Normal 4 2 4 3 2 4 3" xfId="22396"/>
    <cellStyle name="Normal 4 2 4 3 2 4 3 2" xfId="22397"/>
    <cellStyle name="Normal 4 2 4 3 2 4 4" xfId="22398"/>
    <cellStyle name="Normal 4 2 4 3 2 5" xfId="22399"/>
    <cellStyle name="Normal 4 2 4 3 2 5 2" xfId="22400"/>
    <cellStyle name="Normal 4 2 4 3 2 5 2 2" xfId="22401"/>
    <cellStyle name="Normal 4 2 4 3 2 5 3" xfId="22402"/>
    <cellStyle name="Normal 4 2 4 3 2 6" xfId="22403"/>
    <cellStyle name="Normal 4 2 4 3 2 6 2" xfId="22404"/>
    <cellStyle name="Normal 4 2 4 3 2 7" xfId="22405"/>
    <cellStyle name="Normal 4 2 4 3 3" xfId="22406"/>
    <cellStyle name="Normal 4 2 4 3 3 2" xfId="22407"/>
    <cellStyle name="Normal 4 2 4 3 3 2 2" xfId="22408"/>
    <cellStyle name="Normal 4 2 4 3 3 2 2 2" xfId="22409"/>
    <cellStyle name="Normal 4 2 4 3 3 2 2 2 2" xfId="22410"/>
    <cellStyle name="Normal 4 2 4 3 3 2 2 2 2 2" xfId="22411"/>
    <cellStyle name="Normal 4 2 4 3 3 2 2 2 3" xfId="22412"/>
    <cellStyle name="Normal 4 2 4 3 3 2 2 3" xfId="22413"/>
    <cellStyle name="Normal 4 2 4 3 3 2 2 3 2" xfId="22414"/>
    <cellStyle name="Normal 4 2 4 3 3 2 2 4" xfId="22415"/>
    <cellStyle name="Normal 4 2 4 3 3 2 3" xfId="22416"/>
    <cellStyle name="Normal 4 2 4 3 3 2 3 2" xfId="22417"/>
    <cellStyle name="Normal 4 2 4 3 3 2 3 2 2" xfId="22418"/>
    <cellStyle name="Normal 4 2 4 3 3 2 3 3" xfId="22419"/>
    <cellStyle name="Normal 4 2 4 3 3 2 4" xfId="22420"/>
    <cellStyle name="Normal 4 2 4 3 3 2 4 2" xfId="22421"/>
    <cellStyle name="Normal 4 2 4 3 3 2 5" xfId="22422"/>
    <cellStyle name="Normal 4 2 4 3 3 3" xfId="22423"/>
    <cellStyle name="Normal 4 2 4 3 3 3 2" xfId="22424"/>
    <cellStyle name="Normal 4 2 4 3 3 3 2 2" xfId="22425"/>
    <cellStyle name="Normal 4 2 4 3 3 3 2 2 2" xfId="22426"/>
    <cellStyle name="Normal 4 2 4 3 3 3 2 3" xfId="22427"/>
    <cellStyle name="Normal 4 2 4 3 3 3 3" xfId="22428"/>
    <cellStyle name="Normal 4 2 4 3 3 3 3 2" xfId="22429"/>
    <cellStyle name="Normal 4 2 4 3 3 3 4" xfId="22430"/>
    <cellStyle name="Normal 4 2 4 3 3 4" xfId="22431"/>
    <cellStyle name="Normal 4 2 4 3 3 4 2" xfId="22432"/>
    <cellStyle name="Normal 4 2 4 3 3 4 2 2" xfId="22433"/>
    <cellStyle name="Normal 4 2 4 3 3 4 3" xfId="22434"/>
    <cellStyle name="Normal 4 2 4 3 3 5" xfId="22435"/>
    <cellStyle name="Normal 4 2 4 3 3 5 2" xfId="22436"/>
    <cellStyle name="Normal 4 2 4 3 3 6" xfId="22437"/>
    <cellStyle name="Normal 4 2 4 3 4" xfId="22438"/>
    <cellStyle name="Normal 4 2 4 3 4 2" xfId="22439"/>
    <cellStyle name="Normal 4 2 4 3 4 2 2" xfId="22440"/>
    <cellStyle name="Normal 4 2 4 3 4 2 2 2" xfId="22441"/>
    <cellStyle name="Normal 4 2 4 3 4 2 2 2 2" xfId="22442"/>
    <cellStyle name="Normal 4 2 4 3 4 2 2 3" xfId="22443"/>
    <cellStyle name="Normal 4 2 4 3 4 2 3" xfId="22444"/>
    <cellStyle name="Normal 4 2 4 3 4 2 3 2" xfId="22445"/>
    <cellStyle name="Normal 4 2 4 3 4 2 4" xfId="22446"/>
    <cellStyle name="Normal 4 2 4 3 4 3" xfId="22447"/>
    <cellStyle name="Normal 4 2 4 3 4 3 2" xfId="22448"/>
    <cellStyle name="Normal 4 2 4 3 4 3 2 2" xfId="22449"/>
    <cellStyle name="Normal 4 2 4 3 4 3 3" xfId="22450"/>
    <cellStyle name="Normal 4 2 4 3 4 4" xfId="22451"/>
    <cellStyle name="Normal 4 2 4 3 4 4 2" xfId="22452"/>
    <cellStyle name="Normal 4 2 4 3 4 5" xfId="22453"/>
    <cellStyle name="Normal 4 2 4 3 5" xfId="22454"/>
    <cellStyle name="Normal 4 2 4 3 5 2" xfId="22455"/>
    <cellStyle name="Normal 4 2 4 3 5 2 2" xfId="22456"/>
    <cellStyle name="Normal 4 2 4 3 5 2 2 2" xfId="22457"/>
    <cellStyle name="Normal 4 2 4 3 5 2 3" xfId="22458"/>
    <cellStyle name="Normal 4 2 4 3 5 3" xfId="22459"/>
    <cellStyle name="Normal 4 2 4 3 5 3 2" xfId="22460"/>
    <cellStyle name="Normal 4 2 4 3 5 4" xfId="22461"/>
    <cellStyle name="Normal 4 2 4 3 6" xfId="22462"/>
    <cellStyle name="Normal 4 2 4 3 6 2" xfId="22463"/>
    <cellStyle name="Normal 4 2 4 3 6 2 2" xfId="22464"/>
    <cellStyle name="Normal 4 2 4 3 6 3" xfId="22465"/>
    <cellStyle name="Normal 4 2 4 3 7" xfId="22466"/>
    <cellStyle name="Normal 4 2 4 3 7 2" xfId="22467"/>
    <cellStyle name="Normal 4 2 4 3 8" xfId="22468"/>
    <cellStyle name="Normal 4 2 4 4" xfId="22469"/>
    <cellStyle name="Normal 4 2 4 4 2" xfId="22470"/>
    <cellStyle name="Normal 4 2 4 4 2 2" xfId="22471"/>
    <cellStyle name="Normal 4 2 4 4 2 2 2" xfId="22472"/>
    <cellStyle name="Normal 4 2 4 4 2 2 2 2" xfId="22473"/>
    <cellStyle name="Normal 4 2 4 4 2 2 2 2 2" xfId="22474"/>
    <cellStyle name="Normal 4 2 4 4 2 2 2 2 2 2" xfId="22475"/>
    <cellStyle name="Normal 4 2 4 4 2 2 2 2 3" xfId="22476"/>
    <cellStyle name="Normal 4 2 4 4 2 2 2 3" xfId="22477"/>
    <cellStyle name="Normal 4 2 4 4 2 2 2 3 2" xfId="22478"/>
    <cellStyle name="Normal 4 2 4 4 2 2 2 4" xfId="22479"/>
    <cellStyle name="Normal 4 2 4 4 2 2 3" xfId="22480"/>
    <cellStyle name="Normal 4 2 4 4 2 2 3 2" xfId="22481"/>
    <cellStyle name="Normal 4 2 4 4 2 2 3 2 2" xfId="22482"/>
    <cellStyle name="Normal 4 2 4 4 2 2 3 3" xfId="22483"/>
    <cellStyle name="Normal 4 2 4 4 2 2 4" xfId="22484"/>
    <cellStyle name="Normal 4 2 4 4 2 2 4 2" xfId="22485"/>
    <cellStyle name="Normal 4 2 4 4 2 2 5" xfId="22486"/>
    <cellStyle name="Normal 4 2 4 4 2 3" xfId="22487"/>
    <cellStyle name="Normal 4 2 4 4 2 3 2" xfId="22488"/>
    <cellStyle name="Normal 4 2 4 4 2 3 2 2" xfId="22489"/>
    <cellStyle name="Normal 4 2 4 4 2 3 2 2 2" xfId="22490"/>
    <cellStyle name="Normal 4 2 4 4 2 3 2 3" xfId="22491"/>
    <cellStyle name="Normal 4 2 4 4 2 3 3" xfId="22492"/>
    <cellStyle name="Normal 4 2 4 4 2 3 3 2" xfId="22493"/>
    <cellStyle name="Normal 4 2 4 4 2 3 4" xfId="22494"/>
    <cellStyle name="Normal 4 2 4 4 2 4" xfId="22495"/>
    <cellStyle name="Normal 4 2 4 4 2 4 2" xfId="22496"/>
    <cellStyle name="Normal 4 2 4 4 2 4 2 2" xfId="22497"/>
    <cellStyle name="Normal 4 2 4 4 2 4 3" xfId="22498"/>
    <cellStyle name="Normal 4 2 4 4 2 5" xfId="22499"/>
    <cellStyle name="Normal 4 2 4 4 2 5 2" xfId="22500"/>
    <cellStyle name="Normal 4 2 4 4 2 6" xfId="22501"/>
    <cellStyle name="Normal 4 2 4 4 3" xfId="22502"/>
    <cellStyle name="Normal 4 2 4 4 3 2" xfId="22503"/>
    <cellStyle name="Normal 4 2 4 4 3 2 2" xfId="22504"/>
    <cellStyle name="Normal 4 2 4 4 3 2 2 2" xfId="22505"/>
    <cellStyle name="Normal 4 2 4 4 3 2 2 2 2" xfId="22506"/>
    <cellStyle name="Normal 4 2 4 4 3 2 2 3" xfId="22507"/>
    <cellStyle name="Normal 4 2 4 4 3 2 3" xfId="22508"/>
    <cellStyle name="Normal 4 2 4 4 3 2 3 2" xfId="22509"/>
    <cellStyle name="Normal 4 2 4 4 3 2 4" xfId="22510"/>
    <cellStyle name="Normal 4 2 4 4 3 3" xfId="22511"/>
    <cellStyle name="Normal 4 2 4 4 3 3 2" xfId="22512"/>
    <cellStyle name="Normal 4 2 4 4 3 3 2 2" xfId="22513"/>
    <cellStyle name="Normal 4 2 4 4 3 3 3" xfId="22514"/>
    <cellStyle name="Normal 4 2 4 4 3 4" xfId="22515"/>
    <cellStyle name="Normal 4 2 4 4 3 4 2" xfId="22516"/>
    <cellStyle name="Normal 4 2 4 4 3 5" xfId="22517"/>
    <cellStyle name="Normal 4 2 4 4 4" xfId="22518"/>
    <cellStyle name="Normal 4 2 4 4 4 2" xfId="22519"/>
    <cellStyle name="Normal 4 2 4 4 4 2 2" xfId="22520"/>
    <cellStyle name="Normal 4 2 4 4 4 2 2 2" xfId="22521"/>
    <cellStyle name="Normal 4 2 4 4 4 2 3" xfId="22522"/>
    <cellStyle name="Normal 4 2 4 4 4 3" xfId="22523"/>
    <cellStyle name="Normal 4 2 4 4 4 3 2" xfId="22524"/>
    <cellStyle name="Normal 4 2 4 4 4 4" xfId="22525"/>
    <cellStyle name="Normal 4 2 4 4 5" xfId="22526"/>
    <cellStyle name="Normal 4 2 4 4 5 2" xfId="22527"/>
    <cellStyle name="Normal 4 2 4 4 5 2 2" xfId="22528"/>
    <cellStyle name="Normal 4 2 4 4 5 3" xfId="22529"/>
    <cellStyle name="Normal 4 2 4 4 6" xfId="22530"/>
    <cellStyle name="Normal 4 2 4 4 6 2" xfId="22531"/>
    <cellStyle name="Normal 4 2 4 4 7" xfId="22532"/>
    <cellStyle name="Normal 4 2 4 5" xfId="22533"/>
    <cellStyle name="Normal 4 2 4 5 2" xfId="22534"/>
    <cellStyle name="Normal 4 2 4 5 2 2" xfId="22535"/>
    <cellStyle name="Normal 4 2 4 5 2 2 2" xfId="22536"/>
    <cellStyle name="Normal 4 2 4 5 2 2 2 2" xfId="22537"/>
    <cellStyle name="Normal 4 2 4 5 2 2 2 2 2" xfId="22538"/>
    <cellStyle name="Normal 4 2 4 5 2 2 2 3" xfId="22539"/>
    <cellStyle name="Normal 4 2 4 5 2 2 3" xfId="22540"/>
    <cellStyle name="Normal 4 2 4 5 2 2 3 2" xfId="22541"/>
    <cellStyle name="Normal 4 2 4 5 2 2 4" xfId="22542"/>
    <cellStyle name="Normal 4 2 4 5 2 3" xfId="22543"/>
    <cellStyle name="Normal 4 2 4 5 2 3 2" xfId="22544"/>
    <cellStyle name="Normal 4 2 4 5 2 3 2 2" xfId="22545"/>
    <cellStyle name="Normal 4 2 4 5 2 3 3" xfId="22546"/>
    <cellStyle name="Normal 4 2 4 5 2 4" xfId="22547"/>
    <cellStyle name="Normal 4 2 4 5 2 4 2" xfId="22548"/>
    <cellStyle name="Normal 4 2 4 5 2 5" xfId="22549"/>
    <cellStyle name="Normal 4 2 4 5 3" xfId="22550"/>
    <cellStyle name="Normal 4 2 4 5 3 2" xfId="22551"/>
    <cellStyle name="Normal 4 2 4 5 3 2 2" xfId="22552"/>
    <cellStyle name="Normal 4 2 4 5 3 2 2 2" xfId="22553"/>
    <cellStyle name="Normal 4 2 4 5 3 2 3" xfId="22554"/>
    <cellStyle name="Normal 4 2 4 5 3 3" xfId="22555"/>
    <cellStyle name="Normal 4 2 4 5 3 3 2" xfId="22556"/>
    <cellStyle name="Normal 4 2 4 5 3 4" xfId="22557"/>
    <cellStyle name="Normal 4 2 4 5 4" xfId="22558"/>
    <cellStyle name="Normal 4 2 4 5 4 2" xfId="22559"/>
    <cellStyle name="Normal 4 2 4 5 4 2 2" xfId="22560"/>
    <cellStyle name="Normal 4 2 4 5 4 3" xfId="22561"/>
    <cellStyle name="Normal 4 2 4 5 5" xfId="22562"/>
    <cellStyle name="Normal 4 2 4 5 5 2" xfId="22563"/>
    <cellStyle name="Normal 4 2 4 5 6" xfId="22564"/>
    <cellStyle name="Normal 4 2 4 6" xfId="22565"/>
    <cellStyle name="Normal 4 2 4 6 2" xfId="22566"/>
    <cellStyle name="Normal 4 2 4 6 2 2" xfId="22567"/>
    <cellStyle name="Normal 4 2 4 6 2 2 2" xfId="22568"/>
    <cellStyle name="Normal 4 2 4 6 2 2 2 2" xfId="22569"/>
    <cellStyle name="Normal 4 2 4 6 2 2 3" xfId="22570"/>
    <cellStyle name="Normal 4 2 4 6 2 3" xfId="22571"/>
    <cellStyle name="Normal 4 2 4 6 2 3 2" xfId="22572"/>
    <cellStyle name="Normal 4 2 4 6 2 4" xfId="22573"/>
    <cellStyle name="Normal 4 2 4 6 3" xfId="22574"/>
    <cellStyle name="Normal 4 2 4 6 3 2" xfId="22575"/>
    <cellStyle name="Normal 4 2 4 6 3 2 2" xfId="22576"/>
    <cellStyle name="Normal 4 2 4 6 3 3" xfId="22577"/>
    <cellStyle name="Normal 4 2 4 6 4" xfId="22578"/>
    <cellStyle name="Normal 4 2 4 6 4 2" xfId="22579"/>
    <cellStyle name="Normal 4 2 4 6 5" xfId="22580"/>
    <cellStyle name="Normal 4 2 4 7" xfId="22581"/>
    <cellStyle name="Normal 4 2 4 7 2" xfId="22582"/>
    <cellStyle name="Normal 4 2 4 7 2 2" xfId="22583"/>
    <cellStyle name="Normal 4 2 4 7 2 2 2" xfId="22584"/>
    <cellStyle name="Normal 4 2 4 7 2 3" xfId="22585"/>
    <cellStyle name="Normal 4 2 4 7 3" xfId="22586"/>
    <cellStyle name="Normal 4 2 4 7 3 2" xfId="22587"/>
    <cellStyle name="Normal 4 2 4 7 4" xfId="22588"/>
    <cellStyle name="Normal 4 2 4 8" xfId="22589"/>
    <cellStyle name="Normal 4 2 4 8 2" xfId="22590"/>
    <cellStyle name="Normal 4 2 4 8 2 2" xfId="22591"/>
    <cellStyle name="Normal 4 2 4 8 3" xfId="22592"/>
    <cellStyle name="Normal 4 2 4 9" xfId="22593"/>
    <cellStyle name="Normal 4 2 4 9 2" xfId="22594"/>
    <cellStyle name="Normal 4 2 5" xfId="22595"/>
    <cellStyle name="Normal 4 2 5 2" xfId="22596"/>
    <cellStyle name="Normal 4 2 5 2 2" xfId="22597"/>
    <cellStyle name="Normal 4 2 5 2 2 2" xfId="22598"/>
    <cellStyle name="Normal 4 2 5 2 2 2 2" xfId="22599"/>
    <cellStyle name="Normal 4 2 5 2 2 2 2 2" xfId="22600"/>
    <cellStyle name="Normal 4 2 5 2 2 2 2 2 2" xfId="22601"/>
    <cellStyle name="Normal 4 2 5 2 2 2 2 2 2 2" xfId="22602"/>
    <cellStyle name="Normal 4 2 5 2 2 2 2 2 2 2 2" xfId="22603"/>
    <cellStyle name="Normal 4 2 5 2 2 2 2 2 2 3" xfId="22604"/>
    <cellStyle name="Normal 4 2 5 2 2 2 2 2 3" xfId="22605"/>
    <cellStyle name="Normal 4 2 5 2 2 2 2 2 3 2" xfId="22606"/>
    <cellStyle name="Normal 4 2 5 2 2 2 2 2 4" xfId="22607"/>
    <cellStyle name="Normal 4 2 5 2 2 2 2 3" xfId="22608"/>
    <cellStyle name="Normal 4 2 5 2 2 2 2 3 2" xfId="22609"/>
    <cellStyle name="Normal 4 2 5 2 2 2 2 3 2 2" xfId="22610"/>
    <cellStyle name="Normal 4 2 5 2 2 2 2 3 3" xfId="22611"/>
    <cellStyle name="Normal 4 2 5 2 2 2 2 4" xfId="22612"/>
    <cellStyle name="Normal 4 2 5 2 2 2 2 4 2" xfId="22613"/>
    <cellStyle name="Normal 4 2 5 2 2 2 2 5" xfId="22614"/>
    <cellStyle name="Normal 4 2 5 2 2 2 3" xfId="22615"/>
    <cellStyle name="Normal 4 2 5 2 2 2 3 2" xfId="22616"/>
    <cellStyle name="Normal 4 2 5 2 2 2 3 2 2" xfId="22617"/>
    <cellStyle name="Normal 4 2 5 2 2 2 3 2 2 2" xfId="22618"/>
    <cellStyle name="Normal 4 2 5 2 2 2 3 2 3" xfId="22619"/>
    <cellStyle name="Normal 4 2 5 2 2 2 3 3" xfId="22620"/>
    <cellStyle name="Normal 4 2 5 2 2 2 3 3 2" xfId="22621"/>
    <cellStyle name="Normal 4 2 5 2 2 2 3 4" xfId="22622"/>
    <cellStyle name="Normal 4 2 5 2 2 2 4" xfId="22623"/>
    <cellStyle name="Normal 4 2 5 2 2 2 4 2" xfId="22624"/>
    <cellStyle name="Normal 4 2 5 2 2 2 4 2 2" xfId="22625"/>
    <cellStyle name="Normal 4 2 5 2 2 2 4 3" xfId="22626"/>
    <cellStyle name="Normal 4 2 5 2 2 2 5" xfId="22627"/>
    <cellStyle name="Normal 4 2 5 2 2 2 5 2" xfId="22628"/>
    <cellStyle name="Normal 4 2 5 2 2 2 6" xfId="22629"/>
    <cellStyle name="Normal 4 2 5 2 2 3" xfId="22630"/>
    <cellStyle name="Normal 4 2 5 2 2 3 2" xfId="22631"/>
    <cellStyle name="Normal 4 2 5 2 2 3 2 2" xfId="22632"/>
    <cellStyle name="Normal 4 2 5 2 2 3 2 2 2" xfId="22633"/>
    <cellStyle name="Normal 4 2 5 2 2 3 2 2 2 2" xfId="22634"/>
    <cellStyle name="Normal 4 2 5 2 2 3 2 2 3" xfId="22635"/>
    <cellStyle name="Normal 4 2 5 2 2 3 2 3" xfId="22636"/>
    <cellStyle name="Normal 4 2 5 2 2 3 2 3 2" xfId="22637"/>
    <cellStyle name="Normal 4 2 5 2 2 3 2 4" xfId="22638"/>
    <cellStyle name="Normal 4 2 5 2 2 3 3" xfId="22639"/>
    <cellStyle name="Normal 4 2 5 2 2 3 3 2" xfId="22640"/>
    <cellStyle name="Normal 4 2 5 2 2 3 3 2 2" xfId="22641"/>
    <cellStyle name="Normal 4 2 5 2 2 3 3 3" xfId="22642"/>
    <cellStyle name="Normal 4 2 5 2 2 3 4" xfId="22643"/>
    <cellStyle name="Normal 4 2 5 2 2 3 4 2" xfId="22644"/>
    <cellStyle name="Normal 4 2 5 2 2 3 5" xfId="22645"/>
    <cellStyle name="Normal 4 2 5 2 2 4" xfId="22646"/>
    <cellStyle name="Normal 4 2 5 2 2 4 2" xfId="22647"/>
    <cellStyle name="Normal 4 2 5 2 2 4 2 2" xfId="22648"/>
    <cellStyle name="Normal 4 2 5 2 2 4 2 2 2" xfId="22649"/>
    <cellStyle name="Normal 4 2 5 2 2 4 2 3" xfId="22650"/>
    <cellStyle name="Normal 4 2 5 2 2 4 3" xfId="22651"/>
    <cellStyle name="Normal 4 2 5 2 2 4 3 2" xfId="22652"/>
    <cellStyle name="Normal 4 2 5 2 2 4 4" xfId="22653"/>
    <cellStyle name="Normal 4 2 5 2 2 5" xfId="22654"/>
    <cellStyle name="Normal 4 2 5 2 2 5 2" xfId="22655"/>
    <cellStyle name="Normal 4 2 5 2 2 5 2 2" xfId="22656"/>
    <cellStyle name="Normal 4 2 5 2 2 5 3" xfId="22657"/>
    <cellStyle name="Normal 4 2 5 2 2 6" xfId="22658"/>
    <cellStyle name="Normal 4 2 5 2 2 6 2" xfId="22659"/>
    <cellStyle name="Normal 4 2 5 2 2 7" xfId="22660"/>
    <cellStyle name="Normal 4 2 5 2 3" xfId="22661"/>
    <cellStyle name="Normal 4 2 5 2 3 2" xfId="22662"/>
    <cellStyle name="Normal 4 2 5 2 3 2 2" xfId="22663"/>
    <cellStyle name="Normal 4 2 5 2 3 2 2 2" xfId="22664"/>
    <cellStyle name="Normal 4 2 5 2 3 2 2 2 2" xfId="22665"/>
    <cellStyle name="Normal 4 2 5 2 3 2 2 2 2 2" xfId="22666"/>
    <cellStyle name="Normal 4 2 5 2 3 2 2 2 3" xfId="22667"/>
    <cellStyle name="Normal 4 2 5 2 3 2 2 3" xfId="22668"/>
    <cellStyle name="Normal 4 2 5 2 3 2 2 3 2" xfId="22669"/>
    <cellStyle name="Normal 4 2 5 2 3 2 2 4" xfId="22670"/>
    <cellStyle name="Normal 4 2 5 2 3 2 3" xfId="22671"/>
    <cellStyle name="Normal 4 2 5 2 3 2 3 2" xfId="22672"/>
    <cellStyle name="Normal 4 2 5 2 3 2 3 2 2" xfId="22673"/>
    <cellStyle name="Normal 4 2 5 2 3 2 3 3" xfId="22674"/>
    <cellStyle name="Normal 4 2 5 2 3 2 4" xfId="22675"/>
    <cellStyle name="Normal 4 2 5 2 3 2 4 2" xfId="22676"/>
    <cellStyle name="Normal 4 2 5 2 3 2 5" xfId="22677"/>
    <cellStyle name="Normal 4 2 5 2 3 3" xfId="22678"/>
    <cellStyle name="Normal 4 2 5 2 3 3 2" xfId="22679"/>
    <cellStyle name="Normal 4 2 5 2 3 3 2 2" xfId="22680"/>
    <cellStyle name="Normal 4 2 5 2 3 3 2 2 2" xfId="22681"/>
    <cellStyle name="Normal 4 2 5 2 3 3 2 3" xfId="22682"/>
    <cellStyle name="Normal 4 2 5 2 3 3 3" xfId="22683"/>
    <cellStyle name="Normal 4 2 5 2 3 3 3 2" xfId="22684"/>
    <cellStyle name="Normal 4 2 5 2 3 3 4" xfId="22685"/>
    <cellStyle name="Normal 4 2 5 2 3 4" xfId="22686"/>
    <cellStyle name="Normal 4 2 5 2 3 4 2" xfId="22687"/>
    <cellStyle name="Normal 4 2 5 2 3 4 2 2" xfId="22688"/>
    <cellStyle name="Normal 4 2 5 2 3 4 3" xfId="22689"/>
    <cellStyle name="Normal 4 2 5 2 3 5" xfId="22690"/>
    <cellStyle name="Normal 4 2 5 2 3 5 2" xfId="22691"/>
    <cellStyle name="Normal 4 2 5 2 3 6" xfId="22692"/>
    <cellStyle name="Normal 4 2 5 2 4" xfId="22693"/>
    <cellStyle name="Normal 4 2 5 2 4 2" xfId="22694"/>
    <cellStyle name="Normal 4 2 5 2 4 2 2" xfId="22695"/>
    <cellStyle name="Normal 4 2 5 2 4 2 2 2" xfId="22696"/>
    <cellStyle name="Normal 4 2 5 2 4 2 2 2 2" xfId="22697"/>
    <cellStyle name="Normal 4 2 5 2 4 2 2 3" xfId="22698"/>
    <cellStyle name="Normal 4 2 5 2 4 2 3" xfId="22699"/>
    <cellStyle name="Normal 4 2 5 2 4 2 3 2" xfId="22700"/>
    <cellStyle name="Normal 4 2 5 2 4 2 4" xfId="22701"/>
    <cellStyle name="Normal 4 2 5 2 4 3" xfId="22702"/>
    <cellStyle name="Normal 4 2 5 2 4 3 2" xfId="22703"/>
    <cellStyle name="Normal 4 2 5 2 4 3 2 2" xfId="22704"/>
    <cellStyle name="Normal 4 2 5 2 4 3 3" xfId="22705"/>
    <cellStyle name="Normal 4 2 5 2 4 4" xfId="22706"/>
    <cellStyle name="Normal 4 2 5 2 4 4 2" xfId="22707"/>
    <cellStyle name="Normal 4 2 5 2 4 5" xfId="22708"/>
    <cellStyle name="Normal 4 2 5 2 5" xfId="22709"/>
    <cellStyle name="Normal 4 2 5 2 5 2" xfId="22710"/>
    <cellStyle name="Normal 4 2 5 2 5 2 2" xfId="22711"/>
    <cellStyle name="Normal 4 2 5 2 5 2 2 2" xfId="22712"/>
    <cellStyle name="Normal 4 2 5 2 5 2 3" xfId="22713"/>
    <cellStyle name="Normal 4 2 5 2 5 3" xfId="22714"/>
    <cellStyle name="Normal 4 2 5 2 5 3 2" xfId="22715"/>
    <cellStyle name="Normal 4 2 5 2 5 4" xfId="22716"/>
    <cellStyle name="Normal 4 2 5 2 6" xfId="22717"/>
    <cellStyle name="Normal 4 2 5 2 6 2" xfId="22718"/>
    <cellStyle name="Normal 4 2 5 2 6 2 2" xfId="22719"/>
    <cellStyle name="Normal 4 2 5 2 6 3" xfId="22720"/>
    <cellStyle name="Normal 4 2 5 2 7" xfId="22721"/>
    <cellStyle name="Normal 4 2 5 2 7 2" xfId="22722"/>
    <cellStyle name="Normal 4 2 5 2 8" xfId="22723"/>
    <cellStyle name="Normal 4 2 5 3" xfId="22724"/>
    <cellStyle name="Normal 4 2 5 3 2" xfId="22725"/>
    <cellStyle name="Normal 4 2 5 3 2 2" xfId="22726"/>
    <cellStyle name="Normal 4 2 5 3 2 2 2" xfId="22727"/>
    <cellStyle name="Normal 4 2 5 3 2 2 2 2" xfId="22728"/>
    <cellStyle name="Normal 4 2 5 3 2 2 2 2 2" xfId="22729"/>
    <cellStyle name="Normal 4 2 5 3 2 2 2 2 2 2" xfId="22730"/>
    <cellStyle name="Normal 4 2 5 3 2 2 2 2 3" xfId="22731"/>
    <cellStyle name="Normal 4 2 5 3 2 2 2 3" xfId="22732"/>
    <cellStyle name="Normal 4 2 5 3 2 2 2 3 2" xfId="22733"/>
    <cellStyle name="Normal 4 2 5 3 2 2 2 4" xfId="22734"/>
    <cellStyle name="Normal 4 2 5 3 2 2 3" xfId="22735"/>
    <cellStyle name="Normal 4 2 5 3 2 2 3 2" xfId="22736"/>
    <cellStyle name="Normal 4 2 5 3 2 2 3 2 2" xfId="22737"/>
    <cellStyle name="Normal 4 2 5 3 2 2 3 3" xfId="22738"/>
    <cellStyle name="Normal 4 2 5 3 2 2 4" xfId="22739"/>
    <cellStyle name="Normal 4 2 5 3 2 2 4 2" xfId="22740"/>
    <cellStyle name="Normal 4 2 5 3 2 2 5" xfId="22741"/>
    <cellStyle name="Normal 4 2 5 3 2 3" xfId="22742"/>
    <cellStyle name="Normal 4 2 5 3 2 3 2" xfId="22743"/>
    <cellStyle name="Normal 4 2 5 3 2 3 2 2" xfId="22744"/>
    <cellStyle name="Normal 4 2 5 3 2 3 2 2 2" xfId="22745"/>
    <cellStyle name="Normal 4 2 5 3 2 3 2 3" xfId="22746"/>
    <cellStyle name="Normal 4 2 5 3 2 3 3" xfId="22747"/>
    <cellStyle name="Normal 4 2 5 3 2 3 3 2" xfId="22748"/>
    <cellStyle name="Normal 4 2 5 3 2 3 4" xfId="22749"/>
    <cellStyle name="Normal 4 2 5 3 2 4" xfId="22750"/>
    <cellStyle name="Normal 4 2 5 3 2 4 2" xfId="22751"/>
    <cellStyle name="Normal 4 2 5 3 2 4 2 2" xfId="22752"/>
    <cellStyle name="Normal 4 2 5 3 2 4 3" xfId="22753"/>
    <cellStyle name="Normal 4 2 5 3 2 5" xfId="22754"/>
    <cellStyle name="Normal 4 2 5 3 2 5 2" xfId="22755"/>
    <cellStyle name="Normal 4 2 5 3 2 6" xfId="22756"/>
    <cellStyle name="Normal 4 2 5 3 3" xfId="22757"/>
    <cellStyle name="Normal 4 2 5 3 3 2" xfId="22758"/>
    <cellStyle name="Normal 4 2 5 3 3 2 2" xfId="22759"/>
    <cellStyle name="Normal 4 2 5 3 3 2 2 2" xfId="22760"/>
    <cellStyle name="Normal 4 2 5 3 3 2 2 2 2" xfId="22761"/>
    <cellStyle name="Normal 4 2 5 3 3 2 2 3" xfId="22762"/>
    <cellStyle name="Normal 4 2 5 3 3 2 3" xfId="22763"/>
    <cellStyle name="Normal 4 2 5 3 3 2 3 2" xfId="22764"/>
    <cellStyle name="Normal 4 2 5 3 3 2 4" xfId="22765"/>
    <cellStyle name="Normal 4 2 5 3 3 3" xfId="22766"/>
    <cellStyle name="Normal 4 2 5 3 3 3 2" xfId="22767"/>
    <cellStyle name="Normal 4 2 5 3 3 3 2 2" xfId="22768"/>
    <cellStyle name="Normal 4 2 5 3 3 3 3" xfId="22769"/>
    <cellStyle name="Normal 4 2 5 3 3 4" xfId="22770"/>
    <cellStyle name="Normal 4 2 5 3 3 4 2" xfId="22771"/>
    <cellStyle name="Normal 4 2 5 3 3 5" xfId="22772"/>
    <cellStyle name="Normal 4 2 5 3 4" xfId="22773"/>
    <cellStyle name="Normal 4 2 5 3 4 2" xfId="22774"/>
    <cellStyle name="Normal 4 2 5 3 4 2 2" xfId="22775"/>
    <cellStyle name="Normal 4 2 5 3 4 2 2 2" xfId="22776"/>
    <cellStyle name="Normal 4 2 5 3 4 2 3" xfId="22777"/>
    <cellStyle name="Normal 4 2 5 3 4 3" xfId="22778"/>
    <cellStyle name="Normal 4 2 5 3 4 3 2" xfId="22779"/>
    <cellStyle name="Normal 4 2 5 3 4 4" xfId="22780"/>
    <cellStyle name="Normal 4 2 5 3 5" xfId="22781"/>
    <cellStyle name="Normal 4 2 5 3 5 2" xfId="22782"/>
    <cellStyle name="Normal 4 2 5 3 5 2 2" xfId="22783"/>
    <cellStyle name="Normal 4 2 5 3 5 3" xfId="22784"/>
    <cellStyle name="Normal 4 2 5 3 6" xfId="22785"/>
    <cellStyle name="Normal 4 2 5 3 6 2" xfId="22786"/>
    <cellStyle name="Normal 4 2 5 3 7" xfId="22787"/>
    <cellStyle name="Normal 4 2 5 4" xfId="22788"/>
    <cellStyle name="Normal 4 2 5 4 2" xfId="22789"/>
    <cellStyle name="Normal 4 2 5 4 2 2" xfId="22790"/>
    <cellStyle name="Normal 4 2 5 4 2 2 2" xfId="22791"/>
    <cellStyle name="Normal 4 2 5 4 2 2 2 2" xfId="22792"/>
    <cellStyle name="Normal 4 2 5 4 2 2 2 2 2" xfId="22793"/>
    <cellStyle name="Normal 4 2 5 4 2 2 2 3" xfId="22794"/>
    <cellStyle name="Normal 4 2 5 4 2 2 3" xfId="22795"/>
    <cellStyle name="Normal 4 2 5 4 2 2 3 2" xfId="22796"/>
    <cellStyle name="Normal 4 2 5 4 2 2 4" xfId="22797"/>
    <cellStyle name="Normal 4 2 5 4 2 3" xfId="22798"/>
    <cellStyle name="Normal 4 2 5 4 2 3 2" xfId="22799"/>
    <cellStyle name="Normal 4 2 5 4 2 3 2 2" xfId="22800"/>
    <cellStyle name="Normal 4 2 5 4 2 3 3" xfId="22801"/>
    <cellStyle name="Normal 4 2 5 4 2 4" xfId="22802"/>
    <cellStyle name="Normal 4 2 5 4 2 4 2" xfId="22803"/>
    <cellStyle name="Normal 4 2 5 4 2 5" xfId="22804"/>
    <cellStyle name="Normal 4 2 5 4 3" xfId="22805"/>
    <cellStyle name="Normal 4 2 5 4 3 2" xfId="22806"/>
    <cellStyle name="Normal 4 2 5 4 3 2 2" xfId="22807"/>
    <cellStyle name="Normal 4 2 5 4 3 2 2 2" xfId="22808"/>
    <cellStyle name="Normal 4 2 5 4 3 2 3" xfId="22809"/>
    <cellStyle name="Normal 4 2 5 4 3 3" xfId="22810"/>
    <cellStyle name="Normal 4 2 5 4 3 3 2" xfId="22811"/>
    <cellStyle name="Normal 4 2 5 4 3 4" xfId="22812"/>
    <cellStyle name="Normal 4 2 5 4 4" xfId="22813"/>
    <cellStyle name="Normal 4 2 5 4 4 2" xfId="22814"/>
    <cellStyle name="Normal 4 2 5 4 4 2 2" xfId="22815"/>
    <cellStyle name="Normal 4 2 5 4 4 3" xfId="22816"/>
    <cellStyle name="Normal 4 2 5 4 5" xfId="22817"/>
    <cellStyle name="Normal 4 2 5 4 5 2" xfId="22818"/>
    <cellStyle name="Normal 4 2 5 4 6" xfId="22819"/>
    <cellStyle name="Normal 4 2 5 5" xfId="22820"/>
    <cellStyle name="Normal 4 2 5 5 2" xfId="22821"/>
    <cellStyle name="Normal 4 2 5 5 2 2" xfId="22822"/>
    <cellStyle name="Normal 4 2 5 5 2 2 2" xfId="22823"/>
    <cellStyle name="Normal 4 2 5 5 2 2 2 2" xfId="22824"/>
    <cellStyle name="Normal 4 2 5 5 2 2 3" xfId="22825"/>
    <cellStyle name="Normal 4 2 5 5 2 3" xfId="22826"/>
    <cellStyle name="Normal 4 2 5 5 2 3 2" xfId="22827"/>
    <cellStyle name="Normal 4 2 5 5 2 4" xfId="22828"/>
    <cellStyle name="Normal 4 2 5 5 3" xfId="22829"/>
    <cellStyle name="Normal 4 2 5 5 3 2" xfId="22830"/>
    <cellStyle name="Normal 4 2 5 5 3 2 2" xfId="22831"/>
    <cellStyle name="Normal 4 2 5 5 3 3" xfId="22832"/>
    <cellStyle name="Normal 4 2 5 5 4" xfId="22833"/>
    <cellStyle name="Normal 4 2 5 5 4 2" xfId="22834"/>
    <cellStyle name="Normal 4 2 5 5 5" xfId="22835"/>
    <cellStyle name="Normal 4 2 5 6" xfId="22836"/>
    <cellStyle name="Normal 4 2 5 6 2" xfId="22837"/>
    <cellStyle name="Normal 4 2 5 6 2 2" xfId="22838"/>
    <cellStyle name="Normal 4 2 5 6 2 2 2" xfId="22839"/>
    <cellStyle name="Normal 4 2 5 6 2 3" xfId="22840"/>
    <cellStyle name="Normal 4 2 5 6 3" xfId="22841"/>
    <cellStyle name="Normal 4 2 5 6 3 2" xfId="22842"/>
    <cellStyle name="Normal 4 2 5 6 4" xfId="22843"/>
    <cellStyle name="Normal 4 2 5 7" xfId="22844"/>
    <cellStyle name="Normal 4 2 5 7 2" xfId="22845"/>
    <cellStyle name="Normal 4 2 5 7 2 2" xfId="22846"/>
    <cellStyle name="Normal 4 2 5 7 3" xfId="22847"/>
    <cellStyle name="Normal 4 2 5 8" xfId="22848"/>
    <cellStyle name="Normal 4 2 5 8 2" xfId="22849"/>
    <cellStyle name="Normal 4 2 5 9" xfId="22850"/>
    <cellStyle name="Normal 4 2 6" xfId="22851"/>
    <cellStyle name="Normal 4 2 6 2" xfId="22852"/>
    <cellStyle name="Normal 4 2 6 2 2" xfId="22853"/>
    <cellStyle name="Normal 4 2 6 2 2 2" xfId="22854"/>
    <cellStyle name="Normal 4 2 6 2 2 2 2" xfId="22855"/>
    <cellStyle name="Normal 4 2 6 2 2 2 2 2" xfId="22856"/>
    <cellStyle name="Normal 4 2 6 2 2 2 2 2 2" xfId="22857"/>
    <cellStyle name="Normal 4 2 6 2 2 2 2 2 2 2" xfId="22858"/>
    <cellStyle name="Normal 4 2 6 2 2 2 2 2 3" xfId="22859"/>
    <cellStyle name="Normal 4 2 6 2 2 2 2 3" xfId="22860"/>
    <cellStyle name="Normal 4 2 6 2 2 2 2 3 2" xfId="22861"/>
    <cellStyle name="Normal 4 2 6 2 2 2 2 4" xfId="22862"/>
    <cellStyle name="Normal 4 2 6 2 2 2 3" xfId="22863"/>
    <cellStyle name="Normal 4 2 6 2 2 2 3 2" xfId="22864"/>
    <cellStyle name="Normal 4 2 6 2 2 2 3 2 2" xfId="22865"/>
    <cellStyle name="Normal 4 2 6 2 2 2 3 3" xfId="22866"/>
    <cellStyle name="Normal 4 2 6 2 2 2 4" xfId="22867"/>
    <cellStyle name="Normal 4 2 6 2 2 2 4 2" xfId="22868"/>
    <cellStyle name="Normal 4 2 6 2 2 2 5" xfId="22869"/>
    <cellStyle name="Normal 4 2 6 2 2 3" xfId="22870"/>
    <cellStyle name="Normal 4 2 6 2 2 3 2" xfId="22871"/>
    <cellStyle name="Normal 4 2 6 2 2 3 2 2" xfId="22872"/>
    <cellStyle name="Normal 4 2 6 2 2 3 2 2 2" xfId="22873"/>
    <cellStyle name="Normal 4 2 6 2 2 3 2 3" xfId="22874"/>
    <cellStyle name="Normal 4 2 6 2 2 3 3" xfId="22875"/>
    <cellStyle name="Normal 4 2 6 2 2 3 3 2" xfId="22876"/>
    <cellStyle name="Normal 4 2 6 2 2 3 4" xfId="22877"/>
    <cellStyle name="Normal 4 2 6 2 2 4" xfId="22878"/>
    <cellStyle name="Normal 4 2 6 2 2 4 2" xfId="22879"/>
    <cellStyle name="Normal 4 2 6 2 2 4 2 2" xfId="22880"/>
    <cellStyle name="Normal 4 2 6 2 2 4 3" xfId="22881"/>
    <cellStyle name="Normal 4 2 6 2 2 5" xfId="22882"/>
    <cellStyle name="Normal 4 2 6 2 2 5 2" xfId="22883"/>
    <cellStyle name="Normal 4 2 6 2 2 6" xfId="22884"/>
    <cellStyle name="Normal 4 2 6 2 3" xfId="22885"/>
    <cellStyle name="Normal 4 2 6 2 3 2" xfId="22886"/>
    <cellStyle name="Normal 4 2 6 2 3 2 2" xfId="22887"/>
    <cellStyle name="Normal 4 2 6 2 3 2 2 2" xfId="22888"/>
    <cellStyle name="Normal 4 2 6 2 3 2 2 2 2" xfId="22889"/>
    <cellStyle name="Normal 4 2 6 2 3 2 2 3" xfId="22890"/>
    <cellStyle name="Normal 4 2 6 2 3 2 3" xfId="22891"/>
    <cellStyle name="Normal 4 2 6 2 3 2 3 2" xfId="22892"/>
    <cellStyle name="Normal 4 2 6 2 3 2 4" xfId="22893"/>
    <cellStyle name="Normal 4 2 6 2 3 3" xfId="22894"/>
    <cellStyle name="Normal 4 2 6 2 3 3 2" xfId="22895"/>
    <cellStyle name="Normal 4 2 6 2 3 3 2 2" xfId="22896"/>
    <cellStyle name="Normal 4 2 6 2 3 3 3" xfId="22897"/>
    <cellStyle name="Normal 4 2 6 2 3 4" xfId="22898"/>
    <cellStyle name="Normal 4 2 6 2 3 4 2" xfId="22899"/>
    <cellStyle name="Normal 4 2 6 2 3 5" xfId="22900"/>
    <cellStyle name="Normal 4 2 6 2 4" xfId="22901"/>
    <cellStyle name="Normal 4 2 6 2 4 2" xfId="22902"/>
    <cellStyle name="Normal 4 2 6 2 4 2 2" xfId="22903"/>
    <cellStyle name="Normal 4 2 6 2 4 2 2 2" xfId="22904"/>
    <cellStyle name="Normal 4 2 6 2 4 2 3" xfId="22905"/>
    <cellStyle name="Normal 4 2 6 2 4 3" xfId="22906"/>
    <cellStyle name="Normal 4 2 6 2 4 3 2" xfId="22907"/>
    <cellStyle name="Normal 4 2 6 2 4 4" xfId="22908"/>
    <cellStyle name="Normal 4 2 6 2 5" xfId="22909"/>
    <cellStyle name="Normal 4 2 6 2 5 2" xfId="22910"/>
    <cellStyle name="Normal 4 2 6 2 5 2 2" xfId="22911"/>
    <cellStyle name="Normal 4 2 6 2 5 3" xfId="22912"/>
    <cellStyle name="Normal 4 2 6 2 6" xfId="22913"/>
    <cellStyle name="Normal 4 2 6 2 6 2" xfId="22914"/>
    <cellStyle name="Normal 4 2 6 2 7" xfId="22915"/>
    <cellStyle name="Normal 4 2 6 3" xfId="22916"/>
    <cellStyle name="Normal 4 2 6 3 2" xfId="22917"/>
    <cellStyle name="Normal 4 2 6 3 2 2" xfId="22918"/>
    <cellStyle name="Normal 4 2 6 3 2 2 2" xfId="22919"/>
    <cellStyle name="Normal 4 2 6 3 2 2 2 2" xfId="22920"/>
    <cellStyle name="Normal 4 2 6 3 2 2 2 2 2" xfId="22921"/>
    <cellStyle name="Normal 4 2 6 3 2 2 2 3" xfId="22922"/>
    <cellStyle name="Normal 4 2 6 3 2 2 3" xfId="22923"/>
    <cellStyle name="Normal 4 2 6 3 2 2 3 2" xfId="22924"/>
    <cellStyle name="Normal 4 2 6 3 2 2 4" xfId="22925"/>
    <cellStyle name="Normal 4 2 6 3 2 3" xfId="22926"/>
    <cellStyle name="Normal 4 2 6 3 2 3 2" xfId="22927"/>
    <cellStyle name="Normal 4 2 6 3 2 3 2 2" xfId="22928"/>
    <cellStyle name="Normal 4 2 6 3 2 3 3" xfId="22929"/>
    <cellStyle name="Normal 4 2 6 3 2 4" xfId="22930"/>
    <cellStyle name="Normal 4 2 6 3 2 4 2" xfId="22931"/>
    <cellStyle name="Normal 4 2 6 3 2 5" xfId="22932"/>
    <cellStyle name="Normal 4 2 6 3 3" xfId="22933"/>
    <cellStyle name="Normal 4 2 6 3 3 2" xfId="22934"/>
    <cellStyle name="Normal 4 2 6 3 3 2 2" xfId="22935"/>
    <cellStyle name="Normal 4 2 6 3 3 2 2 2" xfId="22936"/>
    <cellStyle name="Normal 4 2 6 3 3 2 3" xfId="22937"/>
    <cellStyle name="Normal 4 2 6 3 3 3" xfId="22938"/>
    <cellStyle name="Normal 4 2 6 3 3 3 2" xfId="22939"/>
    <cellStyle name="Normal 4 2 6 3 3 4" xfId="22940"/>
    <cellStyle name="Normal 4 2 6 3 4" xfId="22941"/>
    <cellStyle name="Normal 4 2 6 3 4 2" xfId="22942"/>
    <cellStyle name="Normal 4 2 6 3 4 2 2" xfId="22943"/>
    <cellStyle name="Normal 4 2 6 3 4 3" xfId="22944"/>
    <cellStyle name="Normal 4 2 6 3 5" xfId="22945"/>
    <cellStyle name="Normal 4 2 6 3 5 2" xfId="22946"/>
    <cellStyle name="Normal 4 2 6 3 6" xfId="22947"/>
    <cellStyle name="Normal 4 2 6 4" xfId="22948"/>
    <cellStyle name="Normal 4 2 6 4 2" xfId="22949"/>
    <cellStyle name="Normal 4 2 6 4 2 2" xfId="22950"/>
    <cellStyle name="Normal 4 2 6 4 2 2 2" xfId="22951"/>
    <cellStyle name="Normal 4 2 6 4 2 2 2 2" xfId="22952"/>
    <cellStyle name="Normal 4 2 6 4 2 2 3" xfId="22953"/>
    <cellStyle name="Normal 4 2 6 4 2 3" xfId="22954"/>
    <cellStyle name="Normal 4 2 6 4 2 3 2" xfId="22955"/>
    <cellStyle name="Normal 4 2 6 4 2 4" xfId="22956"/>
    <cellStyle name="Normal 4 2 6 4 3" xfId="22957"/>
    <cellStyle name="Normal 4 2 6 4 3 2" xfId="22958"/>
    <cellStyle name="Normal 4 2 6 4 3 2 2" xfId="22959"/>
    <cellStyle name="Normal 4 2 6 4 3 3" xfId="22960"/>
    <cellStyle name="Normal 4 2 6 4 4" xfId="22961"/>
    <cellStyle name="Normal 4 2 6 4 4 2" xfId="22962"/>
    <cellStyle name="Normal 4 2 6 4 5" xfId="22963"/>
    <cellStyle name="Normal 4 2 6 5" xfId="22964"/>
    <cellStyle name="Normal 4 2 6 5 2" xfId="22965"/>
    <cellStyle name="Normal 4 2 6 5 2 2" xfId="22966"/>
    <cellStyle name="Normal 4 2 6 5 2 2 2" xfId="22967"/>
    <cellStyle name="Normal 4 2 6 5 2 3" xfId="22968"/>
    <cellStyle name="Normal 4 2 6 5 3" xfId="22969"/>
    <cellStyle name="Normal 4 2 6 5 3 2" xfId="22970"/>
    <cellStyle name="Normal 4 2 6 5 4" xfId="22971"/>
    <cellStyle name="Normal 4 2 6 6" xfId="22972"/>
    <cellStyle name="Normal 4 2 6 6 2" xfId="22973"/>
    <cellStyle name="Normal 4 2 6 6 2 2" xfId="22974"/>
    <cellStyle name="Normal 4 2 6 6 3" xfId="22975"/>
    <cellStyle name="Normal 4 2 6 7" xfId="22976"/>
    <cellStyle name="Normal 4 2 6 7 2" xfId="22977"/>
    <cellStyle name="Normal 4 2 6 8" xfId="22978"/>
    <cellStyle name="Normal 4 2 7" xfId="22979"/>
    <cellStyle name="Normal 4 2 7 2" xfId="22980"/>
    <cellStyle name="Normal 4 2 7 2 2" xfId="22981"/>
    <cellStyle name="Normal 4 2 7 2 2 2" xfId="22982"/>
    <cellStyle name="Normal 4 2 7 2 2 2 2" xfId="22983"/>
    <cellStyle name="Normal 4 2 7 2 2 2 2 2" xfId="22984"/>
    <cellStyle name="Normal 4 2 7 2 2 2 2 2 2" xfId="22985"/>
    <cellStyle name="Normal 4 2 7 2 2 2 2 3" xfId="22986"/>
    <cellStyle name="Normal 4 2 7 2 2 2 3" xfId="22987"/>
    <cellStyle name="Normal 4 2 7 2 2 2 3 2" xfId="22988"/>
    <cellStyle name="Normal 4 2 7 2 2 2 4" xfId="22989"/>
    <cellStyle name="Normal 4 2 7 2 2 3" xfId="22990"/>
    <cellStyle name="Normal 4 2 7 2 2 3 2" xfId="22991"/>
    <cellStyle name="Normal 4 2 7 2 2 3 2 2" xfId="22992"/>
    <cellStyle name="Normal 4 2 7 2 2 3 3" xfId="22993"/>
    <cellStyle name="Normal 4 2 7 2 2 4" xfId="22994"/>
    <cellStyle name="Normal 4 2 7 2 2 4 2" xfId="22995"/>
    <cellStyle name="Normal 4 2 7 2 2 5" xfId="22996"/>
    <cellStyle name="Normal 4 2 7 2 3" xfId="22997"/>
    <cellStyle name="Normal 4 2 7 2 3 2" xfId="22998"/>
    <cellStyle name="Normal 4 2 7 2 3 2 2" xfId="22999"/>
    <cellStyle name="Normal 4 2 7 2 3 2 2 2" xfId="23000"/>
    <cellStyle name="Normal 4 2 7 2 3 2 3" xfId="23001"/>
    <cellStyle name="Normal 4 2 7 2 3 3" xfId="23002"/>
    <cellStyle name="Normal 4 2 7 2 3 3 2" xfId="23003"/>
    <cellStyle name="Normal 4 2 7 2 3 4" xfId="23004"/>
    <cellStyle name="Normal 4 2 7 2 4" xfId="23005"/>
    <cellStyle name="Normal 4 2 7 2 4 2" xfId="23006"/>
    <cellStyle name="Normal 4 2 7 2 4 2 2" xfId="23007"/>
    <cellStyle name="Normal 4 2 7 2 4 3" xfId="23008"/>
    <cellStyle name="Normal 4 2 7 2 5" xfId="23009"/>
    <cellStyle name="Normal 4 2 7 2 5 2" xfId="23010"/>
    <cellStyle name="Normal 4 2 7 2 6" xfId="23011"/>
    <cellStyle name="Normal 4 2 7 3" xfId="23012"/>
    <cellStyle name="Normal 4 2 7 3 2" xfId="23013"/>
    <cellStyle name="Normal 4 2 7 3 2 2" xfId="23014"/>
    <cellStyle name="Normal 4 2 7 3 2 2 2" xfId="23015"/>
    <cellStyle name="Normal 4 2 7 3 2 2 2 2" xfId="23016"/>
    <cellStyle name="Normal 4 2 7 3 2 2 3" xfId="23017"/>
    <cellStyle name="Normal 4 2 7 3 2 3" xfId="23018"/>
    <cellStyle name="Normal 4 2 7 3 2 3 2" xfId="23019"/>
    <cellStyle name="Normal 4 2 7 3 2 4" xfId="23020"/>
    <cellStyle name="Normal 4 2 7 3 3" xfId="23021"/>
    <cellStyle name="Normal 4 2 7 3 3 2" xfId="23022"/>
    <cellStyle name="Normal 4 2 7 3 3 2 2" xfId="23023"/>
    <cellStyle name="Normal 4 2 7 3 3 3" xfId="23024"/>
    <cellStyle name="Normal 4 2 7 3 4" xfId="23025"/>
    <cellStyle name="Normal 4 2 7 3 4 2" xfId="23026"/>
    <cellStyle name="Normal 4 2 7 3 5" xfId="23027"/>
    <cellStyle name="Normal 4 2 7 4" xfId="23028"/>
    <cellStyle name="Normal 4 2 7 4 2" xfId="23029"/>
    <cellStyle name="Normal 4 2 7 4 2 2" xfId="23030"/>
    <cellStyle name="Normal 4 2 7 4 2 2 2" xfId="23031"/>
    <cellStyle name="Normal 4 2 7 4 2 3" xfId="23032"/>
    <cellStyle name="Normal 4 2 7 4 3" xfId="23033"/>
    <cellStyle name="Normal 4 2 7 4 3 2" xfId="23034"/>
    <cellStyle name="Normal 4 2 7 4 4" xfId="23035"/>
    <cellStyle name="Normal 4 2 7 5" xfId="23036"/>
    <cellStyle name="Normal 4 2 7 5 2" xfId="23037"/>
    <cellStyle name="Normal 4 2 7 5 2 2" xfId="23038"/>
    <cellStyle name="Normal 4 2 7 5 3" xfId="23039"/>
    <cellStyle name="Normal 4 2 7 6" xfId="23040"/>
    <cellStyle name="Normal 4 2 7 6 2" xfId="23041"/>
    <cellStyle name="Normal 4 2 7 7" xfId="23042"/>
    <cellStyle name="Normal 4 2 8" xfId="23043"/>
    <cellStyle name="Normal 4 2 8 2" xfId="23044"/>
    <cellStyle name="Normal 4 2 8 2 2" xfId="23045"/>
    <cellStyle name="Normal 4 2 8 2 2 2" xfId="23046"/>
    <cellStyle name="Normal 4 2 8 2 2 2 2" xfId="23047"/>
    <cellStyle name="Normal 4 2 8 2 2 2 2 2" xfId="23048"/>
    <cellStyle name="Normal 4 2 8 2 2 2 3" xfId="23049"/>
    <cellStyle name="Normal 4 2 8 2 2 3" xfId="23050"/>
    <cellStyle name="Normal 4 2 8 2 2 3 2" xfId="23051"/>
    <cellStyle name="Normal 4 2 8 2 2 4" xfId="23052"/>
    <cellStyle name="Normal 4 2 8 2 3" xfId="23053"/>
    <cellStyle name="Normal 4 2 8 2 3 2" xfId="23054"/>
    <cellStyle name="Normal 4 2 8 2 3 2 2" xfId="23055"/>
    <cellStyle name="Normal 4 2 8 2 3 3" xfId="23056"/>
    <cellStyle name="Normal 4 2 8 2 4" xfId="23057"/>
    <cellStyle name="Normal 4 2 8 2 4 2" xfId="23058"/>
    <cellStyle name="Normal 4 2 8 2 5" xfId="23059"/>
    <cellStyle name="Normal 4 2 8 3" xfId="23060"/>
    <cellStyle name="Normal 4 2 8 3 2" xfId="23061"/>
    <cellStyle name="Normal 4 2 8 3 2 2" xfId="23062"/>
    <cellStyle name="Normal 4 2 8 3 2 2 2" xfId="23063"/>
    <cellStyle name="Normal 4 2 8 3 2 3" xfId="23064"/>
    <cellStyle name="Normal 4 2 8 3 3" xfId="23065"/>
    <cellStyle name="Normal 4 2 8 3 3 2" xfId="23066"/>
    <cellStyle name="Normal 4 2 8 3 4" xfId="23067"/>
    <cellStyle name="Normal 4 2 8 4" xfId="23068"/>
    <cellStyle name="Normal 4 2 8 4 2" xfId="23069"/>
    <cellStyle name="Normal 4 2 8 4 2 2" xfId="23070"/>
    <cellStyle name="Normal 4 2 8 4 3" xfId="23071"/>
    <cellStyle name="Normal 4 2 8 5" xfId="23072"/>
    <cellStyle name="Normal 4 2 8 5 2" xfId="23073"/>
    <cellStyle name="Normal 4 2 8 6" xfId="23074"/>
    <cellStyle name="Normal 4 2 9" xfId="23075"/>
    <cellStyle name="Normal 4 2 9 2" xfId="23076"/>
    <cellStyle name="Normal 4 2 9 2 2" xfId="23077"/>
    <cellStyle name="Normal 4 2 9 2 2 2" xfId="23078"/>
    <cellStyle name="Normal 4 2 9 2 2 2 2" xfId="23079"/>
    <cellStyle name="Normal 4 2 9 2 2 3" xfId="23080"/>
    <cellStyle name="Normal 4 2 9 2 3" xfId="23081"/>
    <cellStyle name="Normal 4 2 9 2 3 2" xfId="23082"/>
    <cellStyle name="Normal 4 2 9 2 4" xfId="23083"/>
    <cellStyle name="Normal 4 2 9 3" xfId="23084"/>
    <cellStyle name="Normal 4 2 9 3 2" xfId="23085"/>
    <cellStyle name="Normal 4 2 9 3 2 2" xfId="23086"/>
    <cellStyle name="Normal 4 2 9 3 3" xfId="23087"/>
    <cellStyle name="Normal 4 2 9 4" xfId="23088"/>
    <cellStyle name="Normal 4 2 9 4 2" xfId="23089"/>
    <cellStyle name="Normal 4 2 9 5" xfId="23090"/>
    <cellStyle name="Normal 4 20" xfId="152"/>
    <cellStyle name="Normal 4 21" xfId="153"/>
    <cellStyle name="Normal 4 22" xfId="154"/>
    <cellStyle name="Normal 4 23" xfId="155"/>
    <cellStyle name="Normal 4 24" xfId="156"/>
    <cellStyle name="Normal 4 25" xfId="157"/>
    <cellStyle name="Normal 4 26" xfId="360"/>
    <cellStyle name="Normal 4 26 2" xfId="361"/>
    <cellStyle name="Normal 4 27" xfId="23091"/>
    <cellStyle name="Normal 4 3" xfId="158"/>
    <cellStyle name="Normal 4 3 10" xfId="23092"/>
    <cellStyle name="Normal 4 3 10 2" xfId="23093"/>
    <cellStyle name="Normal 4 3 10 2 2" xfId="23094"/>
    <cellStyle name="Normal 4 3 10 3" xfId="23095"/>
    <cellStyle name="Normal 4 3 11" xfId="23096"/>
    <cellStyle name="Normal 4 3 11 2" xfId="23097"/>
    <cellStyle name="Normal 4 3 12" xfId="23098"/>
    <cellStyle name="Normal 4 3 13" xfId="23099"/>
    <cellStyle name="Normal 4 3 2" xfId="23100"/>
    <cellStyle name="Normal 4 3 2 10" xfId="23101"/>
    <cellStyle name="Normal 4 3 2 10 2" xfId="23102"/>
    <cellStyle name="Normal 4 3 2 11" xfId="23103"/>
    <cellStyle name="Normal 4 3 2 2" xfId="23104"/>
    <cellStyle name="Normal 4 3 2 2 10" xfId="23105"/>
    <cellStyle name="Normal 4 3 2 2 2" xfId="23106"/>
    <cellStyle name="Normal 4 3 2 2 2 2" xfId="23107"/>
    <cellStyle name="Normal 4 3 2 2 2 2 2" xfId="23108"/>
    <cellStyle name="Normal 4 3 2 2 2 2 2 2" xfId="23109"/>
    <cellStyle name="Normal 4 3 2 2 2 2 2 2 2" xfId="23110"/>
    <cellStyle name="Normal 4 3 2 2 2 2 2 2 2 2" xfId="23111"/>
    <cellStyle name="Normal 4 3 2 2 2 2 2 2 2 2 2" xfId="23112"/>
    <cellStyle name="Normal 4 3 2 2 2 2 2 2 2 2 2 2" xfId="23113"/>
    <cellStyle name="Normal 4 3 2 2 2 2 2 2 2 2 2 2 2" xfId="23114"/>
    <cellStyle name="Normal 4 3 2 2 2 2 2 2 2 2 2 3" xfId="23115"/>
    <cellStyle name="Normal 4 3 2 2 2 2 2 2 2 2 3" xfId="23116"/>
    <cellStyle name="Normal 4 3 2 2 2 2 2 2 2 2 3 2" xfId="23117"/>
    <cellStyle name="Normal 4 3 2 2 2 2 2 2 2 2 4" xfId="23118"/>
    <cellStyle name="Normal 4 3 2 2 2 2 2 2 2 3" xfId="23119"/>
    <cellStyle name="Normal 4 3 2 2 2 2 2 2 2 3 2" xfId="23120"/>
    <cellStyle name="Normal 4 3 2 2 2 2 2 2 2 3 2 2" xfId="23121"/>
    <cellStyle name="Normal 4 3 2 2 2 2 2 2 2 3 3" xfId="23122"/>
    <cellStyle name="Normal 4 3 2 2 2 2 2 2 2 4" xfId="23123"/>
    <cellStyle name="Normal 4 3 2 2 2 2 2 2 2 4 2" xfId="23124"/>
    <cellStyle name="Normal 4 3 2 2 2 2 2 2 2 5" xfId="23125"/>
    <cellStyle name="Normal 4 3 2 2 2 2 2 2 3" xfId="23126"/>
    <cellStyle name="Normal 4 3 2 2 2 2 2 2 3 2" xfId="23127"/>
    <cellStyle name="Normal 4 3 2 2 2 2 2 2 3 2 2" xfId="23128"/>
    <cellStyle name="Normal 4 3 2 2 2 2 2 2 3 2 2 2" xfId="23129"/>
    <cellStyle name="Normal 4 3 2 2 2 2 2 2 3 2 3" xfId="23130"/>
    <cellStyle name="Normal 4 3 2 2 2 2 2 2 3 3" xfId="23131"/>
    <cellStyle name="Normal 4 3 2 2 2 2 2 2 3 3 2" xfId="23132"/>
    <cellStyle name="Normal 4 3 2 2 2 2 2 2 3 4" xfId="23133"/>
    <cellStyle name="Normal 4 3 2 2 2 2 2 2 4" xfId="23134"/>
    <cellStyle name="Normal 4 3 2 2 2 2 2 2 4 2" xfId="23135"/>
    <cellStyle name="Normal 4 3 2 2 2 2 2 2 4 2 2" xfId="23136"/>
    <cellStyle name="Normal 4 3 2 2 2 2 2 2 4 3" xfId="23137"/>
    <cellStyle name="Normal 4 3 2 2 2 2 2 2 5" xfId="23138"/>
    <cellStyle name="Normal 4 3 2 2 2 2 2 2 5 2" xfId="23139"/>
    <cellStyle name="Normal 4 3 2 2 2 2 2 2 6" xfId="23140"/>
    <cellStyle name="Normal 4 3 2 2 2 2 2 3" xfId="23141"/>
    <cellStyle name="Normal 4 3 2 2 2 2 2 3 2" xfId="23142"/>
    <cellStyle name="Normal 4 3 2 2 2 2 2 3 2 2" xfId="23143"/>
    <cellStyle name="Normal 4 3 2 2 2 2 2 3 2 2 2" xfId="23144"/>
    <cellStyle name="Normal 4 3 2 2 2 2 2 3 2 2 2 2" xfId="23145"/>
    <cellStyle name="Normal 4 3 2 2 2 2 2 3 2 2 3" xfId="23146"/>
    <cellStyle name="Normal 4 3 2 2 2 2 2 3 2 3" xfId="23147"/>
    <cellStyle name="Normal 4 3 2 2 2 2 2 3 2 3 2" xfId="23148"/>
    <cellStyle name="Normal 4 3 2 2 2 2 2 3 2 4" xfId="23149"/>
    <cellStyle name="Normal 4 3 2 2 2 2 2 3 3" xfId="23150"/>
    <cellStyle name="Normal 4 3 2 2 2 2 2 3 3 2" xfId="23151"/>
    <cellStyle name="Normal 4 3 2 2 2 2 2 3 3 2 2" xfId="23152"/>
    <cellStyle name="Normal 4 3 2 2 2 2 2 3 3 3" xfId="23153"/>
    <cellStyle name="Normal 4 3 2 2 2 2 2 3 4" xfId="23154"/>
    <cellStyle name="Normal 4 3 2 2 2 2 2 3 4 2" xfId="23155"/>
    <cellStyle name="Normal 4 3 2 2 2 2 2 3 5" xfId="23156"/>
    <cellStyle name="Normal 4 3 2 2 2 2 2 4" xfId="23157"/>
    <cellStyle name="Normal 4 3 2 2 2 2 2 4 2" xfId="23158"/>
    <cellStyle name="Normal 4 3 2 2 2 2 2 4 2 2" xfId="23159"/>
    <cellStyle name="Normal 4 3 2 2 2 2 2 4 2 2 2" xfId="23160"/>
    <cellStyle name="Normal 4 3 2 2 2 2 2 4 2 3" xfId="23161"/>
    <cellStyle name="Normal 4 3 2 2 2 2 2 4 3" xfId="23162"/>
    <cellStyle name="Normal 4 3 2 2 2 2 2 4 3 2" xfId="23163"/>
    <cellStyle name="Normal 4 3 2 2 2 2 2 4 4" xfId="23164"/>
    <cellStyle name="Normal 4 3 2 2 2 2 2 5" xfId="23165"/>
    <cellStyle name="Normal 4 3 2 2 2 2 2 5 2" xfId="23166"/>
    <cellStyle name="Normal 4 3 2 2 2 2 2 5 2 2" xfId="23167"/>
    <cellStyle name="Normal 4 3 2 2 2 2 2 5 3" xfId="23168"/>
    <cellStyle name="Normal 4 3 2 2 2 2 2 6" xfId="23169"/>
    <cellStyle name="Normal 4 3 2 2 2 2 2 6 2" xfId="23170"/>
    <cellStyle name="Normal 4 3 2 2 2 2 2 7" xfId="23171"/>
    <cellStyle name="Normal 4 3 2 2 2 2 3" xfId="23172"/>
    <cellStyle name="Normal 4 3 2 2 2 2 3 2" xfId="23173"/>
    <cellStyle name="Normal 4 3 2 2 2 2 3 2 2" xfId="23174"/>
    <cellStyle name="Normal 4 3 2 2 2 2 3 2 2 2" xfId="23175"/>
    <cellStyle name="Normal 4 3 2 2 2 2 3 2 2 2 2" xfId="23176"/>
    <cellStyle name="Normal 4 3 2 2 2 2 3 2 2 2 2 2" xfId="23177"/>
    <cellStyle name="Normal 4 3 2 2 2 2 3 2 2 2 3" xfId="23178"/>
    <cellStyle name="Normal 4 3 2 2 2 2 3 2 2 3" xfId="23179"/>
    <cellStyle name="Normal 4 3 2 2 2 2 3 2 2 3 2" xfId="23180"/>
    <cellStyle name="Normal 4 3 2 2 2 2 3 2 2 4" xfId="23181"/>
    <cellStyle name="Normal 4 3 2 2 2 2 3 2 3" xfId="23182"/>
    <cellStyle name="Normal 4 3 2 2 2 2 3 2 3 2" xfId="23183"/>
    <cellStyle name="Normal 4 3 2 2 2 2 3 2 3 2 2" xfId="23184"/>
    <cellStyle name="Normal 4 3 2 2 2 2 3 2 3 3" xfId="23185"/>
    <cellStyle name="Normal 4 3 2 2 2 2 3 2 4" xfId="23186"/>
    <cellStyle name="Normal 4 3 2 2 2 2 3 2 4 2" xfId="23187"/>
    <cellStyle name="Normal 4 3 2 2 2 2 3 2 5" xfId="23188"/>
    <cellStyle name="Normal 4 3 2 2 2 2 3 3" xfId="23189"/>
    <cellStyle name="Normal 4 3 2 2 2 2 3 3 2" xfId="23190"/>
    <cellStyle name="Normal 4 3 2 2 2 2 3 3 2 2" xfId="23191"/>
    <cellStyle name="Normal 4 3 2 2 2 2 3 3 2 2 2" xfId="23192"/>
    <cellStyle name="Normal 4 3 2 2 2 2 3 3 2 3" xfId="23193"/>
    <cellStyle name="Normal 4 3 2 2 2 2 3 3 3" xfId="23194"/>
    <cellStyle name="Normal 4 3 2 2 2 2 3 3 3 2" xfId="23195"/>
    <cellStyle name="Normal 4 3 2 2 2 2 3 3 4" xfId="23196"/>
    <cellStyle name="Normal 4 3 2 2 2 2 3 4" xfId="23197"/>
    <cellStyle name="Normal 4 3 2 2 2 2 3 4 2" xfId="23198"/>
    <cellStyle name="Normal 4 3 2 2 2 2 3 4 2 2" xfId="23199"/>
    <cellStyle name="Normal 4 3 2 2 2 2 3 4 3" xfId="23200"/>
    <cellStyle name="Normal 4 3 2 2 2 2 3 5" xfId="23201"/>
    <cellStyle name="Normal 4 3 2 2 2 2 3 5 2" xfId="23202"/>
    <cellStyle name="Normal 4 3 2 2 2 2 3 6" xfId="23203"/>
    <cellStyle name="Normal 4 3 2 2 2 2 4" xfId="23204"/>
    <cellStyle name="Normal 4 3 2 2 2 2 4 2" xfId="23205"/>
    <cellStyle name="Normal 4 3 2 2 2 2 4 2 2" xfId="23206"/>
    <cellStyle name="Normal 4 3 2 2 2 2 4 2 2 2" xfId="23207"/>
    <cellStyle name="Normal 4 3 2 2 2 2 4 2 2 2 2" xfId="23208"/>
    <cellStyle name="Normal 4 3 2 2 2 2 4 2 2 3" xfId="23209"/>
    <cellStyle name="Normal 4 3 2 2 2 2 4 2 3" xfId="23210"/>
    <cellStyle name="Normal 4 3 2 2 2 2 4 2 3 2" xfId="23211"/>
    <cellStyle name="Normal 4 3 2 2 2 2 4 2 4" xfId="23212"/>
    <cellStyle name="Normal 4 3 2 2 2 2 4 3" xfId="23213"/>
    <cellStyle name="Normal 4 3 2 2 2 2 4 3 2" xfId="23214"/>
    <cellStyle name="Normal 4 3 2 2 2 2 4 3 2 2" xfId="23215"/>
    <cellStyle name="Normal 4 3 2 2 2 2 4 3 3" xfId="23216"/>
    <cellStyle name="Normal 4 3 2 2 2 2 4 4" xfId="23217"/>
    <cellStyle name="Normal 4 3 2 2 2 2 4 4 2" xfId="23218"/>
    <cellStyle name="Normal 4 3 2 2 2 2 4 5" xfId="23219"/>
    <cellStyle name="Normal 4 3 2 2 2 2 5" xfId="23220"/>
    <cellStyle name="Normal 4 3 2 2 2 2 5 2" xfId="23221"/>
    <cellStyle name="Normal 4 3 2 2 2 2 5 2 2" xfId="23222"/>
    <cellStyle name="Normal 4 3 2 2 2 2 5 2 2 2" xfId="23223"/>
    <cellStyle name="Normal 4 3 2 2 2 2 5 2 3" xfId="23224"/>
    <cellStyle name="Normal 4 3 2 2 2 2 5 3" xfId="23225"/>
    <cellStyle name="Normal 4 3 2 2 2 2 5 3 2" xfId="23226"/>
    <cellStyle name="Normal 4 3 2 2 2 2 5 4" xfId="23227"/>
    <cellStyle name="Normal 4 3 2 2 2 2 6" xfId="23228"/>
    <cellStyle name="Normal 4 3 2 2 2 2 6 2" xfId="23229"/>
    <cellStyle name="Normal 4 3 2 2 2 2 6 2 2" xfId="23230"/>
    <cellStyle name="Normal 4 3 2 2 2 2 6 3" xfId="23231"/>
    <cellStyle name="Normal 4 3 2 2 2 2 7" xfId="23232"/>
    <cellStyle name="Normal 4 3 2 2 2 2 7 2" xfId="23233"/>
    <cellStyle name="Normal 4 3 2 2 2 2 8" xfId="23234"/>
    <cellStyle name="Normal 4 3 2 2 2 3" xfId="23235"/>
    <cellStyle name="Normal 4 3 2 2 2 3 2" xfId="23236"/>
    <cellStyle name="Normal 4 3 2 2 2 3 2 2" xfId="23237"/>
    <cellStyle name="Normal 4 3 2 2 2 3 2 2 2" xfId="23238"/>
    <cellStyle name="Normal 4 3 2 2 2 3 2 2 2 2" xfId="23239"/>
    <cellStyle name="Normal 4 3 2 2 2 3 2 2 2 2 2" xfId="23240"/>
    <cellStyle name="Normal 4 3 2 2 2 3 2 2 2 2 2 2" xfId="23241"/>
    <cellStyle name="Normal 4 3 2 2 2 3 2 2 2 2 3" xfId="23242"/>
    <cellStyle name="Normal 4 3 2 2 2 3 2 2 2 3" xfId="23243"/>
    <cellStyle name="Normal 4 3 2 2 2 3 2 2 2 3 2" xfId="23244"/>
    <cellStyle name="Normal 4 3 2 2 2 3 2 2 2 4" xfId="23245"/>
    <cellStyle name="Normal 4 3 2 2 2 3 2 2 3" xfId="23246"/>
    <cellStyle name="Normal 4 3 2 2 2 3 2 2 3 2" xfId="23247"/>
    <cellStyle name="Normal 4 3 2 2 2 3 2 2 3 2 2" xfId="23248"/>
    <cellStyle name="Normal 4 3 2 2 2 3 2 2 3 3" xfId="23249"/>
    <cellStyle name="Normal 4 3 2 2 2 3 2 2 4" xfId="23250"/>
    <cellStyle name="Normal 4 3 2 2 2 3 2 2 4 2" xfId="23251"/>
    <cellStyle name="Normal 4 3 2 2 2 3 2 2 5" xfId="23252"/>
    <cellStyle name="Normal 4 3 2 2 2 3 2 3" xfId="23253"/>
    <cellStyle name="Normal 4 3 2 2 2 3 2 3 2" xfId="23254"/>
    <cellStyle name="Normal 4 3 2 2 2 3 2 3 2 2" xfId="23255"/>
    <cellStyle name="Normal 4 3 2 2 2 3 2 3 2 2 2" xfId="23256"/>
    <cellStyle name="Normal 4 3 2 2 2 3 2 3 2 3" xfId="23257"/>
    <cellStyle name="Normal 4 3 2 2 2 3 2 3 3" xfId="23258"/>
    <cellStyle name="Normal 4 3 2 2 2 3 2 3 3 2" xfId="23259"/>
    <cellStyle name="Normal 4 3 2 2 2 3 2 3 4" xfId="23260"/>
    <cellStyle name="Normal 4 3 2 2 2 3 2 4" xfId="23261"/>
    <cellStyle name="Normal 4 3 2 2 2 3 2 4 2" xfId="23262"/>
    <cellStyle name="Normal 4 3 2 2 2 3 2 4 2 2" xfId="23263"/>
    <cellStyle name="Normal 4 3 2 2 2 3 2 4 3" xfId="23264"/>
    <cellStyle name="Normal 4 3 2 2 2 3 2 5" xfId="23265"/>
    <cellStyle name="Normal 4 3 2 2 2 3 2 5 2" xfId="23266"/>
    <cellStyle name="Normal 4 3 2 2 2 3 2 6" xfId="23267"/>
    <cellStyle name="Normal 4 3 2 2 2 3 3" xfId="23268"/>
    <cellStyle name="Normal 4 3 2 2 2 3 3 2" xfId="23269"/>
    <cellStyle name="Normal 4 3 2 2 2 3 3 2 2" xfId="23270"/>
    <cellStyle name="Normal 4 3 2 2 2 3 3 2 2 2" xfId="23271"/>
    <cellStyle name="Normal 4 3 2 2 2 3 3 2 2 2 2" xfId="23272"/>
    <cellStyle name="Normal 4 3 2 2 2 3 3 2 2 3" xfId="23273"/>
    <cellStyle name="Normal 4 3 2 2 2 3 3 2 3" xfId="23274"/>
    <cellStyle name="Normal 4 3 2 2 2 3 3 2 3 2" xfId="23275"/>
    <cellStyle name="Normal 4 3 2 2 2 3 3 2 4" xfId="23276"/>
    <cellStyle name="Normal 4 3 2 2 2 3 3 3" xfId="23277"/>
    <cellStyle name="Normal 4 3 2 2 2 3 3 3 2" xfId="23278"/>
    <cellStyle name="Normal 4 3 2 2 2 3 3 3 2 2" xfId="23279"/>
    <cellStyle name="Normal 4 3 2 2 2 3 3 3 3" xfId="23280"/>
    <cellStyle name="Normal 4 3 2 2 2 3 3 4" xfId="23281"/>
    <cellStyle name="Normal 4 3 2 2 2 3 3 4 2" xfId="23282"/>
    <cellStyle name="Normal 4 3 2 2 2 3 3 5" xfId="23283"/>
    <cellStyle name="Normal 4 3 2 2 2 3 4" xfId="23284"/>
    <cellStyle name="Normal 4 3 2 2 2 3 4 2" xfId="23285"/>
    <cellStyle name="Normal 4 3 2 2 2 3 4 2 2" xfId="23286"/>
    <cellStyle name="Normal 4 3 2 2 2 3 4 2 2 2" xfId="23287"/>
    <cellStyle name="Normal 4 3 2 2 2 3 4 2 3" xfId="23288"/>
    <cellStyle name="Normal 4 3 2 2 2 3 4 3" xfId="23289"/>
    <cellStyle name="Normal 4 3 2 2 2 3 4 3 2" xfId="23290"/>
    <cellStyle name="Normal 4 3 2 2 2 3 4 4" xfId="23291"/>
    <cellStyle name="Normal 4 3 2 2 2 3 5" xfId="23292"/>
    <cellStyle name="Normal 4 3 2 2 2 3 5 2" xfId="23293"/>
    <cellStyle name="Normal 4 3 2 2 2 3 5 2 2" xfId="23294"/>
    <cellStyle name="Normal 4 3 2 2 2 3 5 3" xfId="23295"/>
    <cellStyle name="Normal 4 3 2 2 2 3 6" xfId="23296"/>
    <cellStyle name="Normal 4 3 2 2 2 3 6 2" xfId="23297"/>
    <cellStyle name="Normal 4 3 2 2 2 3 7" xfId="23298"/>
    <cellStyle name="Normal 4 3 2 2 2 4" xfId="23299"/>
    <cellStyle name="Normal 4 3 2 2 2 4 2" xfId="23300"/>
    <cellStyle name="Normal 4 3 2 2 2 4 2 2" xfId="23301"/>
    <cellStyle name="Normal 4 3 2 2 2 4 2 2 2" xfId="23302"/>
    <cellStyle name="Normal 4 3 2 2 2 4 2 2 2 2" xfId="23303"/>
    <cellStyle name="Normal 4 3 2 2 2 4 2 2 2 2 2" xfId="23304"/>
    <cellStyle name="Normal 4 3 2 2 2 4 2 2 2 3" xfId="23305"/>
    <cellStyle name="Normal 4 3 2 2 2 4 2 2 3" xfId="23306"/>
    <cellStyle name="Normal 4 3 2 2 2 4 2 2 3 2" xfId="23307"/>
    <cellStyle name="Normal 4 3 2 2 2 4 2 2 4" xfId="23308"/>
    <cellStyle name="Normal 4 3 2 2 2 4 2 3" xfId="23309"/>
    <cellStyle name="Normal 4 3 2 2 2 4 2 3 2" xfId="23310"/>
    <cellStyle name="Normal 4 3 2 2 2 4 2 3 2 2" xfId="23311"/>
    <cellStyle name="Normal 4 3 2 2 2 4 2 3 3" xfId="23312"/>
    <cellStyle name="Normal 4 3 2 2 2 4 2 4" xfId="23313"/>
    <cellStyle name="Normal 4 3 2 2 2 4 2 4 2" xfId="23314"/>
    <cellStyle name="Normal 4 3 2 2 2 4 2 5" xfId="23315"/>
    <cellStyle name="Normal 4 3 2 2 2 4 3" xfId="23316"/>
    <cellStyle name="Normal 4 3 2 2 2 4 3 2" xfId="23317"/>
    <cellStyle name="Normal 4 3 2 2 2 4 3 2 2" xfId="23318"/>
    <cellStyle name="Normal 4 3 2 2 2 4 3 2 2 2" xfId="23319"/>
    <cellStyle name="Normal 4 3 2 2 2 4 3 2 3" xfId="23320"/>
    <cellStyle name="Normal 4 3 2 2 2 4 3 3" xfId="23321"/>
    <cellStyle name="Normal 4 3 2 2 2 4 3 3 2" xfId="23322"/>
    <cellStyle name="Normal 4 3 2 2 2 4 3 4" xfId="23323"/>
    <cellStyle name="Normal 4 3 2 2 2 4 4" xfId="23324"/>
    <cellStyle name="Normal 4 3 2 2 2 4 4 2" xfId="23325"/>
    <cellStyle name="Normal 4 3 2 2 2 4 4 2 2" xfId="23326"/>
    <cellStyle name="Normal 4 3 2 2 2 4 4 3" xfId="23327"/>
    <cellStyle name="Normal 4 3 2 2 2 4 5" xfId="23328"/>
    <cellStyle name="Normal 4 3 2 2 2 4 5 2" xfId="23329"/>
    <cellStyle name="Normal 4 3 2 2 2 4 6" xfId="23330"/>
    <cellStyle name="Normal 4 3 2 2 2 5" xfId="23331"/>
    <cellStyle name="Normal 4 3 2 2 2 5 2" xfId="23332"/>
    <cellStyle name="Normal 4 3 2 2 2 5 2 2" xfId="23333"/>
    <cellStyle name="Normal 4 3 2 2 2 5 2 2 2" xfId="23334"/>
    <cellStyle name="Normal 4 3 2 2 2 5 2 2 2 2" xfId="23335"/>
    <cellStyle name="Normal 4 3 2 2 2 5 2 2 3" xfId="23336"/>
    <cellStyle name="Normal 4 3 2 2 2 5 2 3" xfId="23337"/>
    <cellStyle name="Normal 4 3 2 2 2 5 2 3 2" xfId="23338"/>
    <cellStyle name="Normal 4 3 2 2 2 5 2 4" xfId="23339"/>
    <cellStyle name="Normal 4 3 2 2 2 5 3" xfId="23340"/>
    <cellStyle name="Normal 4 3 2 2 2 5 3 2" xfId="23341"/>
    <cellStyle name="Normal 4 3 2 2 2 5 3 2 2" xfId="23342"/>
    <cellStyle name="Normal 4 3 2 2 2 5 3 3" xfId="23343"/>
    <cellStyle name="Normal 4 3 2 2 2 5 4" xfId="23344"/>
    <cellStyle name="Normal 4 3 2 2 2 5 4 2" xfId="23345"/>
    <cellStyle name="Normal 4 3 2 2 2 5 5" xfId="23346"/>
    <cellStyle name="Normal 4 3 2 2 2 6" xfId="23347"/>
    <cellStyle name="Normal 4 3 2 2 2 6 2" xfId="23348"/>
    <cellStyle name="Normal 4 3 2 2 2 6 2 2" xfId="23349"/>
    <cellStyle name="Normal 4 3 2 2 2 6 2 2 2" xfId="23350"/>
    <cellStyle name="Normal 4 3 2 2 2 6 2 3" xfId="23351"/>
    <cellStyle name="Normal 4 3 2 2 2 6 3" xfId="23352"/>
    <cellStyle name="Normal 4 3 2 2 2 6 3 2" xfId="23353"/>
    <cellStyle name="Normal 4 3 2 2 2 6 4" xfId="23354"/>
    <cellStyle name="Normal 4 3 2 2 2 7" xfId="23355"/>
    <cellStyle name="Normal 4 3 2 2 2 7 2" xfId="23356"/>
    <cellStyle name="Normal 4 3 2 2 2 7 2 2" xfId="23357"/>
    <cellStyle name="Normal 4 3 2 2 2 7 3" xfId="23358"/>
    <cellStyle name="Normal 4 3 2 2 2 8" xfId="23359"/>
    <cellStyle name="Normal 4 3 2 2 2 8 2" xfId="23360"/>
    <cellStyle name="Normal 4 3 2 2 2 9" xfId="23361"/>
    <cellStyle name="Normal 4 3 2 2 3" xfId="23362"/>
    <cellStyle name="Normal 4 3 2 2 3 2" xfId="23363"/>
    <cellStyle name="Normal 4 3 2 2 3 2 2" xfId="23364"/>
    <cellStyle name="Normal 4 3 2 2 3 2 2 2" xfId="23365"/>
    <cellStyle name="Normal 4 3 2 2 3 2 2 2 2" xfId="23366"/>
    <cellStyle name="Normal 4 3 2 2 3 2 2 2 2 2" xfId="23367"/>
    <cellStyle name="Normal 4 3 2 2 3 2 2 2 2 2 2" xfId="23368"/>
    <cellStyle name="Normal 4 3 2 2 3 2 2 2 2 2 2 2" xfId="23369"/>
    <cellStyle name="Normal 4 3 2 2 3 2 2 2 2 2 3" xfId="23370"/>
    <cellStyle name="Normal 4 3 2 2 3 2 2 2 2 3" xfId="23371"/>
    <cellStyle name="Normal 4 3 2 2 3 2 2 2 2 3 2" xfId="23372"/>
    <cellStyle name="Normal 4 3 2 2 3 2 2 2 2 4" xfId="23373"/>
    <cellStyle name="Normal 4 3 2 2 3 2 2 2 3" xfId="23374"/>
    <cellStyle name="Normal 4 3 2 2 3 2 2 2 3 2" xfId="23375"/>
    <cellStyle name="Normal 4 3 2 2 3 2 2 2 3 2 2" xfId="23376"/>
    <cellStyle name="Normal 4 3 2 2 3 2 2 2 3 3" xfId="23377"/>
    <cellStyle name="Normal 4 3 2 2 3 2 2 2 4" xfId="23378"/>
    <cellStyle name="Normal 4 3 2 2 3 2 2 2 4 2" xfId="23379"/>
    <cellStyle name="Normal 4 3 2 2 3 2 2 2 5" xfId="23380"/>
    <cellStyle name="Normal 4 3 2 2 3 2 2 3" xfId="23381"/>
    <cellStyle name="Normal 4 3 2 2 3 2 2 3 2" xfId="23382"/>
    <cellStyle name="Normal 4 3 2 2 3 2 2 3 2 2" xfId="23383"/>
    <cellStyle name="Normal 4 3 2 2 3 2 2 3 2 2 2" xfId="23384"/>
    <cellStyle name="Normal 4 3 2 2 3 2 2 3 2 3" xfId="23385"/>
    <cellStyle name="Normal 4 3 2 2 3 2 2 3 3" xfId="23386"/>
    <cellStyle name="Normal 4 3 2 2 3 2 2 3 3 2" xfId="23387"/>
    <cellStyle name="Normal 4 3 2 2 3 2 2 3 4" xfId="23388"/>
    <cellStyle name="Normal 4 3 2 2 3 2 2 4" xfId="23389"/>
    <cellStyle name="Normal 4 3 2 2 3 2 2 4 2" xfId="23390"/>
    <cellStyle name="Normal 4 3 2 2 3 2 2 4 2 2" xfId="23391"/>
    <cellStyle name="Normal 4 3 2 2 3 2 2 4 3" xfId="23392"/>
    <cellStyle name="Normal 4 3 2 2 3 2 2 5" xfId="23393"/>
    <cellStyle name="Normal 4 3 2 2 3 2 2 5 2" xfId="23394"/>
    <cellStyle name="Normal 4 3 2 2 3 2 2 6" xfId="23395"/>
    <cellStyle name="Normal 4 3 2 2 3 2 3" xfId="23396"/>
    <cellStyle name="Normal 4 3 2 2 3 2 3 2" xfId="23397"/>
    <cellStyle name="Normal 4 3 2 2 3 2 3 2 2" xfId="23398"/>
    <cellStyle name="Normal 4 3 2 2 3 2 3 2 2 2" xfId="23399"/>
    <cellStyle name="Normal 4 3 2 2 3 2 3 2 2 2 2" xfId="23400"/>
    <cellStyle name="Normal 4 3 2 2 3 2 3 2 2 3" xfId="23401"/>
    <cellStyle name="Normal 4 3 2 2 3 2 3 2 3" xfId="23402"/>
    <cellStyle name="Normal 4 3 2 2 3 2 3 2 3 2" xfId="23403"/>
    <cellStyle name="Normal 4 3 2 2 3 2 3 2 4" xfId="23404"/>
    <cellStyle name="Normal 4 3 2 2 3 2 3 3" xfId="23405"/>
    <cellStyle name="Normal 4 3 2 2 3 2 3 3 2" xfId="23406"/>
    <cellStyle name="Normal 4 3 2 2 3 2 3 3 2 2" xfId="23407"/>
    <cellStyle name="Normal 4 3 2 2 3 2 3 3 3" xfId="23408"/>
    <cellStyle name="Normal 4 3 2 2 3 2 3 4" xfId="23409"/>
    <cellStyle name="Normal 4 3 2 2 3 2 3 4 2" xfId="23410"/>
    <cellStyle name="Normal 4 3 2 2 3 2 3 5" xfId="23411"/>
    <cellStyle name="Normal 4 3 2 2 3 2 4" xfId="23412"/>
    <cellStyle name="Normal 4 3 2 2 3 2 4 2" xfId="23413"/>
    <cellStyle name="Normal 4 3 2 2 3 2 4 2 2" xfId="23414"/>
    <cellStyle name="Normal 4 3 2 2 3 2 4 2 2 2" xfId="23415"/>
    <cellStyle name="Normal 4 3 2 2 3 2 4 2 3" xfId="23416"/>
    <cellStyle name="Normal 4 3 2 2 3 2 4 3" xfId="23417"/>
    <cellStyle name="Normal 4 3 2 2 3 2 4 3 2" xfId="23418"/>
    <cellStyle name="Normal 4 3 2 2 3 2 4 4" xfId="23419"/>
    <cellStyle name="Normal 4 3 2 2 3 2 5" xfId="23420"/>
    <cellStyle name="Normal 4 3 2 2 3 2 5 2" xfId="23421"/>
    <cellStyle name="Normal 4 3 2 2 3 2 5 2 2" xfId="23422"/>
    <cellStyle name="Normal 4 3 2 2 3 2 5 3" xfId="23423"/>
    <cellStyle name="Normal 4 3 2 2 3 2 6" xfId="23424"/>
    <cellStyle name="Normal 4 3 2 2 3 2 6 2" xfId="23425"/>
    <cellStyle name="Normal 4 3 2 2 3 2 7" xfId="23426"/>
    <cellStyle name="Normal 4 3 2 2 3 3" xfId="23427"/>
    <cellStyle name="Normal 4 3 2 2 3 3 2" xfId="23428"/>
    <cellStyle name="Normal 4 3 2 2 3 3 2 2" xfId="23429"/>
    <cellStyle name="Normal 4 3 2 2 3 3 2 2 2" xfId="23430"/>
    <cellStyle name="Normal 4 3 2 2 3 3 2 2 2 2" xfId="23431"/>
    <cellStyle name="Normal 4 3 2 2 3 3 2 2 2 2 2" xfId="23432"/>
    <cellStyle name="Normal 4 3 2 2 3 3 2 2 2 3" xfId="23433"/>
    <cellStyle name="Normal 4 3 2 2 3 3 2 2 3" xfId="23434"/>
    <cellStyle name="Normal 4 3 2 2 3 3 2 2 3 2" xfId="23435"/>
    <cellStyle name="Normal 4 3 2 2 3 3 2 2 4" xfId="23436"/>
    <cellStyle name="Normal 4 3 2 2 3 3 2 3" xfId="23437"/>
    <cellStyle name="Normal 4 3 2 2 3 3 2 3 2" xfId="23438"/>
    <cellStyle name="Normal 4 3 2 2 3 3 2 3 2 2" xfId="23439"/>
    <cellStyle name="Normal 4 3 2 2 3 3 2 3 3" xfId="23440"/>
    <cellStyle name="Normal 4 3 2 2 3 3 2 4" xfId="23441"/>
    <cellStyle name="Normal 4 3 2 2 3 3 2 4 2" xfId="23442"/>
    <cellStyle name="Normal 4 3 2 2 3 3 2 5" xfId="23443"/>
    <cellStyle name="Normal 4 3 2 2 3 3 3" xfId="23444"/>
    <cellStyle name="Normal 4 3 2 2 3 3 3 2" xfId="23445"/>
    <cellStyle name="Normal 4 3 2 2 3 3 3 2 2" xfId="23446"/>
    <cellStyle name="Normal 4 3 2 2 3 3 3 2 2 2" xfId="23447"/>
    <cellStyle name="Normal 4 3 2 2 3 3 3 2 3" xfId="23448"/>
    <cellStyle name="Normal 4 3 2 2 3 3 3 3" xfId="23449"/>
    <cellStyle name="Normal 4 3 2 2 3 3 3 3 2" xfId="23450"/>
    <cellStyle name="Normal 4 3 2 2 3 3 3 4" xfId="23451"/>
    <cellStyle name="Normal 4 3 2 2 3 3 4" xfId="23452"/>
    <cellStyle name="Normal 4 3 2 2 3 3 4 2" xfId="23453"/>
    <cellStyle name="Normal 4 3 2 2 3 3 4 2 2" xfId="23454"/>
    <cellStyle name="Normal 4 3 2 2 3 3 4 3" xfId="23455"/>
    <cellStyle name="Normal 4 3 2 2 3 3 5" xfId="23456"/>
    <cellStyle name="Normal 4 3 2 2 3 3 5 2" xfId="23457"/>
    <cellStyle name="Normal 4 3 2 2 3 3 6" xfId="23458"/>
    <cellStyle name="Normal 4 3 2 2 3 4" xfId="23459"/>
    <cellStyle name="Normal 4 3 2 2 3 4 2" xfId="23460"/>
    <cellStyle name="Normal 4 3 2 2 3 4 2 2" xfId="23461"/>
    <cellStyle name="Normal 4 3 2 2 3 4 2 2 2" xfId="23462"/>
    <cellStyle name="Normal 4 3 2 2 3 4 2 2 2 2" xfId="23463"/>
    <cellStyle name="Normal 4 3 2 2 3 4 2 2 3" xfId="23464"/>
    <cellStyle name="Normal 4 3 2 2 3 4 2 3" xfId="23465"/>
    <cellStyle name="Normal 4 3 2 2 3 4 2 3 2" xfId="23466"/>
    <cellStyle name="Normal 4 3 2 2 3 4 2 4" xfId="23467"/>
    <cellStyle name="Normal 4 3 2 2 3 4 3" xfId="23468"/>
    <cellStyle name="Normal 4 3 2 2 3 4 3 2" xfId="23469"/>
    <cellStyle name="Normal 4 3 2 2 3 4 3 2 2" xfId="23470"/>
    <cellStyle name="Normal 4 3 2 2 3 4 3 3" xfId="23471"/>
    <cellStyle name="Normal 4 3 2 2 3 4 4" xfId="23472"/>
    <cellStyle name="Normal 4 3 2 2 3 4 4 2" xfId="23473"/>
    <cellStyle name="Normal 4 3 2 2 3 4 5" xfId="23474"/>
    <cellStyle name="Normal 4 3 2 2 3 5" xfId="23475"/>
    <cellStyle name="Normal 4 3 2 2 3 5 2" xfId="23476"/>
    <cellStyle name="Normal 4 3 2 2 3 5 2 2" xfId="23477"/>
    <cellStyle name="Normal 4 3 2 2 3 5 2 2 2" xfId="23478"/>
    <cellStyle name="Normal 4 3 2 2 3 5 2 3" xfId="23479"/>
    <cellStyle name="Normal 4 3 2 2 3 5 3" xfId="23480"/>
    <cellStyle name="Normal 4 3 2 2 3 5 3 2" xfId="23481"/>
    <cellStyle name="Normal 4 3 2 2 3 5 4" xfId="23482"/>
    <cellStyle name="Normal 4 3 2 2 3 6" xfId="23483"/>
    <cellStyle name="Normal 4 3 2 2 3 6 2" xfId="23484"/>
    <cellStyle name="Normal 4 3 2 2 3 6 2 2" xfId="23485"/>
    <cellStyle name="Normal 4 3 2 2 3 6 3" xfId="23486"/>
    <cellStyle name="Normal 4 3 2 2 3 7" xfId="23487"/>
    <cellStyle name="Normal 4 3 2 2 3 7 2" xfId="23488"/>
    <cellStyle name="Normal 4 3 2 2 3 8" xfId="23489"/>
    <cellStyle name="Normal 4 3 2 2 4" xfId="23490"/>
    <cellStyle name="Normal 4 3 2 2 4 2" xfId="23491"/>
    <cellStyle name="Normal 4 3 2 2 4 2 2" xfId="23492"/>
    <cellStyle name="Normal 4 3 2 2 4 2 2 2" xfId="23493"/>
    <cellStyle name="Normal 4 3 2 2 4 2 2 2 2" xfId="23494"/>
    <cellStyle name="Normal 4 3 2 2 4 2 2 2 2 2" xfId="23495"/>
    <cellStyle name="Normal 4 3 2 2 4 2 2 2 2 2 2" xfId="23496"/>
    <cellStyle name="Normal 4 3 2 2 4 2 2 2 2 3" xfId="23497"/>
    <cellStyle name="Normal 4 3 2 2 4 2 2 2 3" xfId="23498"/>
    <cellStyle name="Normal 4 3 2 2 4 2 2 2 3 2" xfId="23499"/>
    <cellStyle name="Normal 4 3 2 2 4 2 2 2 4" xfId="23500"/>
    <cellStyle name="Normal 4 3 2 2 4 2 2 3" xfId="23501"/>
    <cellStyle name="Normal 4 3 2 2 4 2 2 3 2" xfId="23502"/>
    <cellStyle name="Normal 4 3 2 2 4 2 2 3 2 2" xfId="23503"/>
    <cellStyle name="Normal 4 3 2 2 4 2 2 3 3" xfId="23504"/>
    <cellStyle name="Normal 4 3 2 2 4 2 2 4" xfId="23505"/>
    <cellStyle name="Normal 4 3 2 2 4 2 2 4 2" xfId="23506"/>
    <cellStyle name="Normal 4 3 2 2 4 2 2 5" xfId="23507"/>
    <cellStyle name="Normal 4 3 2 2 4 2 3" xfId="23508"/>
    <cellStyle name="Normal 4 3 2 2 4 2 3 2" xfId="23509"/>
    <cellStyle name="Normal 4 3 2 2 4 2 3 2 2" xfId="23510"/>
    <cellStyle name="Normal 4 3 2 2 4 2 3 2 2 2" xfId="23511"/>
    <cellStyle name="Normal 4 3 2 2 4 2 3 2 3" xfId="23512"/>
    <cellStyle name="Normal 4 3 2 2 4 2 3 3" xfId="23513"/>
    <cellStyle name="Normal 4 3 2 2 4 2 3 3 2" xfId="23514"/>
    <cellStyle name="Normal 4 3 2 2 4 2 3 4" xfId="23515"/>
    <cellStyle name="Normal 4 3 2 2 4 2 4" xfId="23516"/>
    <cellStyle name="Normal 4 3 2 2 4 2 4 2" xfId="23517"/>
    <cellStyle name="Normal 4 3 2 2 4 2 4 2 2" xfId="23518"/>
    <cellStyle name="Normal 4 3 2 2 4 2 4 3" xfId="23519"/>
    <cellStyle name="Normal 4 3 2 2 4 2 5" xfId="23520"/>
    <cellStyle name="Normal 4 3 2 2 4 2 5 2" xfId="23521"/>
    <cellStyle name="Normal 4 3 2 2 4 2 6" xfId="23522"/>
    <cellStyle name="Normal 4 3 2 2 4 3" xfId="23523"/>
    <cellStyle name="Normal 4 3 2 2 4 3 2" xfId="23524"/>
    <cellStyle name="Normal 4 3 2 2 4 3 2 2" xfId="23525"/>
    <cellStyle name="Normal 4 3 2 2 4 3 2 2 2" xfId="23526"/>
    <cellStyle name="Normal 4 3 2 2 4 3 2 2 2 2" xfId="23527"/>
    <cellStyle name="Normal 4 3 2 2 4 3 2 2 3" xfId="23528"/>
    <cellStyle name="Normal 4 3 2 2 4 3 2 3" xfId="23529"/>
    <cellStyle name="Normal 4 3 2 2 4 3 2 3 2" xfId="23530"/>
    <cellStyle name="Normal 4 3 2 2 4 3 2 4" xfId="23531"/>
    <cellStyle name="Normal 4 3 2 2 4 3 3" xfId="23532"/>
    <cellStyle name="Normal 4 3 2 2 4 3 3 2" xfId="23533"/>
    <cellStyle name="Normal 4 3 2 2 4 3 3 2 2" xfId="23534"/>
    <cellStyle name="Normal 4 3 2 2 4 3 3 3" xfId="23535"/>
    <cellStyle name="Normal 4 3 2 2 4 3 4" xfId="23536"/>
    <cellStyle name="Normal 4 3 2 2 4 3 4 2" xfId="23537"/>
    <cellStyle name="Normal 4 3 2 2 4 3 5" xfId="23538"/>
    <cellStyle name="Normal 4 3 2 2 4 4" xfId="23539"/>
    <cellStyle name="Normal 4 3 2 2 4 4 2" xfId="23540"/>
    <cellStyle name="Normal 4 3 2 2 4 4 2 2" xfId="23541"/>
    <cellStyle name="Normal 4 3 2 2 4 4 2 2 2" xfId="23542"/>
    <cellStyle name="Normal 4 3 2 2 4 4 2 3" xfId="23543"/>
    <cellStyle name="Normal 4 3 2 2 4 4 3" xfId="23544"/>
    <cellStyle name="Normal 4 3 2 2 4 4 3 2" xfId="23545"/>
    <cellStyle name="Normal 4 3 2 2 4 4 4" xfId="23546"/>
    <cellStyle name="Normal 4 3 2 2 4 5" xfId="23547"/>
    <cellStyle name="Normal 4 3 2 2 4 5 2" xfId="23548"/>
    <cellStyle name="Normal 4 3 2 2 4 5 2 2" xfId="23549"/>
    <cellStyle name="Normal 4 3 2 2 4 5 3" xfId="23550"/>
    <cellStyle name="Normal 4 3 2 2 4 6" xfId="23551"/>
    <cellStyle name="Normal 4 3 2 2 4 6 2" xfId="23552"/>
    <cellStyle name="Normal 4 3 2 2 4 7" xfId="23553"/>
    <cellStyle name="Normal 4 3 2 2 5" xfId="23554"/>
    <cellStyle name="Normal 4 3 2 2 5 2" xfId="23555"/>
    <cellStyle name="Normal 4 3 2 2 5 2 2" xfId="23556"/>
    <cellStyle name="Normal 4 3 2 2 5 2 2 2" xfId="23557"/>
    <cellStyle name="Normal 4 3 2 2 5 2 2 2 2" xfId="23558"/>
    <cellStyle name="Normal 4 3 2 2 5 2 2 2 2 2" xfId="23559"/>
    <cellStyle name="Normal 4 3 2 2 5 2 2 2 3" xfId="23560"/>
    <cellStyle name="Normal 4 3 2 2 5 2 2 3" xfId="23561"/>
    <cellStyle name="Normal 4 3 2 2 5 2 2 3 2" xfId="23562"/>
    <cellStyle name="Normal 4 3 2 2 5 2 2 4" xfId="23563"/>
    <cellStyle name="Normal 4 3 2 2 5 2 3" xfId="23564"/>
    <cellStyle name="Normal 4 3 2 2 5 2 3 2" xfId="23565"/>
    <cellStyle name="Normal 4 3 2 2 5 2 3 2 2" xfId="23566"/>
    <cellStyle name="Normal 4 3 2 2 5 2 3 3" xfId="23567"/>
    <cellStyle name="Normal 4 3 2 2 5 2 4" xfId="23568"/>
    <cellStyle name="Normal 4 3 2 2 5 2 4 2" xfId="23569"/>
    <cellStyle name="Normal 4 3 2 2 5 2 5" xfId="23570"/>
    <cellStyle name="Normal 4 3 2 2 5 3" xfId="23571"/>
    <cellStyle name="Normal 4 3 2 2 5 3 2" xfId="23572"/>
    <cellStyle name="Normal 4 3 2 2 5 3 2 2" xfId="23573"/>
    <cellStyle name="Normal 4 3 2 2 5 3 2 2 2" xfId="23574"/>
    <cellStyle name="Normal 4 3 2 2 5 3 2 3" xfId="23575"/>
    <cellStyle name="Normal 4 3 2 2 5 3 3" xfId="23576"/>
    <cellStyle name="Normal 4 3 2 2 5 3 3 2" xfId="23577"/>
    <cellStyle name="Normal 4 3 2 2 5 3 4" xfId="23578"/>
    <cellStyle name="Normal 4 3 2 2 5 4" xfId="23579"/>
    <cellStyle name="Normal 4 3 2 2 5 4 2" xfId="23580"/>
    <cellStyle name="Normal 4 3 2 2 5 4 2 2" xfId="23581"/>
    <cellStyle name="Normal 4 3 2 2 5 4 3" xfId="23582"/>
    <cellStyle name="Normal 4 3 2 2 5 5" xfId="23583"/>
    <cellStyle name="Normal 4 3 2 2 5 5 2" xfId="23584"/>
    <cellStyle name="Normal 4 3 2 2 5 6" xfId="23585"/>
    <cellStyle name="Normal 4 3 2 2 6" xfId="23586"/>
    <cellStyle name="Normal 4 3 2 2 6 2" xfId="23587"/>
    <cellStyle name="Normal 4 3 2 2 6 2 2" xfId="23588"/>
    <cellStyle name="Normal 4 3 2 2 6 2 2 2" xfId="23589"/>
    <cellStyle name="Normal 4 3 2 2 6 2 2 2 2" xfId="23590"/>
    <cellStyle name="Normal 4 3 2 2 6 2 2 3" xfId="23591"/>
    <cellStyle name="Normal 4 3 2 2 6 2 3" xfId="23592"/>
    <cellStyle name="Normal 4 3 2 2 6 2 3 2" xfId="23593"/>
    <cellStyle name="Normal 4 3 2 2 6 2 4" xfId="23594"/>
    <cellStyle name="Normal 4 3 2 2 6 3" xfId="23595"/>
    <cellStyle name="Normal 4 3 2 2 6 3 2" xfId="23596"/>
    <cellStyle name="Normal 4 3 2 2 6 3 2 2" xfId="23597"/>
    <cellStyle name="Normal 4 3 2 2 6 3 3" xfId="23598"/>
    <cellStyle name="Normal 4 3 2 2 6 4" xfId="23599"/>
    <cellStyle name="Normal 4 3 2 2 6 4 2" xfId="23600"/>
    <cellStyle name="Normal 4 3 2 2 6 5" xfId="23601"/>
    <cellStyle name="Normal 4 3 2 2 7" xfId="23602"/>
    <cellStyle name="Normal 4 3 2 2 7 2" xfId="23603"/>
    <cellStyle name="Normal 4 3 2 2 7 2 2" xfId="23604"/>
    <cellStyle name="Normal 4 3 2 2 7 2 2 2" xfId="23605"/>
    <cellStyle name="Normal 4 3 2 2 7 2 3" xfId="23606"/>
    <cellStyle name="Normal 4 3 2 2 7 3" xfId="23607"/>
    <cellStyle name="Normal 4 3 2 2 7 3 2" xfId="23608"/>
    <cellStyle name="Normal 4 3 2 2 7 4" xfId="23609"/>
    <cellStyle name="Normal 4 3 2 2 8" xfId="23610"/>
    <cellStyle name="Normal 4 3 2 2 8 2" xfId="23611"/>
    <cellStyle name="Normal 4 3 2 2 8 2 2" xfId="23612"/>
    <cellStyle name="Normal 4 3 2 2 8 3" xfId="23613"/>
    <cellStyle name="Normal 4 3 2 2 9" xfId="23614"/>
    <cellStyle name="Normal 4 3 2 2 9 2" xfId="23615"/>
    <cellStyle name="Normal 4 3 2 3" xfId="23616"/>
    <cellStyle name="Normal 4 3 2 3 2" xfId="23617"/>
    <cellStyle name="Normal 4 3 2 3 2 2" xfId="23618"/>
    <cellStyle name="Normal 4 3 2 3 2 2 2" xfId="23619"/>
    <cellStyle name="Normal 4 3 2 3 2 2 2 2" xfId="23620"/>
    <cellStyle name="Normal 4 3 2 3 2 2 2 2 2" xfId="23621"/>
    <cellStyle name="Normal 4 3 2 3 2 2 2 2 2 2" xfId="23622"/>
    <cellStyle name="Normal 4 3 2 3 2 2 2 2 2 2 2" xfId="23623"/>
    <cellStyle name="Normal 4 3 2 3 2 2 2 2 2 2 2 2" xfId="23624"/>
    <cellStyle name="Normal 4 3 2 3 2 2 2 2 2 2 3" xfId="23625"/>
    <cellStyle name="Normal 4 3 2 3 2 2 2 2 2 3" xfId="23626"/>
    <cellStyle name="Normal 4 3 2 3 2 2 2 2 2 3 2" xfId="23627"/>
    <cellStyle name="Normal 4 3 2 3 2 2 2 2 2 4" xfId="23628"/>
    <cellStyle name="Normal 4 3 2 3 2 2 2 2 3" xfId="23629"/>
    <cellStyle name="Normal 4 3 2 3 2 2 2 2 3 2" xfId="23630"/>
    <cellStyle name="Normal 4 3 2 3 2 2 2 2 3 2 2" xfId="23631"/>
    <cellStyle name="Normal 4 3 2 3 2 2 2 2 3 3" xfId="23632"/>
    <cellStyle name="Normal 4 3 2 3 2 2 2 2 4" xfId="23633"/>
    <cellStyle name="Normal 4 3 2 3 2 2 2 2 4 2" xfId="23634"/>
    <cellStyle name="Normal 4 3 2 3 2 2 2 2 5" xfId="23635"/>
    <cellStyle name="Normal 4 3 2 3 2 2 2 3" xfId="23636"/>
    <cellStyle name="Normal 4 3 2 3 2 2 2 3 2" xfId="23637"/>
    <cellStyle name="Normal 4 3 2 3 2 2 2 3 2 2" xfId="23638"/>
    <cellStyle name="Normal 4 3 2 3 2 2 2 3 2 2 2" xfId="23639"/>
    <cellStyle name="Normal 4 3 2 3 2 2 2 3 2 3" xfId="23640"/>
    <cellStyle name="Normal 4 3 2 3 2 2 2 3 3" xfId="23641"/>
    <cellStyle name="Normal 4 3 2 3 2 2 2 3 3 2" xfId="23642"/>
    <cellStyle name="Normal 4 3 2 3 2 2 2 3 4" xfId="23643"/>
    <cellStyle name="Normal 4 3 2 3 2 2 2 4" xfId="23644"/>
    <cellStyle name="Normal 4 3 2 3 2 2 2 4 2" xfId="23645"/>
    <cellStyle name="Normal 4 3 2 3 2 2 2 4 2 2" xfId="23646"/>
    <cellStyle name="Normal 4 3 2 3 2 2 2 4 3" xfId="23647"/>
    <cellStyle name="Normal 4 3 2 3 2 2 2 5" xfId="23648"/>
    <cellStyle name="Normal 4 3 2 3 2 2 2 5 2" xfId="23649"/>
    <cellStyle name="Normal 4 3 2 3 2 2 2 6" xfId="23650"/>
    <cellStyle name="Normal 4 3 2 3 2 2 3" xfId="23651"/>
    <cellStyle name="Normal 4 3 2 3 2 2 3 2" xfId="23652"/>
    <cellStyle name="Normal 4 3 2 3 2 2 3 2 2" xfId="23653"/>
    <cellStyle name="Normal 4 3 2 3 2 2 3 2 2 2" xfId="23654"/>
    <cellStyle name="Normal 4 3 2 3 2 2 3 2 2 2 2" xfId="23655"/>
    <cellStyle name="Normal 4 3 2 3 2 2 3 2 2 3" xfId="23656"/>
    <cellStyle name="Normal 4 3 2 3 2 2 3 2 3" xfId="23657"/>
    <cellStyle name="Normal 4 3 2 3 2 2 3 2 3 2" xfId="23658"/>
    <cellStyle name="Normal 4 3 2 3 2 2 3 2 4" xfId="23659"/>
    <cellStyle name="Normal 4 3 2 3 2 2 3 3" xfId="23660"/>
    <cellStyle name="Normal 4 3 2 3 2 2 3 3 2" xfId="23661"/>
    <cellStyle name="Normal 4 3 2 3 2 2 3 3 2 2" xfId="23662"/>
    <cellStyle name="Normal 4 3 2 3 2 2 3 3 3" xfId="23663"/>
    <cellStyle name="Normal 4 3 2 3 2 2 3 4" xfId="23664"/>
    <cellStyle name="Normal 4 3 2 3 2 2 3 4 2" xfId="23665"/>
    <cellStyle name="Normal 4 3 2 3 2 2 3 5" xfId="23666"/>
    <cellStyle name="Normal 4 3 2 3 2 2 4" xfId="23667"/>
    <cellStyle name="Normal 4 3 2 3 2 2 4 2" xfId="23668"/>
    <cellStyle name="Normal 4 3 2 3 2 2 4 2 2" xfId="23669"/>
    <cellStyle name="Normal 4 3 2 3 2 2 4 2 2 2" xfId="23670"/>
    <cellStyle name="Normal 4 3 2 3 2 2 4 2 3" xfId="23671"/>
    <cellStyle name="Normal 4 3 2 3 2 2 4 3" xfId="23672"/>
    <cellStyle name="Normal 4 3 2 3 2 2 4 3 2" xfId="23673"/>
    <cellStyle name="Normal 4 3 2 3 2 2 4 4" xfId="23674"/>
    <cellStyle name="Normal 4 3 2 3 2 2 5" xfId="23675"/>
    <cellStyle name="Normal 4 3 2 3 2 2 5 2" xfId="23676"/>
    <cellStyle name="Normal 4 3 2 3 2 2 5 2 2" xfId="23677"/>
    <cellStyle name="Normal 4 3 2 3 2 2 5 3" xfId="23678"/>
    <cellStyle name="Normal 4 3 2 3 2 2 6" xfId="23679"/>
    <cellStyle name="Normal 4 3 2 3 2 2 6 2" xfId="23680"/>
    <cellStyle name="Normal 4 3 2 3 2 2 7" xfId="23681"/>
    <cellStyle name="Normal 4 3 2 3 2 3" xfId="23682"/>
    <cellStyle name="Normal 4 3 2 3 2 3 2" xfId="23683"/>
    <cellStyle name="Normal 4 3 2 3 2 3 2 2" xfId="23684"/>
    <cellStyle name="Normal 4 3 2 3 2 3 2 2 2" xfId="23685"/>
    <cellStyle name="Normal 4 3 2 3 2 3 2 2 2 2" xfId="23686"/>
    <cellStyle name="Normal 4 3 2 3 2 3 2 2 2 2 2" xfId="23687"/>
    <cellStyle name="Normal 4 3 2 3 2 3 2 2 2 3" xfId="23688"/>
    <cellStyle name="Normal 4 3 2 3 2 3 2 2 3" xfId="23689"/>
    <cellStyle name="Normal 4 3 2 3 2 3 2 2 3 2" xfId="23690"/>
    <cellStyle name="Normal 4 3 2 3 2 3 2 2 4" xfId="23691"/>
    <cellStyle name="Normal 4 3 2 3 2 3 2 3" xfId="23692"/>
    <cellStyle name="Normal 4 3 2 3 2 3 2 3 2" xfId="23693"/>
    <cellStyle name="Normal 4 3 2 3 2 3 2 3 2 2" xfId="23694"/>
    <cellStyle name="Normal 4 3 2 3 2 3 2 3 3" xfId="23695"/>
    <cellStyle name="Normal 4 3 2 3 2 3 2 4" xfId="23696"/>
    <cellStyle name="Normal 4 3 2 3 2 3 2 4 2" xfId="23697"/>
    <cellStyle name="Normal 4 3 2 3 2 3 2 5" xfId="23698"/>
    <cellStyle name="Normal 4 3 2 3 2 3 3" xfId="23699"/>
    <cellStyle name="Normal 4 3 2 3 2 3 3 2" xfId="23700"/>
    <cellStyle name="Normal 4 3 2 3 2 3 3 2 2" xfId="23701"/>
    <cellStyle name="Normal 4 3 2 3 2 3 3 2 2 2" xfId="23702"/>
    <cellStyle name="Normal 4 3 2 3 2 3 3 2 3" xfId="23703"/>
    <cellStyle name="Normal 4 3 2 3 2 3 3 3" xfId="23704"/>
    <cellStyle name="Normal 4 3 2 3 2 3 3 3 2" xfId="23705"/>
    <cellStyle name="Normal 4 3 2 3 2 3 3 4" xfId="23706"/>
    <cellStyle name="Normal 4 3 2 3 2 3 4" xfId="23707"/>
    <cellStyle name="Normal 4 3 2 3 2 3 4 2" xfId="23708"/>
    <cellStyle name="Normal 4 3 2 3 2 3 4 2 2" xfId="23709"/>
    <cellStyle name="Normal 4 3 2 3 2 3 4 3" xfId="23710"/>
    <cellStyle name="Normal 4 3 2 3 2 3 5" xfId="23711"/>
    <cellStyle name="Normal 4 3 2 3 2 3 5 2" xfId="23712"/>
    <cellStyle name="Normal 4 3 2 3 2 3 6" xfId="23713"/>
    <cellStyle name="Normal 4 3 2 3 2 4" xfId="23714"/>
    <cellStyle name="Normal 4 3 2 3 2 4 2" xfId="23715"/>
    <cellStyle name="Normal 4 3 2 3 2 4 2 2" xfId="23716"/>
    <cellStyle name="Normal 4 3 2 3 2 4 2 2 2" xfId="23717"/>
    <cellStyle name="Normal 4 3 2 3 2 4 2 2 2 2" xfId="23718"/>
    <cellStyle name="Normal 4 3 2 3 2 4 2 2 3" xfId="23719"/>
    <cellStyle name="Normal 4 3 2 3 2 4 2 3" xfId="23720"/>
    <cellStyle name="Normal 4 3 2 3 2 4 2 3 2" xfId="23721"/>
    <cellStyle name="Normal 4 3 2 3 2 4 2 4" xfId="23722"/>
    <cellStyle name="Normal 4 3 2 3 2 4 3" xfId="23723"/>
    <cellStyle name="Normal 4 3 2 3 2 4 3 2" xfId="23724"/>
    <cellStyle name="Normal 4 3 2 3 2 4 3 2 2" xfId="23725"/>
    <cellStyle name="Normal 4 3 2 3 2 4 3 3" xfId="23726"/>
    <cellStyle name="Normal 4 3 2 3 2 4 4" xfId="23727"/>
    <cellStyle name="Normal 4 3 2 3 2 4 4 2" xfId="23728"/>
    <cellStyle name="Normal 4 3 2 3 2 4 5" xfId="23729"/>
    <cellStyle name="Normal 4 3 2 3 2 5" xfId="23730"/>
    <cellStyle name="Normal 4 3 2 3 2 5 2" xfId="23731"/>
    <cellStyle name="Normal 4 3 2 3 2 5 2 2" xfId="23732"/>
    <cellStyle name="Normal 4 3 2 3 2 5 2 2 2" xfId="23733"/>
    <cellStyle name="Normal 4 3 2 3 2 5 2 3" xfId="23734"/>
    <cellStyle name="Normal 4 3 2 3 2 5 3" xfId="23735"/>
    <cellStyle name="Normal 4 3 2 3 2 5 3 2" xfId="23736"/>
    <cellStyle name="Normal 4 3 2 3 2 5 4" xfId="23737"/>
    <cellStyle name="Normal 4 3 2 3 2 6" xfId="23738"/>
    <cellStyle name="Normal 4 3 2 3 2 6 2" xfId="23739"/>
    <cellStyle name="Normal 4 3 2 3 2 6 2 2" xfId="23740"/>
    <cellStyle name="Normal 4 3 2 3 2 6 3" xfId="23741"/>
    <cellStyle name="Normal 4 3 2 3 2 7" xfId="23742"/>
    <cellStyle name="Normal 4 3 2 3 2 7 2" xfId="23743"/>
    <cellStyle name="Normal 4 3 2 3 2 8" xfId="23744"/>
    <cellStyle name="Normal 4 3 2 3 3" xfId="23745"/>
    <cellStyle name="Normal 4 3 2 3 3 2" xfId="23746"/>
    <cellStyle name="Normal 4 3 2 3 3 2 2" xfId="23747"/>
    <cellStyle name="Normal 4 3 2 3 3 2 2 2" xfId="23748"/>
    <cellStyle name="Normal 4 3 2 3 3 2 2 2 2" xfId="23749"/>
    <cellStyle name="Normal 4 3 2 3 3 2 2 2 2 2" xfId="23750"/>
    <cellStyle name="Normal 4 3 2 3 3 2 2 2 2 2 2" xfId="23751"/>
    <cellStyle name="Normal 4 3 2 3 3 2 2 2 2 3" xfId="23752"/>
    <cellStyle name="Normal 4 3 2 3 3 2 2 2 3" xfId="23753"/>
    <cellStyle name="Normal 4 3 2 3 3 2 2 2 3 2" xfId="23754"/>
    <cellStyle name="Normal 4 3 2 3 3 2 2 2 4" xfId="23755"/>
    <cellStyle name="Normal 4 3 2 3 3 2 2 3" xfId="23756"/>
    <cellStyle name="Normal 4 3 2 3 3 2 2 3 2" xfId="23757"/>
    <cellStyle name="Normal 4 3 2 3 3 2 2 3 2 2" xfId="23758"/>
    <cellStyle name="Normal 4 3 2 3 3 2 2 3 3" xfId="23759"/>
    <cellStyle name="Normal 4 3 2 3 3 2 2 4" xfId="23760"/>
    <cellStyle name="Normal 4 3 2 3 3 2 2 4 2" xfId="23761"/>
    <cellStyle name="Normal 4 3 2 3 3 2 2 5" xfId="23762"/>
    <cellStyle name="Normal 4 3 2 3 3 2 3" xfId="23763"/>
    <cellStyle name="Normal 4 3 2 3 3 2 3 2" xfId="23764"/>
    <cellStyle name="Normal 4 3 2 3 3 2 3 2 2" xfId="23765"/>
    <cellStyle name="Normal 4 3 2 3 3 2 3 2 2 2" xfId="23766"/>
    <cellStyle name="Normal 4 3 2 3 3 2 3 2 3" xfId="23767"/>
    <cellStyle name="Normal 4 3 2 3 3 2 3 3" xfId="23768"/>
    <cellStyle name="Normal 4 3 2 3 3 2 3 3 2" xfId="23769"/>
    <cellStyle name="Normal 4 3 2 3 3 2 3 4" xfId="23770"/>
    <cellStyle name="Normal 4 3 2 3 3 2 4" xfId="23771"/>
    <cellStyle name="Normal 4 3 2 3 3 2 4 2" xfId="23772"/>
    <cellStyle name="Normal 4 3 2 3 3 2 4 2 2" xfId="23773"/>
    <cellStyle name="Normal 4 3 2 3 3 2 4 3" xfId="23774"/>
    <cellStyle name="Normal 4 3 2 3 3 2 5" xfId="23775"/>
    <cellStyle name="Normal 4 3 2 3 3 2 5 2" xfId="23776"/>
    <cellStyle name="Normal 4 3 2 3 3 2 6" xfId="23777"/>
    <cellStyle name="Normal 4 3 2 3 3 3" xfId="23778"/>
    <cellStyle name="Normal 4 3 2 3 3 3 2" xfId="23779"/>
    <cellStyle name="Normal 4 3 2 3 3 3 2 2" xfId="23780"/>
    <cellStyle name="Normal 4 3 2 3 3 3 2 2 2" xfId="23781"/>
    <cellStyle name="Normal 4 3 2 3 3 3 2 2 2 2" xfId="23782"/>
    <cellStyle name="Normal 4 3 2 3 3 3 2 2 3" xfId="23783"/>
    <cellStyle name="Normal 4 3 2 3 3 3 2 3" xfId="23784"/>
    <cellStyle name="Normal 4 3 2 3 3 3 2 3 2" xfId="23785"/>
    <cellStyle name="Normal 4 3 2 3 3 3 2 4" xfId="23786"/>
    <cellStyle name="Normal 4 3 2 3 3 3 3" xfId="23787"/>
    <cellStyle name="Normal 4 3 2 3 3 3 3 2" xfId="23788"/>
    <cellStyle name="Normal 4 3 2 3 3 3 3 2 2" xfId="23789"/>
    <cellStyle name="Normal 4 3 2 3 3 3 3 3" xfId="23790"/>
    <cellStyle name="Normal 4 3 2 3 3 3 4" xfId="23791"/>
    <cellStyle name="Normal 4 3 2 3 3 3 4 2" xfId="23792"/>
    <cellStyle name="Normal 4 3 2 3 3 3 5" xfId="23793"/>
    <cellStyle name="Normal 4 3 2 3 3 4" xfId="23794"/>
    <cellStyle name="Normal 4 3 2 3 3 4 2" xfId="23795"/>
    <cellStyle name="Normal 4 3 2 3 3 4 2 2" xfId="23796"/>
    <cellStyle name="Normal 4 3 2 3 3 4 2 2 2" xfId="23797"/>
    <cellStyle name="Normal 4 3 2 3 3 4 2 3" xfId="23798"/>
    <cellStyle name="Normal 4 3 2 3 3 4 3" xfId="23799"/>
    <cellStyle name="Normal 4 3 2 3 3 4 3 2" xfId="23800"/>
    <cellStyle name="Normal 4 3 2 3 3 4 4" xfId="23801"/>
    <cellStyle name="Normal 4 3 2 3 3 5" xfId="23802"/>
    <cellStyle name="Normal 4 3 2 3 3 5 2" xfId="23803"/>
    <cellStyle name="Normal 4 3 2 3 3 5 2 2" xfId="23804"/>
    <cellStyle name="Normal 4 3 2 3 3 5 3" xfId="23805"/>
    <cellStyle name="Normal 4 3 2 3 3 6" xfId="23806"/>
    <cellStyle name="Normal 4 3 2 3 3 6 2" xfId="23807"/>
    <cellStyle name="Normal 4 3 2 3 3 7" xfId="23808"/>
    <cellStyle name="Normal 4 3 2 3 4" xfId="23809"/>
    <cellStyle name="Normal 4 3 2 3 4 2" xfId="23810"/>
    <cellStyle name="Normal 4 3 2 3 4 2 2" xfId="23811"/>
    <cellStyle name="Normal 4 3 2 3 4 2 2 2" xfId="23812"/>
    <cellStyle name="Normal 4 3 2 3 4 2 2 2 2" xfId="23813"/>
    <cellStyle name="Normal 4 3 2 3 4 2 2 2 2 2" xfId="23814"/>
    <cellStyle name="Normal 4 3 2 3 4 2 2 2 3" xfId="23815"/>
    <cellStyle name="Normal 4 3 2 3 4 2 2 3" xfId="23816"/>
    <cellStyle name="Normal 4 3 2 3 4 2 2 3 2" xfId="23817"/>
    <cellStyle name="Normal 4 3 2 3 4 2 2 4" xfId="23818"/>
    <cellStyle name="Normal 4 3 2 3 4 2 3" xfId="23819"/>
    <cellStyle name="Normal 4 3 2 3 4 2 3 2" xfId="23820"/>
    <cellStyle name="Normal 4 3 2 3 4 2 3 2 2" xfId="23821"/>
    <cellStyle name="Normal 4 3 2 3 4 2 3 3" xfId="23822"/>
    <cellStyle name="Normal 4 3 2 3 4 2 4" xfId="23823"/>
    <cellStyle name="Normal 4 3 2 3 4 2 4 2" xfId="23824"/>
    <cellStyle name="Normal 4 3 2 3 4 2 5" xfId="23825"/>
    <cellStyle name="Normal 4 3 2 3 4 3" xfId="23826"/>
    <cellStyle name="Normal 4 3 2 3 4 3 2" xfId="23827"/>
    <cellStyle name="Normal 4 3 2 3 4 3 2 2" xfId="23828"/>
    <cellStyle name="Normal 4 3 2 3 4 3 2 2 2" xfId="23829"/>
    <cellStyle name="Normal 4 3 2 3 4 3 2 3" xfId="23830"/>
    <cellStyle name="Normal 4 3 2 3 4 3 3" xfId="23831"/>
    <cellStyle name="Normal 4 3 2 3 4 3 3 2" xfId="23832"/>
    <cellStyle name="Normal 4 3 2 3 4 3 4" xfId="23833"/>
    <cellStyle name="Normal 4 3 2 3 4 4" xfId="23834"/>
    <cellStyle name="Normal 4 3 2 3 4 4 2" xfId="23835"/>
    <cellStyle name="Normal 4 3 2 3 4 4 2 2" xfId="23836"/>
    <cellStyle name="Normal 4 3 2 3 4 4 3" xfId="23837"/>
    <cellStyle name="Normal 4 3 2 3 4 5" xfId="23838"/>
    <cellStyle name="Normal 4 3 2 3 4 5 2" xfId="23839"/>
    <cellStyle name="Normal 4 3 2 3 4 6" xfId="23840"/>
    <cellStyle name="Normal 4 3 2 3 5" xfId="23841"/>
    <cellStyle name="Normal 4 3 2 3 5 2" xfId="23842"/>
    <cellStyle name="Normal 4 3 2 3 5 2 2" xfId="23843"/>
    <cellStyle name="Normal 4 3 2 3 5 2 2 2" xfId="23844"/>
    <cellStyle name="Normal 4 3 2 3 5 2 2 2 2" xfId="23845"/>
    <cellStyle name="Normal 4 3 2 3 5 2 2 3" xfId="23846"/>
    <cellStyle name="Normal 4 3 2 3 5 2 3" xfId="23847"/>
    <cellStyle name="Normal 4 3 2 3 5 2 3 2" xfId="23848"/>
    <cellStyle name="Normal 4 3 2 3 5 2 4" xfId="23849"/>
    <cellStyle name="Normal 4 3 2 3 5 3" xfId="23850"/>
    <cellStyle name="Normal 4 3 2 3 5 3 2" xfId="23851"/>
    <cellStyle name="Normal 4 3 2 3 5 3 2 2" xfId="23852"/>
    <cellStyle name="Normal 4 3 2 3 5 3 3" xfId="23853"/>
    <cellStyle name="Normal 4 3 2 3 5 4" xfId="23854"/>
    <cellStyle name="Normal 4 3 2 3 5 4 2" xfId="23855"/>
    <cellStyle name="Normal 4 3 2 3 5 5" xfId="23856"/>
    <cellStyle name="Normal 4 3 2 3 6" xfId="23857"/>
    <cellStyle name="Normal 4 3 2 3 6 2" xfId="23858"/>
    <cellStyle name="Normal 4 3 2 3 6 2 2" xfId="23859"/>
    <cellStyle name="Normal 4 3 2 3 6 2 2 2" xfId="23860"/>
    <cellStyle name="Normal 4 3 2 3 6 2 3" xfId="23861"/>
    <cellStyle name="Normal 4 3 2 3 6 3" xfId="23862"/>
    <cellStyle name="Normal 4 3 2 3 6 3 2" xfId="23863"/>
    <cellStyle name="Normal 4 3 2 3 6 4" xfId="23864"/>
    <cellStyle name="Normal 4 3 2 3 7" xfId="23865"/>
    <cellStyle name="Normal 4 3 2 3 7 2" xfId="23866"/>
    <cellStyle name="Normal 4 3 2 3 7 2 2" xfId="23867"/>
    <cellStyle name="Normal 4 3 2 3 7 3" xfId="23868"/>
    <cellStyle name="Normal 4 3 2 3 8" xfId="23869"/>
    <cellStyle name="Normal 4 3 2 3 8 2" xfId="23870"/>
    <cellStyle name="Normal 4 3 2 3 9" xfId="23871"/>
    <cellStyle name="Normal 4 3 2 4" xfId="23872"/>
    <cellStyle name="Normal 4 3 2 4 2" xfId="23873"/>
    <cellStyle name="Normal 4 3 2 4 2 2" xfId="23874"/>
    <cellStyle name="Normal 4 3 2 4 2 2 2" xfId="23875"/>
    <cellStyle name="Normal 4 3 2 4 2 2 2 2" xfId="23876"/>
    <cellStyle name="Normal 4 3 2 4 2 2 2 2 2" xfId="23877"/>
    <cellStyle name="Normal 4 3 2 4 2 2 2 2 2 2" xfId="23878"/>
    <cellStyle name="Normal 4 3 2 4 2 2 2 2 2 2 2" xfId="23879"/>
    <cellStyle name="Normal 4 3 2 4 2 2 2 2 2 3" xfId="23880"/>
    <cellStyle name="Normal 4 3 2 4 2 2 2 2 3" xfId="23881"/>
    <cellStyle name="Normal 4 3 2 4 2 2 2 2 3 2" xfId="23882"/>
    <cellStyle name="Normal 4 3 2 4 2 2 2 2 4" xfId="23883"/>
    <cellStyle name="Normal 4 3 2 4 2 2 2 3" xfId="23884"/>
    <cellStyle name="Normal 4 3 2 4 2 2 2 3 2" xfId="23885"/>
    <cellStyle name="Normal 4 3 2 4 2 2 2 3 2 2" xfId="23886"/>
    <cellStyle name="Normal 4 3 2 4 2 2 2 3 3" xfId="23887"/>
    <cellStyle name="Normal 4 3 2 4 2 2 2 4" xfId="23888"/>
    <cellStyle name="Normal 4 3 2 4 2 2 2 4 2" xfId="23889"/>
    <cellStyle name="Normal 4 3 2 4 2 2 2 5" xfId="23890"/>
    <cellStyle name="Normal 4 3 2 4 2 2 3" xfId="23891"/>
    <cellStyle name="Normal 4 3 2 4 2 2 3 2" xfId="23892"/>
    <cellStyle name="Normal 4 3 2 4 2 2 3 2 2" xfId="23893"/>
    <cellStyle name="Normal 4 3 2 4 2 2 3 2 2 2" xfId="23894"/>
    <cellStyle name="Normal 4 3 2 4 2 2 3 2 3" xfId="23895"/>
    <cellStyle name="Normal 4 3 2 4 2 2 3 3" xfId="23896"/>
    <cellStyle name="Normal 4 3 2 4 2 2 3 3 2" xfId="23897"/>
    <cellStyle name="Normal 4 3 2 4 2 2 3 4" xfId="23898"/>
    <cellStyle name="Normal 4 3 2 4 2 2 4" xfId="23899"/>
    <cellStyle name="Normal 4 3 2 4 2 2 4 2" xfId="23900"/>
    <cellStyle name="Normal 4 3 2 4 2 2 4 2 2" xfId="23901"/>
    <cellStyle name="Normal 4 3 2 4 2 2 4 3" xfId="23902"/>
    <cellStyle name="Normal 4 3 2 4 2 2 5" xfId="23903"/>
    <cellStyle name="Normal 4 3 2 4 2 2 5 2" xfId="23904"/>
    <cellStyle name="Normal 4 3 2 4 2 2 6" xfId="23905"/>
    <cellStyle name="Normal 4 3 2 4 2 3" xfId="23906"/>
    <cellStyle name="Normal 4 3 2 4 2 3 2" xfId="23907"/>
    <cellStyle name="Normal 4 3 2 4 2 3 2 2" xfId="23908"/>
    <cellStyle name="Normal 4 3 2 4 2 3 2 2 2" xfId="23909"/>
    <cellStyle name="Normal 4 3 2 4 2 3 2 2 2 2" xfId="23910"/>
    <cellStyle name="Normal 4 3 2 4 2 3 2 2 3" xfId="23911"/>
    <cellStyle name="Normal 4 3 2 4 2 3 2 3" xfId="23912"/>
    <cellStyle name="Normal 4 3 2 4 2 3 2 3 2" xfId="23913"/>
    <cellStyle name="Normal 4 3 2 4 2 3 2 4" xfId="23914"/>
    <cellStyle name="Normal 4 3 2 4 2 3 3" xfId="23915"/>
    <cellStyle name="Normal 4 3 2 4 2 3 3 2" xfId="23916"/>
    <cellStyle name="Normal 4 3 2 4 2 3 3 2 2" xfId="23917"/>
    <cellStyle name="Normal 4 3 2 4 2 3 3 3" xfId="23918"/>
    <cellStyle name="Normal 4 3 2 4 2 3 4" xfId="23919"/>
    <cellStyle name="Normal 4 3 2 4 2 3 4 2" xfId="23920"/>
    <cellStyle name="Normal 4 3 2 4 2 3 5" xfId="23921"/>
    <cellStyle name="Normal 4 3 2 4 2 4" xfId="23922"/>
    <cellStyle name="Normal 4 3 2 4 2 4 2" xfId="23923"/>
    <cellStyle name="Normal 4 3 2 4 2 4 2 2" xfId="23924"/>
    <cellStyle name="Normal 4 3 2 4 2 4 2 2 2" xfId="23925"/>
    <cellStyle name="Normal 4 3 2 4 2 4 2 3" xfId="23926"/>
    <cellStyle name="Normal 4 3 2 4 2 4 3" xfId="23927"/>
    <cellStyle name="Normal 4 3 2 4 2 4 3 2" xfId="23928"/>
    <cellStyle name="Normal 4 3 2 4 2 4 4" xfId="23929"/>
    <cellStyle name="Normal 4 3 2 4 2 5" xfId="23930"/>
    <cellStyle name="Normal 4 3 2 4 2 5 2" xfId="23931"/>
    <cellStyle name="Normal 4 3 2 4 2 5 2 2" xfId="23932"/>
    <cellStyle name="Normal 4 3 2 4 2 5 3" xfId="23933"/>
    <cellStyle name="Normal 4 3 2 4 2 6" xfId="23934"/>
    <cellStyle name="Normal 4 3 2 4 2 6 2" xfId="23935"/>
    <cellStyle name="Normal 4 3 2 4 2 7" xfId="23936"/>
    <cellStyle name="Normal 4 3 2 4 3" xfId="23937"/>
    <cellStyle name="Normal 4 3 2 4 3 2" xfId="23938"/>
    <cellStyle name="Normal 4 3 2 4 3 2 2" xfId="23939"/>
    <cellStyle name="Normal 4 3 2 4 3 2 2 2" xfId="23940"/>
    <cellStyle name="Normal 4 3 2 4 3 2 2 2 2" xfId="23941"/>
    <cellStyle name="Normal 4 3 2 4 3 2 2 2 2 2" xfId="23942"/>
    <cellStyle name="Normal 4 3 2 4 3 2 2 2 3" xfId="23943"/>
    <cellStyle name="Normal 4 3 2 4 3 2 2 3" xfId="23944"/>
    <cellStyle name="Normal 4 3 2 4 3 2 2 3 2" xfId="23945"/>
    <cellStyle name="Normal 4 3 2 4 3 2 2 4" xfId="23946"/>
    <cellStyle name="Normal 4 3 2 4 3 2 3" xfId="23947"/>
    <cellStyle name="Normal 4 3 2 4 3 2 3 2" xfId="23948"/>
    <cellStyle name="Normal 4 3 2 4 3 2 3 2 2" xfId="23949"/>
    <cellStyle name="Normal 4 3 2 4 3 2 3 3" xfId="23950"/>
    <cellStyle name="Normal 4 3 2 4 3 2 4" xfId="23951"/>
    <cellStyle name="Normal 4 3 2 4 3 2 4 2" xfId="23952"/>
    <cellStyle name="Normal 4 3 2 4 3 2 5" xfId="23953"/>
    <cellStyle name="Normal 4 3 2 4 3 3" xfId="23954"/>
    <cellStyle name="Normal 4 3 2 4 3 3 2" xfId="23955"/>
    <cellStyle name="Normal 4 3 2 4 3 3 2 2" xfId="23956"/>
    <cellStyle name="Normal 4 3 2 4 3 3 2 2 2" xfId="23957"/>
    <cellStyle name="Normal 4 3 2 4 3 3 2 3" xfId="23958"/>
    <cellStyle name="Normal 4 3 2 4 3 3 3" xfId="23959"/>
    <cellStyle name="Normal 4 3 2 4 3 3 3 2" xfId="23960"/>
    <cellStyle name="Normal 4 3 2 4 3 3 4" xfId="23961"/>
    <cellStyle name="Normal 4 3 2 4 3 4" xfId="23962"/>
    <cellStyle name="Normal 4 3 2 4 3 4 2" xfId="23963"/>
    <cellStyle name="Normal 4 3 2 4 3 4 2 2" xfId="23964"/>
    <cellStyle name="Normal 4 3 2 4 3 4 3" xfId="23965"/>
    <cellStyle name="Normal 4 3 2 4 3 5" xfId="23966"/>
    <cellStyle name="Normal 4 3 2 4 3 5 2" xfId="23967"/>
    <cellStyle name="Normal 4 3 2 4 3 6" xfId="23968"/>
    <cellStyle name="Normal 4 3 2 4 4" xfId="23969"/>
    <cellStyle name="Normal 4 3 2 4 4 2" xfId="23970"/>
    <cellStyle name="Normal 4 3 2 4 4 2 2" xfId="23971"/>
    <cellStyle name="Normal 4 3 2 4 4 2 2 2" xfId="23972"/>
    <cellStyle name="Normal 4 3 2 4 4 2 2 2 2" xfId="23973"/>
    <cellStyle name="Normal 4 3 2 4 4 2 2 3" xfId="23974"/>
    <cellStyle name="Normal 4 3 2 4 4 2 3" xfId="23975"/>
    <cellStyle name="Normal 4 3 2 4 4 2 3 2" xfId="23976"/>
    <cellStyle name="Normal 4 3 2 4 4 2 4" xfId="23977"/>
    <cellStyle name="Normal 4 3 2 4 4 3" xfId="23978"/>
    <cellStyle name="Normal 4 3 2 4 4 3 2" xfId="23979"/>
    <cellStyle name="Normal 4 3 2 4 4 3 2 2" xfId="23980"/>
    <cellStyle name="Normal 4 3 2 4 4 3 3" xfId="23981"/>
    <cellStyle name="Normal 4 3 2 4 4 4" xfId="23982"/>
    <cellStyle name="Normal 4 3 2 4 4 4 2" xfId="23983"/>
    <cellStyle name="Normal 4 3 2 4 4 5" xfId="23984"/>
    <cellStyle name="Normal 4 3 2 4 5" xfId="23985"/>
    <cellStyle name="Normal 4 3 2 4 5 2" xfId="23986"/>
    <cellStyle name="Normal 4 3 2 4 5 2 2" xfId="23987"/>
    <cellStyle name="Normal 4 3 2 4 5 2 2 2" xfId="23988"/>
    <cellStyle name="Normal 4 3 2 4 5 2 3" xfId="23989"/>
    <cellStyle name="Normal 4 3 2 4 5 3" xfId="23990"/>
    <cellStyle name="Normal 4 3 2 4 5 3 2" xfId="23991"/>
    <cellStyle name="Normal 4 3 2 4 5 4" xfId="23992"/>
    <cellStyle name="Normal 4 3 2 4 6" xfId="23993"/>
    <cellStyle name="Normal 4 3 2 4 6 2" xfId="23994"/>
    <cellStyle name="Normal 4 3 2 4 6 2 2" xfId="23995"/>
    <cellStyle name="Normal 4 3 2 4 6 3" xfId="23996"/>
    <cellStyle name="Normal 4 3 2 4 7" xfId="23997"/>
    <cellStyle name="Normal 4 3 2 4 7 2" xfId="23998"/>
    <cellStyle name="Normal 4 3 2 4 8" xfId="23999"/>
    <cellStyle name="Normal 4 3 2 5" xfId="24000"/>
    <cellStyle name="Normal 4 3 2 5 2" xfId="24001"/>
    <cellStyle name="Normal 4 3 2 5 2 2" xfId="24002"/>
    <cellStyle name="Normal 4 3 2 5 2 2 2" xfId="24003"/>
    <cellStyle name="Normal 4 3 2 5 2 2 2 2" xfId="24004"/>
    <cellStyle name="Normal 4 3 2 5 2 2 2 2 2" xfId="24005"/>
    <cellStyle name="Normal 4 3 2 5 2 2 2 2 2 2" xfId="24006"/>
    <cellStyle name="Normal 4 3 2 5 2 2 2 2 3" xfId="24007"/>
    <cellStyle name="Normal 4 3 2 5 2 2 2 3" xfId="24008"/>
    <cellStyle name="Normal 4 3 2 5 2 2 2 3 2" xfId="24009"/>
    <cellStyle name="Normal 4 3 2 5 2 2 2 4" xfId="24010"/>
    <cellStyle name="Normal 4 3 2 5 2 2 3" xfId="24011"/>
    <cellStyle name="Normal 4 3 2 5 2 2 3 2" xfId="24012"/>
    <cellStyle name="Normal 4 3 2 5 2 2 3 2 2" xfId="24013"/>
    <cellStyle name="Normal 4 3 2 5 2 2 3 3" xfId="24014"/>
    <cellStyle name="Normal 4 3 2 5 2 2 4" xfId="24015"/>
    <cellStyle name="Normal 4 3 2 5 2 2 4 2" xfId="24016"/>
    <cellStyle name="Normal 4 3 2 5 2 2 5" xfId="24017"/>
    <cellStyle name="Normal 4 3 2 5 2 3" xfId="24018"/>
    <cellStyle name="Normal 4 3 2 5 2 3 2" xfId="24019"/>
    <cellStyle name="Normal 4 3 2 5 2 3 2 2" xfId="24020"/>
    <cellStyle name="Normal 4 3 2 5 2 3 2 2 2" xfId="24021"/>
    <cellStyle name="Normal 4 3 2 5 2 3 2 3" xfId="24022"/>
    <cellStyle name="Normal 4 3 2 5 2 3 3" xfId="24023"/>
    <cellStyle name="Normal 4 3 2 5 2 3 3 2" xfId="24024"/>
    <cellStyle name="Normal 4 3 2 5 2 3 4" xfId="24025"/>
    <cellStyle name="Normal 4 3 2 5 2 4" xfId="24026"/>
    <cellStyle name="Normal 4 3 2 5 2 4 2" xfId="24027"/>
    <cellStyle name="Normal 4 3 2 5 2 4 2 2" xfId="24028"/>
    <cellStyle name="Normal 4 3 2 5 2 4 3" xfId="24029"/>
    <cellStyle name="Normal 4 3 2 5 2 5" xfId="24030"/>
    <cellStyle name="Normal 4 3 2 5 2 5 2" xfId="24031"/>
    <cellStyle name="Normal 4 3 2 5 2 6" xfId="24032"/>
    <cellStyle name="Normal 4 3 2 5 3" xfId="24033"/>
    <cellStyle name="Normal 4 3 2 5 3 2" xfId="24034"/>
    <cellStyle name="Normal 4 3 2 5 3 2 2" xfId="24035"/>
    <cellStyle name="Normal 4 3 2 5 3 2 2 2" xfId="24036"/>
    <cellStyle name="Normal 4 3 2 5 3 2 2 2 2" xfId="24037"/>
    <cellStyle name="Normal 4 3 2 5 3 2 2 3" xfId="24038"/>
    <cellStyle name="Normal 4 3 2 5 3 2 3" xfId="24039"/>
    <cellStyle name="Normal 4 3 2 5 3 2 3 2" xfId="24040"/>
    <cellStyle name="Normal 4 3 2 5 3 2 4" xfId="24041"/>
    <cellStyle name="Normal 4 3 2 5 3 3" xfId="24042"/>
    <cellStyle name="Normal 4 3 2 5 3 3 2" xfId="24043"/>
    <cellStyle name="Normal 4 3 2 5 3 3 2 2" xfId="24044"/>
    <cellStyle name="Normal 4 3 2 5 3 3 3" xfId="24045"/>
    <cellStyle name="Normal 4 3 2 5 3 4" xfId="24046"/>
    <cellStyle name="Normal 4 3 2 5 3 4 2" xfId="24047"/>
    <cellStyle name="Normal 4 3 2 5 3 5" xfId="24048"/>
    <cellStyle name="Normal 4 3 2 5 4" xfId="24049"/>
    <cellStyle name="Normal 4 3 2 5 4 2" xfId="24050"/>
    <cellStyle name="Normal 4 3 2 5 4 2 2" xfId="24051"/>
    <cellStyle name="Normal 4 3 2 5 4 2 2 2" xfId="24052"/>
    <cellStyle name="Normal 4 3 2 5 4 2 3" xfId="24053"/>
    <cellStyle name="Normal 4 3 2 5 4 3" xfId="24054"/>
    <cellStyle name="Normal 4 3 2 5 4 3 2" xfId="24055"/>
    <cellStyle name="Normal 4 3 2 5 4 4" xfId="24056"/>
    <cellStyle name="Normal 4 3 2 5 5" xfId="24057"/>
    <cellStyle name="Normal 4 3 2 5 5 2" xfId="24058"/>
    <cellStyle name="Normal 4 3 2 5 5 2 2" xfId="24059"/>
    <cellStyle name="Normal 4 3 2 5 5 3" xfId="24060"/>
    <cellStyle name="Normal 4 3 2 5 6" xfId="24061"/>
    <cellStyle name="Normal 4 3 2 5 6 2" xfId="24062"/>
    <cellStyle name="Normal 4 3 2 5 7" xfId="24063"/>
    <cellStyle name="Normal 4 3 2 6" xfId="24064"/>
    <cellStyle name="Normal 4 3 2 6 2" xfId="24065"/>
    <cellStyle name="Normal 4 3 2 6 2 2" xfId="24066"/>
    <cellStyle name="Normal 4 3 2 6 2 2 2" xfId="24067"/>
    <cellStyle name="Normal 4 3 2 6 2 2 2 2" xfId="24068"/>
    <cellStyle name="Normal 4 3 2 6 2 2 2 2 2" xfId="24069"/>
    <cellStyle name="Normal 4 3 2 6 2 2 2 3" xfId="24070"/>
    <cellStyle name="Normal 4 3 2 6 2 2 3" xfId="24071"/>
    <cellStyle name="Normal 4 3 2 6 2 2 3 2" xfId="24072"/>
    <cellStyle name="Normal 4 3 2 6 2 2 4" xfId="24073"/>
    <cellStyle name="Normal 4 3 2 6 2 3" xfId="24074"/>
    <cellStyle name="Normal 4 3 2 6 2 3 2" xfId="24075"/>
    <cellStyle name="Normal 4 3 2 6 2 3 2 2" xfId="24076"/>
    <cellStyle name="Normal 4 3 2 6 2 3 3" xfId="24077"/>
    <cellStyle name="Normal 4 3 2 6 2 4" xfId="24078"/>
    <cellStyle name="Normal 4 3 2 6 2 4 2" xfId="24079"/>
    <cellStyle name="Normal 4 3 2 6 2 5" xfId="24080"/>
    <cellStyle name="Normal 4 3 2 6 3" xfId="24081"/>
    <cellStyle name="Normal 4 3 2 6 3 2" xfId="24082"/>
    <cellStyle name="Normal 4 3 2 6 3 2 2" xfId="24083"/>
    <cellStyle name="Normal 4 3 2 6 3 2 2 2" xfId="24084"/>
    <cellStyle name="Normal 4 3 2 6 3 2 3" xfId="24085"/>
    <cellStyle name="Normal 4 3 2 6 3 3" xfId="24086"/>
    <cellStyle name="Normal 4 3 2 6 3 3 2" xfId="24087"/>
    <cellStyle name="Normal 4 3 2 6 3 4" xfId="24088"/>
    <cellStyle name="Normal 4 3 2 6 4" xfId="24089"/>
    <cellStyle name="Normal 4 3 2 6 4 2" xfId="24090"/>
    <cellStyle name="Normal 4 3 2 6 4 2 2" xfId="24091"/>
    <cellStyle name="Normal 4 3 2 6 4 3" xfId="24092"/>
    <cellStyle name="Normal 4 3 2 6 5" xfId="24093"/>
    <cellStyle name="Normal 4 3 2 6 5 2" xfId="24094"/>
    <cellStyle name="Normal 4 3 2 6 6" xfId="24095"/>
    <cellStyle name="Normal 4 3 2 7" xfId="24096"/>
    <cellStyle name="Normal 4 3 2 7 2" xfId="24097"/>
    <cellStyle name="Normal 4 3 2 7 2 2" xfId="24098"/>
    <cellStyle name="Normal 4 3 2 7 2 2 2" xfId="24099"/>
    <cellStyle name="Normal 4 3 2 7 2 2 2 2" xfId="24100"/>
    <cellStyle name="Normal 4 3 2 7 2 2 3" xfId="24101"/>
    <cellStyle name="Normal 4 3 2 7 2 3" xfId="24102"/>
    <cellStyle name="Normal 4 3 2 7 2 3 2" xfId="24103"/>
    <cellStyle name="Normal 4 3 2 7 2 4" xfId="24104"/>
    <cellStyle name="Normal 4 3 2 7 3" xfId="24105"/>
    <cellStyle name="Normal 4 3 2 7 3 2" xfId="24106"/>
    <cellStyle name="Normal 4 3 2 7 3 2 2" xfId="24107"/>
    <cellStyle name="Normal 4 3 2 7 3 3" xfId="24108"/>
    <cellStyle name="Normal 4 3 2 7 4" xfId="24109"/>
    <cellStyle name="Normal 4 3 2 7 4 2" xfId="24110"/>
    <cellStyle name="Normal 4 3 2 7 5" xfId="24111"/>
    <cellStyle name="Normal 4 3 2 8" xfId="24112"/>
    <cellStyle name="Normal 4 3 2 8 2" xfId="24113"/>
    <cellStyle name="Normal 4 3 2 8 2 2" xfId="24114"/>
    <cellStyle name="Normal 4 3 2 8 2 2 2" xfId="24115"/>
    <cellStyle name="Normal 4 3 2 8 2 3" xfId="24116"/>
    <cellStyle name="Normal 4 3 2 8 3" xfId="24117"/>
    <cellStyle name="Normal 4 3 2 8 3 2" xfId="24118"/>
    <cellStyle name="Normal 4 3 2 8 4" xfId="24119"/>
    <cellStyle name="Normal 4 3 2 9" xfId="24120"/>
    <cellStyle name="Normal 4 3 2 9 2" xfId="24121"/>
    <cellStyle name="Normal 4 3 2 9 2 2" xfId="24122"/>
    <cellStyle name="Normal 4 3 2 9 3" xfId="24123"/>
    <cellStyle name="Normal 4 3 3" xfId="24124"/>
    <cellStyle name="Normal 4 3 3 10" xfId="24125"/>
    <cellStyle name="Normal 4 3 3 2" xfId="24126"/>
    <cellStyle name="Normal 4 3 3 2 2" xfId="24127"/>
    <cellStyle name="Normal 4 3 3 2 2 2" xfId="24128"/>
    <cellStyle name="Normal 4 3 3 2 2 2 2" xfId="24129"/>
    <cellStyle name="Normal 4 3 3 2 2 2 2 2" xfId="24130"/>
    <cellStyle name="Normal 4 3 3 2 2 2 2 2 2" xfId="24131"/>
    <cellStyle name="Normal 4 3 3 2 2 2 2 2 2 2" xfId="24132"/>
    <cellStyle name="Normal 4 3 3 2 2 2 2 2 2 2 2" xfId="24133"/>
    <cellStyle name="Normal 4 3 3 2 2 2 2 2 2 2 2 2" xfId="24134"/>
    <cellStyle name="Normal 4 3 3 2 2 2 2 2 2 2 3" xfId="24135"/>
    <cellStyle name="Normal 4 3 3 2 2 2 2 2 2 3" xfId="24136"/>
    <cellStyle name="Normal 4 3 3 2 2 2 2 2 2 3 2" xfId="24137"/>
    <cellStyle name="Normal 4 3 3 2 2 2 2 2 2 4" xfId="24138"/>
    <cellStyle name="Normal 4 3 3 2 2 2 2 2 3" xfId="24139"/>
    <cellStyle name="Normal 4 3 3 2 2 2 2 2 3 2" xfId="24140"/>
    <cellStyle name="Normal 4 3 3 2 2 2 2 2 3 2 2" xfId="24141"/>
    <cellStyle name="Normal 4 3 3 2 2 2 2 2 3 3" xfId="24142"/>
    <cellStyle name="Normal 4 3 3 2 2 2 2 2 4" xfId="24143"/>
    <cellStyle name="Normal 4 3 3 2 2 2 2 2 4 2" xfId="24144"/>
    <cellStyle name="Normal 4 3 3 2 2 2 2 2 5" xfId="24145"/>
    <cellStyle name="Normal 4 3 3 2 2 2 2 3" xfId="24146"/>
    <cellStyle name="Normal 4 3 3 2 2 2 2 3 2" xfId="24147"/>
    <cellStyle name="Normal 4 3 3 2 2 2 2 3 2 2" xfId="24148"/>
    <cellStyle name="Normal 4 3 3 2 2 2 2 3 2 2 2" xfId="24149"/>
    <cellStyle name="Normal 4 3 3 2 2 2 2 3 2 3" xfId="24150"/>
    <cellStyle name="Normal 4 3 3 2 2 2 2 3 3" xfId="24151"/>
    <cellStyle name="Normal 4 3 3 2 2 2 2 3 3 2" xfId="24152"/>
    <cellStyle name="Normal 4 3 3 2 2 2 2 3 4" xfId="24153"/>
    <cellStyle name="Normal 4 3 3 2 2 2 2 4" xfId="24154"/>
    <cellStyle name="Normal 4 3 3 2 2 2 2 4 2" xfId="24155"/>
    <cellStyle name="Normal 4 3 3 2 2 2 2 4 2 2" xfId="24156"/>
    <cellStyle name="Normal 4 3 3 2 2 2 2 4 3" xfId="24157"/>
    <cellStyle name="Normal 4 3 3 2 2 2 2 5" xfId="24158"/>
    <cellStyle name="Normal 4 3 3 2 2 2 2 5 2" xfId="24159"/>
    <cellStyle name="Normal 4 3 3 2 2 2 2 6" xfId="24160"/>
    <cellStyle name="Normal 4 3 3 2 2 2 3" xfId="24161"/>
    <cellStyle name="Normal 4 3 3 2 2 2 3 2" xfId="24162"/>
    <cellStyle name="Normal 4 3 3 2 2 2 3 2 2" xfId="24163"/>
    <cellStyle name="Normal 4 3 3 2 2 2 3 2 2 2" xfId="24164"/>
    <cellStyle name="Normal 4 3 3 2 2 2 3 2 2 2 2" xfId="24165"/>
    <cellStyle name="Normal 4 3 3 2 2 2 3 2 2 3" xfId="24166"/>
    <cellStyle name="Normal 4 3 3 2 2 2 3 2 3" xfId="24167"/>
    <cellStyle name="Normal 4 3 3 2 2 2 3 2 3 2" xfId="24168"/>
    <cellStyle name="Normal 4 3 3 2 2 2 3 2 4" xfId="24169"/>
    <cellStyle name="Normal 4 3 3 2 2 2 3 3" xfId="24170"/>
    <cellStyle name="Normal 4 3 3 2 2 2 3 3 2" xfId="24171"/>
    <cellStyle name="Normal 4 3 3 2 2 2 3 3 2 2" xfId="24172"/>
    <cellStyle name="Normal 4 3 3 2 2 2 3 3 3" xfId="24173"/>
    <cellStyle name="Normal 4 3 3 2 2 2 3 4" xfId="24174"/>
    <cellStyle name="Normal 4 3 3 2 2 2 3 4 2" xfId="24175"/>
    <cellStyle name="Normal 4 3 3 2 2 2 3 5" xfId="24176"/>
    <cellStyle name="Normal 4 3 3 2 2 2 4" xfId="24177"/>
    <cellStyle name="Normal 4 3 3 2 2 2 4 2" xfId="24178"/>
    <cellStyle name="Normal 4 3 3 2 2 2 4 2 2" xfId="24179"/>
    <cellStyle name="Normal 4 3 3 2 2 2 4 2 2 2" xfId="24180"/>
    <cellStyle name="Normal 4 3 3 2 2 2 4 2 3" xfId="24181"/>
    <cellStyle name="Normal 4 3 3 2 2 2 4 3" xfId="24182"/>
    <cellStyle name="Normal 4 3 3 2 2 2 4 3 2" xfId="24183"/>
    <cellStyle name="Normal 4 3 3 2 2 2 4 4" xfId="24184"/>
    <cellStyle name="Normal 4 3 3 2 2 2 5" xfId="24185"/>
    <cellStyle name="Normal 4 3 3 2 2 2 5 2" xfId="24186"/>
    <cellStyle name="Normal 4 3 3 2 2 2 5 2 2" xfId="24187"/>
    <cellStyle name="Normal 4 3 3 2 2 2 5 3" xfId="24188"/>
    <cellStyle name="Normal 4 3 3 2 2 2 6" xfId="24189"/>
    <cellStyle name="Normal 4 3 3 2 2 2 6 2" xfId="24190"/>
    <cellStyle name="Normal 4 3 3 2 2 2 7" xfId="24191"/>
    <cellStyle name="Normal 4 3 3 2 2 3" xfId="24192"/>
    <cellStyle name="Normal 4 3 3 2 2 3 2" xfId="24193"/>
    <cellStyle name="Normal 4 3 3 2 2 3 2 2" xfId="24194"/>
    <cellStyle name="Normal 4 3 3 2 2 3 2 2 2" xfId="24195"/>
    <cellStyle name="Normal 4 3 3 2 2 3 2 2 2 2" xfId="24196"/>
    <cellStyle name="Normal 4 3 3 2 2 3 2 2 2 2 2" xfId="24197"/>
    <cellStyle name="Normal 4 3 3 2 2 3 2 2 2 3" xfId="24198"/>
    <cellStyle name="Normal 4 3 3 2 2 3 2 2 3" xfId="24199"/>
    <cellStyle name="Normal 4 3 3 2 2 3 2 2 3 2" xfId="24200"/>
    <cellStyle name="Normal 4 3 3 2 2 3 2 2 4" xfId="24201"/>
    <cellStyle name="Normal 4 3 3 2 2 3 2 3" xfId="24202"/>
    <cellStyle name="Normal 4 3 3 2 2 3 2 3 2" xfId="24203"/>
    <cellStyle name="Normal 4 3 3 2 2 3 2 3 2 2" xfId="24204"/>
    <cellStyle name="Normal 4 3 3 2 2 3 2 3 3" xfId="24205"/>
    <cellStyle name="Normal 4 3 3 2 2 3 2 4" xfId="24206"/>
    <cellStyle name="Normal 4 3 3 2 2 3 2 4 2" xfId="24207"/>
    <cellStyle name="Normal 4 3 3 2 2 3 2 5" xfId="24208"/>
    <cellStyle name="Normal 4 3 3 2 2 3 3" xfId="24209"/>
    <cellStyle name="Normal 4 3 3 2 2 3 3 2" xfId="24210"/>
    <cellStyle name="Normal 4 3 3 2 2 3 3 2 2" xfId="24211"/>
    <cellStyle name="Normal 4 3 3 2 2 3 3 2 2 2" xfId="24212"/>
    <cellStyle name="Normal 4 3 3 2 2 3 3 2 3" xfId="24213"/>
    <cellStyle name="Normal 4 3 3 2 2 3 3 3" xfId="24214"/>
    <cellStyle name="Normal 4 3 3 2 2 3 3 3 2" xfId="24215"/>
    <cellStyle name="Normal 4 3 3 2 2 3 3 4" xfId="24216"/>
    <cellStyle name="Normal 4 3 3 2 2 3 4" xfId="24217"/>
    <cellStyle name="Normal 4 3 3 2 2 3 4 2" xfId="24218"/>
    <cellStyle name="Normal 4 3 3 2 2 3 4 2 2" xfId="24219"/>
    <cellStyle name="Normal 4 3 3 2 2 3 4 3" xfId="24220"/>
    <cellStyle name="Normal 4 3 3 2 2 3 5" xfId="24221"/>
    <cellStyle name="Normal 4 3 3 2 2 3 5 2" xfId="24222"/>
    <cellStyle name="Normal 4 3 3 2 2 3 6" xfId="24223"/>
    <cellStyle name="Normal 4 3 3 2 2 4" xfId="24224"/>
    <cellStyle name="Normal 4 3 3 2 2 4 2" xfId="24225"/>
    <cellStyle name="Normal 4 3 3 2 2 4 2 2" xfId="24226"/>
    <cellStyle name="Normal 4 3 3 2 2 4 2 2 2" xfId="24227"/>
    <cellStyle name="Normal 4 3 3 2 2 4 2 2 2 2" xfId="24228"/>
    <cellStyle name="Normal 4 3 3 2 2 4 2 2 3" xfId="24229"/>
    <cellStyle name="Normal 4 3 3 2 2 4 2 3" xfId="24230"/>
    <cellStyle name="Normal 4 3 3 2 2 4 2 3 2" xfId="24231"/>
    <cellStyle name="Normal 4 3 3 2 2 4 2 4" xfId="24232"/>
    <cellStyle name="Normal 4 3 3 2 2 4 3" xfId="24233"/>
    <cellStyle name="Normal 4 3 3 2 2 4 3 2" xfId="24234"/>
    <cellStyle name="Normal 4 3 3 2 2 4 3 2 2" xfId="24235"/>
    <cellStyle name="Normal 4 3 3 2 2 4 3 3" xfId="24236"/>
    <cellStyle name="Normal 4 3 3 2 2 4 4" xfId="24237"/>
    <cellStyle name="Normal 4 3 3 2 2 4 4 2" xfId="24238"/>
    <cellStyle name="Normal 4 3 3 2 2 4 5" xfId="24239"/>
    <cellStyle name="Normal 4 3 3 2 2 5" xfId="24240"/>
    <cellStyle name="Normal 4 3 3 2 2 5 2" xfId="24241"/>
    <cellStyle name="Normal 4 3 3 2 2 5 2 2" xfId="24242"/>
    <cellStyle name="Normal 4 3 3 2 2 5 2 2 2" xfId="24243"/>
    <cellStyle name="Normal 4 3 3 2 2 5 2 3" xfId="24244"/>
    <cellStyle name="Normal 4 3 3 2 2 5 3" xfId="24245"/>
    <cellStyle name="Normal 4 3 3 2 2 5 3 2" xfId="24246"/>
    <cellStyle name="Normal 4 3 3 2 2 5 4" xfId="24247"/>
    <cellStyle name="Normal 4 3 3 2 2 6" xfId="24248"/>
    <cellStyle name="Normal 4 3 3 2 2 6 2" xfId="24249"/>
    <cellStyle name="Normal 4 3 3 2 2 6 2 2" xfId="24250"/>
    <cellStyle name="Normal 4 3 3 2 2 6 3" xfId="24251"/>
    <cellStyle name="Normal 4 3 3 2 2 7" xfId="24252"/>
    <cellStyle name="Normal 4 3 3 2 2 7 2" xfId="24253"/>
    <cellStyle name="Normal 4 3 3 2 2 8" xfId="24254"/>
    <cellStyle name="Normal 4 3 3 2 3" xfId="24255"/>
    <cellStyle name="Normal 4 3 3 2 3 2" xfId="24256"/>
    <cellStyle name="Normal 4 3 3 2 3 2 2" xfId="24257"/>
    <cellStyle name="Normal 4 3 3 2 3 2 2 2" xfId="24258"/>
    <cellStyle name="Normal 4 3 3 2 3 2 2 2 2" xfId="24259"/>
    <cellStyle name="Normal 4 3 3 2 3 2 2 2 2 2" xfId="24260"/>
    <cellStyle name="Normal 4 3 3 2 3 2 2 2 2 2 2" xfId="24261"/>
    <cellStyle name="Normal 4 3 3 2 3 2 2 2 2 3" xfId="24262"/>
    <cellStyle name="Normal 4 3 3 2 3 2 2 2 3" xfId="24263"/>
    <cellStyle name="Normal 4 3 3 2 3 2 2 2 3 2" xfId="24264"/>
    <cellStyle name="Normal 4 3 3 2 3 2 2 2 4" xfId="24265"/>
    <cellStyle name="Normal 4 3 3 2 3 2 2 3" xfId="24266"/>
    <cellStyle name="Normal 4 3 3 2 3 2 2 3 2" xfId="24267"/>
    <cellStyle name="Normal 4 3 3 2 3 2 2 3 2 2" xfId="24268"/>
    <cellStyle name="Normal 4 3 3 2 3 2 2 3 3" xfId="24269"/>
    <cellStyle name="Normal 4 3 3 2 3 2 2 4" xfId="24270"/>
    <cellStyle name="Normal 4 3 3 2 3 2 2 4 2" xfId="24271"/>
    <cellStyle name="Normal 4 3 3 2 3 2 2 5" xfId="24272"/>
    <cellStyle name="Normal 4 3 3 2 3 2 3" xfId="24273"/>
    <cellStyle name="Normal 4 3 3 2 3 2 3 2" xfId="24274"/>
    <cellStyle name="Normal 4 3 3 2 3 2 3 2 2" xfId="24275"/>
    <cellStyle name="Normal 4 3 3 2 3 2 3 2 2 2" xfId="24276"/>
    <cellStyle name="Normal 4 3 3 2 3 2 3 2 3" xfId="24277"/>
    <cellStyle name="Normal 4 3 3 2 3 2 3 3" xfId="24278"/>
    <cellStyle name="Normal 4 3 3 2 3 2 3 3 2" xfId="24279"/>
    <cellStyle name="Normal 4 3 3 2 3 2 3 4" xfId="24280"/>
    <cellStyle name="Normal 4 3 3 2 3 2 4" xfId="24281"/>
    <cellStyle name="Normal 4 3 3 2 3 2 4 2" xfId="24282"/>
    <cellStyle name="Normal 4 3 3 2 3 2 4 2 2" xfId="24283"/>
    <cellStyle name="Normal 4 3 3 2 3 2 4 3" xfId="24284"/>
    <cellStyle name="Normal 4 3 3 2 3 2 5" xfId="24285"/>
    <cellStyle name="Normal 4 3 3 2 3 2 5 2" xfId="24286"/>
    <cellStyle name="Normal 4 3 3 2 3 2 6" xfId="24287"/>
    <cellStyle name="Normal 4 3 3 2 3 3" xfId="24288"/>
    <cellStyle name="Normal 4 3 3 2 3 3 2" xfId="24289"/>
    <cellStyle name="Normal 4 3 3 2 3 3 2 2" xfId="24290"/>
    <cellStyle name="Normal 4 3 3 2 3 3 2 2 2" xfId="24291"/>
    <cellStyle name="Normal 4 3 3 2 3 3 2 2 2 2" xfId="24292"/>
    <cellStyle name="Normal 4 3 3 2 3 3 2 2 3" xfId="24293"/>
    <cellStyle name="Normal 4 3 3 2 3 3 2 3" xfId="24294"/>
    <cellStyle name="Normal 4 3 3 2 3 3 2 3 2" xfId="24295"/>
    <cellStyle name="Normal 4 3 3 2 3 3 2 4" xfId="24296"/>
    <cellStyle name="Normal 4 3 3 2 3 3 3" xfId="24297"/>
    <cellStyle name="Normal 4 3 3 2 3 3 3 2" xfId="24298"/>
    <cellStyle name="Normal 4 3 3 2 3 3 3 2 2" xfId="24299"/>
    <cellStyle name="Normal 4 3 3 2 3 3 3 3" xfId="24300"/>
    <cellStyle name="Normal 4 3 3 2 3 3 4" xfId="24301"/>
    <cellStyle name="Normal 4 3 3 2 3 3 4 2" xfId="24302"/>
    <cellStyle name="Normal 4 3 3 2 3 3 5" xfId="24303"/>
    <cellStyle name="Normal 4 3 3 2 3 4" xfId="24304"/>
    <cellStyle name="Normal 4 3 3 2 3 4 2" xfId="24305"/>
    <cellStyle name="Normal 4 3 3 2 3 4 2 2" xfId="24306"/>
    <cellStyle name="Normal 4 3 3 2 3 4 2 2 2" xfId="24307"/>
    <cellStyle name="Normal 4 3 3 2 3 4 2 3" xfId="24308"/>
    <cellStyle name="Normal 4 3 3 2 3 4 3" xfId="24309"/>
    <cellStyle name="Normal 4 3 3 2 3 4 3 2" xfId="24310"/>
    <cellStyle name="Normal 4 3 3 2 3 4 4" xfId="24311"/>
    <cellStyle name="Normal 4 3 3 2 3 5" xfId="24312"/>
    <cellStyle name="Normal 4 3 3 2 3 5 2" xfId="24313"/>
    <cellStyle name="Normal 4 3 3 2 3 5 2 2" xfId="24314"/>
    <cellStyle name="Normal 4 3 3 2 3 5 3" xfId="24315"/>
    <cellStyle name="Normal 4 3 3 2 3 6" xfId="24316"/>
    <cellStyle name="Normal 4 3 3 2 3 6 2" xfId="24317"/>
    <cellStyle name="Normal 4 3 3 2 3 7" xfId="24318"/>
    <cellStyle name="Normal 4 3 3 2 4" xfId="24319"/>
    <cellStyle name="Normal 4 3 3 2 4 2" xfId="24320"/>
    <cellStyle name="Normal 4 3 3 2 4 2 2" xfId="24321"/>
    <cellStyle name="Normal 4 3 3 2 4 2 2 2" xfId="24322"/>
    <cellStyle name="Normal 4 3 3 2 4 2 2 2 2" xfId="24323"/>
    <cellStyle name="Normal 4 3 3 2 4 2 2 2 2 2" xfId="24324"/>
    <cellStyle name="Normal 4 3 3 2 4 2 2 2 3" xfId="24325"/>
    <cellStyle name="Normal 4 3 3 2 4 2 2 3" xfId="24326"/>
    <cellStyle name="Normal 4 3 3 2 4 2 2 3 2" xfId="24327"/>
    <cellStyle name="Normal 4 3 3 2 4 2 2 4" xfId="24328"/>
    <cellStyle name="Normal 4 3 3 2 4 2 3" xfId="24329"/>
    <cellStyle name="Normal 4 3 3 2 4 2 3 2" xfId="24330"/>
    <cellStyle name="Normal 4 3 3 2 4 2 3 2 2" xfId="24331"/>
    <cellStyle name="Normal 4 3 3 2 4 2 3 3" xfId="24332"/>
    <cellStyle name="Normal 4 3 3 2 4 2 4" xfId="24333"/>
    <cellStyle name="Normal 4 3 3 2 4 2 4 2" xfId="24334"/>
    <cellStyle name="Normal 4 3 3 2 4 2 5" xfId="24335"/>
    <cellStyle name="Normal 4 3 3 2 4 3" xfId="24336"/>
    <cellStyle name="Normal 4 3 3 2 4 3 2" xfId="24337"/>
    <cellStyle name="Normal 4 3 3 2 4 3 2 2" xfId="24338"/>
    <cellStyle name="Normal 4 3 3 2 4 3 2 2 2" xfId="24339"/>
    <cellStyle name="Normal 4 3 3 2 4 3 2 3" xfId="24340"/>
    <cellStyle name="Normal 4 3 3 2 4 3 3" xfId="24341"/>
    <cellStyle name="Normal 4 3 3 2 4 3 3 2" xfId="24342"/>
    <cellStyle name="Normal 4 3 3 2 4 3 4" xfId="24343"/>
    <cellStyle name="Normal 4 3 3 2 4 4" xfId="24344"/>
    <cellStyle name="Normal 4 3 3 2 4 4 2" xfId="24345"/>
    <cellStyle name="Normal 4 3 3 2 4 4 2 2" xfId="24346"/>
    <cellStyle name="Normal 4 3 3 2 4 4 3" xfId="24347"/>
    <cellStyle name="Normal 4 3 3 2 4 5" xfId="24348"/>
    <cellStyle name="Normal 4 3 3 2 4 5 2" xfId="24349"/>
    <cellStyle name="Normal 4 3 3 2 4 6" xfId="24350"/>
    <cellStyle name="Normal 4 3 3 2 5" xfId="24351"/>
    <cellStyle name="Normal 4 3 3 2 5 2" xfId="24352"/>
    <cellStyle name="Normal 4 3 3 2 5 2 2" xfId="24353"/>
    <cellStyle name="Normal 4 3 3 2 5 2 2 2" xfId="24354"/>
    <cellStyle name="Normal 4 3 3 2 5 2 2 2 2" xfId="24355"/>
    <cellStyle name="Normal 4 3 3 2 5 2 2 3" xfId="24356"/>
    <cellStyle name="Normal 4 3 3 2 5 2 3" xfId="24357"/>
    <cellStyle name="Normal 4 3 3 2 5 2 3 2" xfId="24358"/>
    <cellStyle name="Normal 4 3 3 2 5 2 4" xfId="24359"/>
    <cellStyle name="Normal 4 3 3 2 5 3" xfId="24360"/>
    <cellStyle name="Normal 4 3 3 2 5 3 2" xfId="24361"/>
    <cellStyle name="Normal 4 3 3 2 5 3 2 2" xfId="24362"/>
    <cellStyle name="Normal 4 3 3 2 5 3 3" xfId="24363"/>
    <cellStyle name="Normal 4 3 3 2 5 4" xfId="24364"/>
    <cellStyle name="Normal 4 3 3 2 5 4 2" xfId="24365"/>
    <cellStyle name="Normal 4 3 3 2 5 5" xfId="24366"/>
    <cellStyle name="Normal 4 3 3 2 6" xfId="24367"/>
    <cellStyle name="Normal 4 3 3 2 6 2" xfId="24368"/>
    <cellStyle name="Normal 4 3 3 2 6 2 2" xfId="24369"/>
    <cellStyle name="Normal 4 3 3 2 6 2 2 2" xfId="24370"/>
    <cellStyle name="Normal 4 3 3 2 6 2 3" xfId="24371"/>
    <cellStyle name="Normal 4 3 3 2 6 3" xfId="24372"/>
    <cellStyle name="Normal 4 3 3 2 6 3 2" xfId="24373"/>
    <cellStyle name="Normal 4 3 3 2 6 4" xfId="24374"/>
    <cellStyle name="Normal 4 3 3 2 7" xfId="24375"/>
    <cellStyle name="Normal 4 3 3 2 7 2" xfId="24376"/>
    <cellStyle name="Normal 4 3 3 2 7 2 2" xfId="24377"/>
    <cellStyle name="Normal 4 3 3 2 7 3" xfId="24378"/>
    <cellStyle name="Normal 4 3 3 2 8" xfId="24379"/>
    <cellStyle name="Normal 4 3 3 2 8 2" xfId="24380"/>
    <cellStyle name="Normal 4 3 3 2 9" xfId="24381"/>
    <cellStyle name="Normal 4 3 3 3" xfId="24382"/>
    <cellStyle name="Normal 4 3 3 3 2" xfId="24383"/>
    <cellStyle name="Normal 4 3 3 3 2 2" xfId="24384"/>
    <cellStyle name="Normal 4 3 3 3 2 2 2" xfId="24385"/>
    <cellStyle name="Normal 4 3 3 3 2 2 2 2" xfId="24386"/>
    <cellStyle name="Normal 4 3 3 3 2 2 2 2 2" xfId="24387"/>
    <cellStyle name="Normal 4 3 3 3 2 2 2 2 2 2" xfId="24388"/>
    <cellStyle name="Normal 4 3 3 3 2 2 2 2 2 2 2" xfId="24389"/>
    <cellStyle name="Normal 4 3 3 3 2 2 2 2 2 3" xfId="24390"/>
    <cellStyle name="Normal 4 3 3 3 2 2 2 2 3" xfId="24391"/>
    <cellStyle name="Normal 4 3 3 3 2 2 2 2 3 2" xfId="24392"/>
    <cellStyle name="Normal 4 3 3 3 2 2 2 2 4" xfId="24393"/>
    <cellStyle name="Normal 4 3 3 3 2 2 2 3" xfId="24394"/>
    <cellStyle name="Normal 4 3 3 3 2 2 2 3 2" xfId="24395"/>
    <cellStyle name="Normal 4 3 3 3 2 2 2 3 2 2" xfId="24396"/>
    <cellStyle name="Normal 4 3 3 3 2 2 2 3 3" xfId="24397"/>
    <cellStyle name="Normal 4 3 3 3 2 2 2 4" xfId="24398"/>
    <cellStyle name="Normal 4 3 3 3 2 2 2 4 2" xfId="24399"/>
    <cellStyle name="Normal 4 3 3 3 2 2 2 5" xfId="24400"/>
    <cellStyle name="Normal 4 3 3 3 2 2 3" xfId="24401"/>
    <cellStyle name="Normal 4 3 3 3 2 2 3 2" xfId="24402"/>
    <cellStyle name="Normal 4 3 3 3 2 2 3 2 2" xfId="24403"/>
    <cellStyle name="Normal 4 3 3 3 2 2 3 2 2 2" xfId="24404"/>
    <cellStyle name="Normal 4 3 3 3 2 2 3 2 3" xfId="24405"/>
    <cellStyle name="Normal 4 3 3 3 2 2 3 3" xfId="24406"/>
    <cellStyle name="Normal 4 3 3 3 2 2 3 3 2" xfId="24407"/>
    <cellStyle name="Normal 4 3 3 3 2 2 3 4" xfId="24408"/>
    <cellStyle name="Normal 4 3 3 3 2 2 4" xfId="24409"/>
    <cellStyle name="Normal 4 3 3 3 2 2 4 2" xfId="24410"/>
    <cellStyle name="Normal 4 3 3 3 2 2 4 2 2" xfId="24411"/>
    <cellStyle name="Normal 4 3 3 3 2 2 4 3" xfId="24412"/>
    <cellStyle name="Normal 4 3 3 3 2 2 5" xfId="24413"/>
    <cellStyle name="Normal 4 3 3 3 2 2 5 2" xfId="24414"/>
    <cellStyle name="Normal 4 3 3 3 2 2 6" xfId="24415"/>
    <cellStyle name="Normal 4 3 3 3 2 3" xfId="24416"/>
    <cellStyle name="Normal 4 3 3 3 2 3 2" xfId="24417"/>
    <cellStyle name="Normal 4 3 3 3 2 3 2 2" xfId="24418"/>
    <cellStyle name="Normal 4 3 3 3 2 3 2 2 2" xfId="24419"/>
    <cellStyle name="Normal 4 3 3 3 2 3 2 2 2 2" xfId="24420"/>
    <cellStyle name="Normal 4 3 3 3 2 3 2 2 3" xfId="24421"/>
    <cellStyle name="Normal 4 3 3 3 2 3 2 3" xfId="24422"/>
    <cellStyle name="Normal 4 3 3 3 2 3 2 3 2" xfId="24423"/>
    <cellStyle name="Normal 4 3 3 3 2 3 2 4" xfId="24424"/>
    <cellStyle name="Normal 4 3 3 3 2 3 3" xfId="24425"/>
    <cellStyle name="Normal 4 3 3 3 2 3 3 2" xfId="24426"/>
    <cellStyle name="Normal 4 3 3 3 2 3 3 2 2" xfId="24427"/>
    <cellStyle name="Normal 4 3 3 3 2 3 3 3" xfId="24428"/>
    <cellStyle name="Normal 4 3 3 3 2 3 4" xfId="24429"/>
    <cellStyle name="Normal 4 3 3 3 2 3 4 2" xfId="24430"/>
    <cellStyle name="Normal 4 3 3 3 2 3 5" xfId="24431"/>
    <cellStyle name="Normal 4 3 3 3 2 4" xfId="24432"/>
    <cellStyle name="Normal 4 3 3 3 2 4 2" xfId="24433"/>
    <cellStyle name="Normal 4 3 3 3 2 4 2 2" xfId="24434"/>
    <cellStyle name="Normal 4 3 3 3 2 4 2 2 2" xfId="24435"/>
    <cellStyle name="Normal 4 3 3 3 2 4 2 3" xfId="24436"/>
    <cellStyle name="Normal 4 3 3 3 2 4 3" xfId="24437"/>
    <cellStyle name="Normal 4 3 3 3 2 4 3 2" xfId="24438"/>
    <cellStyle name="Normal 4 3 3 3 2 4 4" xfId="24439"/>
    <cellStyle name="Normal 4 3 3 3 2 5" xfId="24440"/>
    <cellStyle name="Normal 4 3 3 3 2 5 2" xfId="24441"/>
    <cellStyle name="Normal 4 3 3 3 2 5 2 2" xfId="24442"/>
    <cellStyle name="Normal 4 3 3 3 2 5 3" xfId="24443"/>
    <cellStyle name="Normal 4 3 3 3 2 6" xfId="24444"/>
    <cellStyle name="Normal 4 3 3 3 2 6 2" xfId="24445"/>
    <cellStyle name="Normal 4 3 3 3 2 7" xfId="24446"/>
    <cellStyle name="Normal 4 3 3 3 3" xfId="24447"/>
    <cellStyle name="Normal 4 3 3 3 3 2" xfId="24448"/>
    <cellStyle name="Normal 4 3 3 3 3 2 2" xfId="24449"/>
    <cellStyle name="Normal 4 3 3 3 3 2 2 2" xfId="24450"/>
    <cellStyle name="Normal 4 3 3 3 3 2 2 2 2" xfId="24451"/>
    <cellStyle name="Normal 4 3 3 3 3 2 2 2 2 2" xfId="24452"/>
    <cellStyle name="Normal 4 3 3 3 3 2 2 2 3" xfId="24453"/>
    <cellStyle name="Normal 4 3 3 3 3 2 2 3" xfId="24454"/>
    <cellStyle name="Normal 4 3 3 3 3 2 2 3 2" xfId="24455"/>
    <cellStyle name="Normal 4 3 3 3 3 2 2 4" xfId="24456"/>
    <cellStyle name="Normal 4 3 3 3 3 2 3" xfId="24457"/>
    <cellStyle name="Normal 4 3 3 3 3 2 3 2" xfId="24458"/>
    <cellStyle name="Normal 4 3 3 3 3 2 3 2 2" xfId="24459"/>
    <cellStyle name="Normal 4 3 3 3 3 2 3 3" xfId="24460"/>
    <cellStyle name="Normal 4 3 3 3 3 2 4" xfId="24461"/>
    <cellStyle name="Normal 4 3 3 3 3 2 4 2" xfId="24462"/>
    <cellStyle name="Normal 4 3 3 3 3 2 5" xfId="24463"/>
    <cellStyle name="Normal 4 3 3 3 3 3" xfId="24464"/>
    <cellStyle name="Normal 4 3 3 3 3 3 2" xfId="24465"/>
    <cellStyle name="Normal 4 3 3 3 3 3 2 2" xfId="24466"/>
    <cellStyle name="Normal 4 3 3 3 3 3 2 2 2" xfId="24467"/>
    <cellStyle name="Normal 4 3 3 3 3 3 2 3" xfId="24468"/>
    <cellStyle name="Normal 4 3 3 3 3 3 3" xfId="24469"/>
    <cellStyle name="Normal 4 3 3 3 3 3 3 2" xfId="24470"/>
    <cellStyle name="Normal 4 3 3 3 3 3 4" xfId="24471"/>
    <cellStyle name="Normal 4 3 3 3 3 4" xfId="24472"/>
    <cellStyle name="Normal 4 3 3 3 3 4 2" xfId="24473"/>
    <cellStyle name="Normal 4 3 3 3 3 4 2 2" xfId="24474"/>
    <cellStyle name="Normal 4 3 3 3 3 4 3" xfId="24475"/>
    <cellStyle name="Normal 4 3 3 3 3 5" xfId="24476"/>
    <cellStyle name="Normal 4 3 3 3 3 5 2" xfId="24477"/>
    <cellStyle name="Normal 4 3 3 3 3 6" xfId="24478"/>
    <cellStyle name="Normal 4 3 3 3 4" xfId="24479"/>
    <cellStyle name="Normal 4 3 3 3 4 2" xfId="24480"/>
    <cellStyle name="Normal 4 3 3 3 4 2 2" xfId="24481"/>
    <cellStyle name="Normal 4 3 3 3 4 2 2 2" xfId="24482"/>
    <cellStyle name="Normal 4 3 3 3 4 2 2 2 2" xfId="24483"/>
    <cellStyle name="Normal 4 3 3 3 4 2 2 3" xfId="24484"/>
    <cellStyle name="Normal 4 3 3 3 4 2 3" xfId="24485"/>
    <cellStyle name="Normal 4 3 3 3 4 2 3 2" xfId="24486"/>
    <cellStyle name="Normal 4 3 3 3 4 2 4" xfId="24487"/>
    <cellStyle name="Normal 4 3 3 3 4 3" xfId="24488"/>
    <cellStyle name="Normal 4 3 3 3 4 3 2" xfId="24489"/>
    <cellStyle name="Normal 4 3 3 3 4 3 2 2" xfId="24490"/>
    <cellStyle name="Normal 4 3 3 3 4 3 3" xfId="24491"/>
    <cellStyle name="Normal 4 3 3 3 4 4" xfId="24492"/>
    <cellStyle name="Normal 4 3 3 3 4 4 2" xfId="24493"/>
    <cellStyle name="Normal 4 3 3 3 4 5" xfId="24494"/>
    <cellStyle name="Normal 4 3 3 3 5" xfId="24495"/>
    <cellStyle name="Normal 4 3 3 3 5 2" xfId="24496"/>
    <cellStyle name="Normal 4 3 3 3 5 2 2" xfId="24497"/>
    <cellStyle name="Normal 4 3 3 3 5 2 2 2" xfId="24498"/>
    <cellStyle name="Normal 4 3 3 3 5 2 3" xfId="24499"/>
    <cellStyle name="Normal 4 3 3 3 5 3" xfId="24500"/>
    <cellStyle name="Normal 4 3 3 3 5 3 2" xfId="24501"/>
    <cellStyle name="Normal 4 3 3 3 5 4" xfId="24502"/>
    <cellStyle name="Normal 4 3 3 3 6" xfId="24503"/>
    <cellStyle name="Normal 4 3 3 3 6 2" xfId="24504"/>
    <cellStyle name="Normal 4 3 3 3 6 2 2" xfId="24505"/>
    <cellStyle name="Normal 4 3 3 3 6 3" xfId="24506"/>
    <cellStyle name="Normal 4 3 3 3 7" xfId="24507"/>
    <cellStyle name="Normal 4 3 3 3 7 2" xfId="24508"/>
    <cellStyle name="Normal 4 3 3 3 8" xfId="24509"/>
    <cellStyle name="Normal 4 3 3 4" xfId="24510"/>
    <cellStyle name="Normal 4 3 3 4 2" xfId="24511"/>
    <cellStyle name="Normal 4 3 3 4 2 2" xfId="24512"/>
    <cellStyle name="Normal 4 3 3 4 2 2 2" xfId="24513"/>
    <cellStyle name="Normal 4 3 3 4 2 2 2 2" xfId="24514"/>
    <cellStyle name="Normal 4 3 3 4 2 2 2 2 2" xfId="24515"/>
    <cellStyle name="Normal 4 3 3 4 2 2 2 2 2 2" xfId="24516"/>
    <cellStyle name="Normal 4 3 3 4 2 2 2 2 3" xfId="24517"/>
    <cellStyle name="Normal 4 3 3 4 2 2 2 3" xfId="24518"/>
    <cellStyle name="Normal 4 3 3 4 2 2 2 3 2" xfId="24519"/>
    <cellStyle name="Normal 4 3 3 4 2 2 2 4" xfId="24520"/>
    <cellStyle name="Normal 4 3 3 4 2 2 3" xfId="24521"/>
    <cellStyle name="Normal 4 3 3 4 2 2 3 2" xfId="24522"/>
    <cellStyle name="Normal 4 3 3 4 2 2 3 2 2" xfId="24523"/>
    <cellStyle name="Normal 4 3 3 4 2 2 3 3" xfId="24524"/>
    <cellStyle name="Normal 4 3 3 4 2 2 4" xfId="24525"/>
    <cellStyle name="Normal 4 3 3 4 2 2 4 2" xfId="24526"/>
    <cellStyle name="Normal 4 3 3 4 2 2 5" xfId="24527"/>
    <cellStyle name="Normal 4 3 3 4 2 3" xfId="24528"/>
    <cellStyle name="Normal 4 3 3 4 2 3 2" xfId="24529"/>
    <cellStyle name="Normal 4 3 3 4 2 3 2 2" xfId="24530"/>
    <cellStyle name="Normal 4 3 3 4 2 3 2 2 2" xfId="24531"/>
    <cellStyle name="Normal 4 3 3 4 2 3 2 3" xfId="24532"/>
    <cellStyle name="Normal 4 3 3 4 2 3 3" xfId="24533"/>
    <cellStyle name="Normal 4 3 3 4 2 3 3 2" xfId="24534"/>
    <cellStyle name="Normal 4 3 3 4 2 3 4" xfId="24535"/>
    <cellStyle name="Normal 4 3 3 4 2 4" xfId="24536"/>
    <cellStyle name="Normal 4 3 3 4 2 4 2" xfId="24537"/>
    <cellStyle name="Normal 4 3 3 4 2 4 2 2" xfId="24538"/>
    <cellStyle name="Normal 4 3 3 4 2 4 3" xfId="24539"/>
    <cellStyle name="Normal 4 3 3 4 2 5" xfId="24540"/>
    <cellStyle name="Normal 4 3 3 4 2 5 2" xfId="24541"/>
    <cellStyle name="Normal 4 3 3 4 2 6" xfId="24542"/>
    <cellStyle name="Normal 4 3 3 4 3" xfId="24543"/>
    <cellStyle name="Normal 4 3 3 4 3 2" xfId="24544"/>
    <cellStyle name="Normal 4 3 3 4 3 2 2" xfId="24545"/>
    <cellStyle name="Normal 4 3 3 4 3 2 2 2" xfId="24546"/>
    <cellStyle name="Normal 4 3 3 4 3 2 2 2 2" xfId="24547"/>
    <cellStyle name="Normal 4 3 3 4 3 2 2 3" xfId="24548"/>
    <cellStyle name="Normal 4 3 3 4 3 2 3" xfId="24549"/>
    <cellStyle name="Normal 4 3 3 4 3 2 3 2" xfId="24550"/>
    <cellStyle name="Normal 4 3 3 4 3 2 4" xfId="24551"/>
    <cellStyle name="Normal 4 3 3 4 3 3" xfId="24552"/>
    <cellStyle name="Normal 4 3 3 4 3 3 2" xfId="24553"/>
    <cellStyle name="Normal 4 3 3 4 3 3 2 2" xfId="24554"/>
    <cellStyle name="Normal 4 3 3 4 3 3 3" xfId="24555"/>
    <cellStyle name="Normal 4 3 3 4 3 4" xfId="24556"/>
    <cellStyle name="Normal 4 3 3 4 3 4 2" xfId="24557"/>
    <cellStyle name="Normal 4 3 3 4 3 5" xfId="24558"/>
    <cellStyle name="Normal 4 3 3 4 4" xfId="24559"/>
    <cellStyle name="Normal 4 3 3 4 4 2" xfId="24560"/>
    <cellStyle name="Normal 4 3 3 4 4 2 2" xfId="24561"/>
    <cellStyle name="Normal 4 3 3 4 4 2 2 2" xfId="24562"/>
    <cellStyle name="Normal 4 3 3 4 4 2 3" xfId="24563"/>
    <cellStyle name="Normal 4 3 3 4 4 3" xfId="24564"/>
    <cellStyle name="Normal 4 3 3 4 4 3 2" xfId="24565"/>
    <cellStyle name="Normal 4 3 3 4 4 4" xfId="24566"/>
    <cellStyle name="Normal 4 3 3 4 5" xfId="24567"/>
    <cellStyle name="Normal 4 3 3 4 5 2" xfId="24568"/>
    <cellStyle name="Normal 4 3 3 4 5 2 2" xfId="24569"/>
    <cellStyle name="Normal 4 3 3 4 5 3" xfId="24570"/>
    <cellStyle name="Normal 4 3 3 4 6" xfId="24571"/>
    <cellStyle name="Normal 4 3 3 4 6 2" xfId="24572"/>
    <cellStyle name="Normal 4 3 3 4 7" xfId="24573"/>
    <cellStyle name="Normal 4 3 3 5" xfId="24574"/>
    <cellStyle name="Normal 4 3 3 5 2" xfId="24575"/>
    <cellStyle name="Normal 4 3 3 5 2 2" xfId="24576"/>
    <cellStyle name="Normal 4 3 3 5 2 2 2" xfId="24577"/>
    <cellStyle name="Normal 4 3 3 5 2 2 2 2" xfId="24578"/>
    <cellStyle name="Normal 4 3 3 5 2 2 2 2 2" xfId="24579"/>
    <cellStyle name="Normal 4 3 3 5 2 2 2 3" xfId="24580"/>
    <cellStyle name="Normal 4 3 3 5 2 2 3" xfId="24581"/>
    <cellStyle name="Normal 4 3 3 5 2 2 3 2" xfId="24582"/>
    <cellStyle name="Normal 4 3 3 5 2 2 4" xfId="24583"/>
    <cellStyle name="Normal 4 3 3 5 2 3" xfId="24584"/>
    <cellStyle name="Normal 4 3 3 5 2 3 2" xfId="24585"/>
    <cellStyle name="Normal 4 3 3 5 2 3 2 2" xfId="24586"/>
    <cellStyle name="Normal 4 3 3 5 2 3 3" xfId="24587"/>
    <cellStyle name="Normal 4 3 3 5 2 4" xfId="24588"/>
    <cellStyle name="Normal 4 3 3 5 2 4 2" xfId="24589"/>
    <cellStyle name="Normal 4 3 3 5 2 5" xfId="24590"/>
    <cellStyle name="Normal 4 3 3 5 3" xfId="24591"/>
    <cellStyle name="Normal 4 3 3 5 3 2" xfId="24592"/>
    <cellStyle name="Normal 4 3 3 5 3 2 2" xfId="24593"/>
    <cellStyle name="Normal 4 3 3 5 3 2 2 2" xfId="24594"/>
    <cellStyle name="Normal 4 3 3 5 3 2 3" xfId="24595"/>
    <cellStyle name="Normal 4 3 3 5 3 3" xfId="24596"/>
    <cellStyle name="Normal 4 3 3 5 3 3 2" xfId="24597"/>
    <cellStyle name="Normal 4 3 3 5 3 4" xfId="24598"/>
    <cellStyle name="Normal 4 3 3 5 4" xfId="24599"/>
    <cellStyle name="Normal 4 3 3 5 4 2" xfId="24600"/>
    <cellStyle name="Normal 4 3 3 5 4 2 2" xfId="24601"/>
    <cellStyle name="Normal 4 3 3 5 4 3" xfId="24602"/>
    <cellStyle name="Normal 4 3 3 5 5" xfId="24603"/>
    <cellStyle name="Normal 4 3 3 5 5 2" xfId="24604"/>
    <cellStyle name="Normal 4 3 3 5 6" xfId="24605"/>
    <cellStyle name="Normal 4 3 3 6" xfId="24606"/>
    <cellStyle name="Normal 4 3 3 6 2" xfId="24607"/>
    <cellStyle name="Normal 4 3 3 6 2 2" xfId="24608"/>
    <cellStyle name="Normal 4 3 3 6 2 2 2" xfId="24609"/>
    <cellStyle name="Normal 4 3 3 6 2 2 2 2" xfId="24610"/>
    <cellStyle name="Normal 4 3 3 6 2 2 3" xfId="24611"/>
    <cellStyle name="Normal 4 3 3 6 2 3" xfId="24612"/>
    <cellStyle name="Normal 4 3 3 6 2 3 2" xfId="24613"/>
    <cellStyle name="Normal 4 3 3 6 2 4" xfId="24614"/>
    <cellStyle name="Normal 4 3 3 6 3" xfId="24615"/>
    <cellStyle name="Normal 4 3 3 6 3 2" xfId="24616"/>
    <cellStyle name="Normal 4 3 3 6 3 2 2" xfId="24617"/>
    <cellStyle name="Normal 4 3 3 6 3 3" xfId="24618"/>
    <cellStyle name="Normal 4 3 3 6 4" xfId="24619"/>
    <cellStyle name="Normal 4 3 3 6 4 2" xfId="24620"/>
    <cellStyle name="Normal 4 3 3 6 5" xfId="24621"/>
    <cellStyle name="Normal 4 3 3 7" xfId="24622"/>
    <cellStyle name="Normal 4 3 3 7 2" xfId="24623"/>
    <cellStyle name="Normal 4 3 3 7 2 2" xfId="24624"/>
    <cellStyle name="Normal 4 3 3 7 2 2 2" xfId="24625"/>
    <cellStyle name="Normal 4 3 3 7 2 3" xfId="24626"/>
    <cellStyle name="Normal 4 3 3 7 3" xfId="24627"/>
    <cellStyle name="Normal 4 3 3 7 3 2" xfId="24628"/>
    <cellStyle name="Normal 4 3 3 7 4" xfId="24629"/>
    <cellStyle name="Normal 4 3 3 8" xfId="24630"/>
    <cellStyle name="Normal 4 3 3 8 2" xfId="24631"/>
    <cellStyle name="Normal 4 3 3 8 2 2" xfId="24632"/>
    <cellStyle name="Normal 4 3 3 8 3" xfId="24633"/>
    <cellStyle name="Normal 4 3 3 9" xfId="24634"/>
    <cellStyle name="Normal 4 3 3 9 2" xfId="24635"/>
    <cellStyle name="Normal 4 3 4" xfId="24636"/>
    <cellStyle name="Normal 4 3 4 2" xfId="24637"/>
    <cellStyle name="Normal 4 3 4 2 2" xfId="24638"/>
    <cellStyle name="Normal 4 3 4 2 2 2" xfId="24639"/>
    <cellStyle name="Normal 4 3 4 2 2 2 2" xfId="24640"/>
    <cellStyle name="Normal 4 3 4 2 2 2 2 2" xfId="24641"/>
    <cellStyle name="Normal 4 3 4 2 2 2 2 2 2" xfId="24642"/>
    <cellStyle name="Normal 4 3 4 2 2 2 2 2 2 2" xfId="24643"/>
    <cellStyle name="Normal 4 3 4 2 2 2 2 2 2 2 2" xfId="24644"/>
    <cellStyle name="Normal 4 3 4 2 2 2 2 2 2 3" xfId="24645"/>
    <cellStyle name="Normal 4 3 4 2 2 2 2 2 3" xfId="24646"/>
    <cellStyle name="Normal 4 3 4 2 2 2 2 2 3 2" xfId="24647"/>
    <cellStyle name="Normal 4 3 4 2 2 2 2 2 4" xfId="24648"/>
    <cellStyle name="Normal 4 3 4 2 2 2 2 3" xfId="24649"/>
    <cellStyle name="Normal 4 3 4 2 2 2 2 3 2" xfId="24650"/>
    <cellStyle name="Normal 4 3 4 2 2 2 2 3 2 2" xfId="24651"/>
    <cellStyle name="Normal 4 3 4 2 2 2 2 3 3" xfId="24652"/>
    <cellStyle name="Normal 4 3 4 2 2 2 2 4" xfId="24653"/>
    <cellStyle name="Normal 4 3 4 2 2 2 2 4 2" xfId="24654"/>
    <cellStyle name="Normal 4 3 4 2 2 2 2 5" xfId="24655"/>
    <cellStyle name="Normal 4 3 4 2 2 2 3" xfId="24656"/>
    <cellStyle name="Normal 4 3 4 2 2 2 3 2" xfId="24657"/>
    <cellStyle name="Normal 4 3 4 2 2 2 3 2 2" xfId="24658"/>
    <cellStyle name="Normal 4 3 4 2 2 2 3 2 2 2" xfId="24659"/>
    <cellStyle name="Normal 4 3 4 2 2 2 3 2 3" xfId="24660"/>
    <cellStyle name="Normal 4 3 4 2 2 2 3 3" xfId="24661"/>
    <cellStyle name="Normal 4 3 4 2 2 2 3 3 2" xfId="24662"/>
    <cellStyle name="Normal 4 3 4 2 2 2 3 4" xfId="24663"/>
    <cellStyle name="Normal 4 3 4 2 2 2 4" xfId="24664"/>
    <cellStyle name="Normal 4 3 4 2 2 2 4 2" xfId="24665"/>
    <cellStyle name="Normal 4 3 4 2 2 2 4 2 2" xfId="24666"/>
    <cellStyle name="Normal 4 3 4 2 2 2 4 3" xfId="24667"/>
    <cellStyle name="Normal 4 3 4 2 2 2 5" xfId="24668"/>
    <cellStyle name="Normal 4 3 4 2 2 2 5 2" xfId="24669"/>
    <cellStyle name="Normal 4 3 4 2 2 2 6" xfId="24670"/>
    <cellStyle name="Normal 4 3 4 2 2 3" xfId="24671"/>
    <cellStyle name="Normal 4 3 4 2 2 3 2" xfId="24672"/>
    <cellStyle name="Normal 4 3 4 2 2 3 2 2" xfId="24673"/>
    <cellStyle name="Normal 4 3 4 2 2 3 2 2 2" xfId="24674"/>
    <cellStyle name="Normal 4 3 4 2 2 3 2 2 2 2" xfId="24675"/>
    <cellStyle name="Normal 4 3 4 2 2 3 2 2 3" xfId="24676"/>
    <cellStyle name="Normal 4 3 4 2 2 3 2 3" xfId="24677"/>
    <cellStyle name="Normal 4 3 4 2 2 3 2 3 2" xfId="24678"/>
    <cellStyle name="Normal 4 3 4 2 2 3 2 4" xfId="24679"/>
    <cellStyle name="Normal 4 3 4 2 2 3 3" xfId="24680"/>
    <cellStyle name="Normal 4 3 4 2 2 3 3 2" xfId="24681"/>
    <cellStyle name="Normal 4 3 4 2 2 3 3 2 2" xfId="24682"/>
    <cellStyle name="Normal 4 3 4 2 2 3 3 3" xfId="24683"/>
    <cellStyle name="Normal 4 3 4 2 2 3 4" xfId="24684"/>
    <cellStyle name="Normal 4 3 4 2 2 3 4 2" xfId="24685"/>
    <cellStyle name="Normal 4 3 4 2 2 3 5" xfId="24686"/>
    <cellStyle name="Normal 4 3 4 2 2 4" xfId="24687"/>
    <cellStyle name="Normal 4 3 4 2 2 4 2" xfId="24688"/>
    <cellStyle name="Normal 4 3 4 2 2 4 2 2" xfId="24689"/>
    <cellStyle name="Normal 4 3 4 2 2 4 2 2 2" xfId="24690"/>
    <cellStyle name="Normal 4 3 4 2 2 4 2 3" xfId="24691"/>
    <cellStyle name="Normal 4 3 4 2 2 4 3" xfId="24692"/>
    <cellStyle name="Normal 4 3 4 2 2 4 3 2" xfId="24693"/>
    <cellStyle name="Normal 4 3 4 2 2 4 4" xfId="24694"/>
    <cellStyle name="Normal 4 3 4 2 2 5" xfId="24695"/>
    <cellStyle name="Normal 4 3 4 2 2 5 2" xfId="24696"/>
    <cellStyle name="Normal 4 3 4 2 2 5 2 2" xfId="24697"/>
    <cellStyle name="Normal 4 3 4 2 2 5 3" xfId="24698"/>
    <cellStyle name="Normal 4 3 4 2 2 6" xfId="24699"/>
    <cellStyle name="Normal 4 3 4 2 2 6 2" xfId="24700"/>
    <cellStyle name="Normal 4 3 4 2 2 7" xfId="24701"/>
    <cellStyle name="Normal 4 3 4 2 3" xfId="24702"/>
    <cellStyle name="Normal 4 3 4 2 3 2" xfId="24703"/>
    <cellStyle name="Normal 4 3 4 2 3 2 2" xfId="24704"/>
    <cellStyle name="Normal 4 3 4 2 3 2 2 2" xfId="24705"/>
    <cellStyle name="Normal 4 3 4 2 3 2 2 2 2" xfId="24706"/>
    <cellStyle name="Normal 4 3 4 2 3 2 2 2 2 2" xfId="24707"/>
    <cellStyle name="Normal 4 3 4 2 3 2 2 2 3" xfId="24708"/>
    <cellStyle name="Normal 4 3 4 2 3 2 2 3" xfId="24709"/>
    <cellStyle name="Normal 4 3 4 2 3 2 2 3 2" xfId="24710"/>
    <cellStyle name="Normal 4 3 4 2 3 2 2 4" xfId="24711"/>
    <cellStyle name="Normal 4 3 4 2 3 2 3" xfId="24712"/>
    <cellStyle name="Normal 4 3 4 2 3 2 3 2" xfId="24713"/>
    <cellStyle name="Normal 4 3 4 2 3 2 3 2 2" xfId="24714"/>
    <cellStyle name="Normal 4 3 4 2 3 2 3 3" xfId="24715"/>
    <cellStyle name="Normal 4 3 4 2 3 2 4" xfId="24716"/>
    <cellStyle name="Normal 4 3 4 2 3 2 4 2" xfId="24717"/>
    <cellStyle name="Normal 4 3 4 2 3 2 5" xfId="24718"/>
    <cellStyle name="Normal 4 3 4 2 3 3" xfId="24719"/>
    <cellStyle name="Normal 4 3 4 2 3 3 2" xfId="24720"/>
    <cellStyle name="Normal 4 3 4 2 3 3 2 2" xfId="24721"/>
    <cellStyle name="Normal 4 3 4 2 3 3 2 2 2" xfId="24722"/>
    <cellStyle name="Normal 4 3 4 2 3 3 2 3" xfId="24723"/>
    <cellStyle name="Normal 4 3 4 2 3 3 3" xfId="24724"/>
    <cellStyle name="Normal 4 3 4 2 3 3 3 2" xfId="24725"/>
    <cellStyle name="Normal 4 3 4 2 3 3 4" xfId="24726"/>
    <cellStyle name="Normal 4 3 4 2 3 4" xfId="24727"/>
    <cellStyle name="Normal 4 3 4 2 3 4 2" xfId="24728"/>
    <cellStyle name="Normal 4 3 4 2 3 4 2 2" xfId="24729"/>
    <cellStyle name="Normal 4 3 4 2 3 4 3" xfId="24730"/>
    <cellStyle name="Normal 4 3 4 2 3 5" xfId="24731"/>
    <cellStyle name="Normal 4 3 4 2 3 5 2" xfId="24732"/>
    <cellStyle name="Normal 4 3 4 2 3 6" xfId="24733"/>
    <cellStyle name="Normal 4 3 4 2 4" xfId="24734"/>
    <cellStyle name="Normal 4 3 4 2 4 2" xfId="24735"/>
    <cellStyle name="Normal 4 3 4 2 4 2 2" xfId="24736"/>
    <cellStyle name="Normal 4 3 4 2 4 2 2 2" xfId="24737"/>
    <cellStyle name="Normal 4 3 4 2 4 2 2 2 2" xfId="24738"/>
    <cellStyle name="Normal 4 3 4 2 4 2 2 3" xfId="24739"/>
    <cellStyle name="Normal 4 3 4 2 4 2 3" xfId="24740"/>
    <cellStyle name="Normal 4 3 4 2 4 2 3 2" xfId="24741"/>
    <cellStyle name="Normal 4 3 4 2 4 2 4" xfId="24742"/>
    <cellStyle name="Normal 4 3 4 2 4 3" xfId="24743"/>
    <cellStyle name="Normal 4 3 4 2 4 3 2" xfId="24744"/>
    <cellStyle name="Normal 4 3 4 2 4 3 2 2" xfId="24745"/>
    <cellStyle name="Normal 4 3 4 2 4 3 3" xfId="24746"/>
    <cellStyle name="Normal 4 3 4 2 4 4" xfId="24747"/>
    <cellStyle name="Normal 4 3 4 2 4 4 2" xfId="24748"/>
    <cellStyle name="Normal 4 3 4 2 4 5" xfId="24749"/>
    <cellStyle name="Normal 4 3 4 2 5" xfId="24750"/>
    <cellStyle name="Normal 4 3 4 2 5 2" xfId="24751"/>
    <cellStyle name="Normal 4 3 4 2 5 2 2" xfId="24752"/>
    <cellStyle name="Normal 4 3 4 2 5 2 2 2" xfId="24753"/>
    <cellStyle name="Normal 4 3 4 2 5 2 3" xfId="24754"/>
    <cellStyle name="Normal 4 3 4 2 5 3" xfId="24755"/>
    <cellStyle name="Normal 4 3 4 2 5 3 2" xfId="24756"/>
    <cellStyle name="Normal 4 3 4 2 5 4" xfId="24757"/>
    <cellStyle name="Normal 4 3 4 2 6" xfId="24758"/>
    <cellStyle name="Normal 4 3 4 2 6 2" xfId="24759"/>
    <cellStyle name="Normal 4 3 4 2 6 2 2" xfId="24760"/>
    <cellStyle name="Normal 4 3 4 2 6 3" xfId="24761"/>
    <cellStyle name="Normal 4 3 4 2 7" xfId="24762"/>
    <cellStyle name="Normal 4 3 4 2 7 2" xfId="24763"/>
    <cellStyle name="Normal 4 3 4 2 8" xfId="24764"/>
    <cellStyle name="Normal 4 3 4 3" xfId="24765"/>
    <cellStyle name="Normal 4 3 4 3 2" xfId="24766"/>
    <cellStyle name="Normal 4 3 4 3 2 2" xfId="24767"/>
    <cellStyle name="Normal 4 3 4 3 2 2 2" xfId="24768"/>
    <cellStyle name="Normal 4 3 4 3 2 2 2 2" xfId="24769"/>
    <cellStyle name="Normal 4 3 4 3 2 2 2 2 2" xfId="24770"/>
    <cellStyle name="Normal 4 3 4 3 2 2 2 2 2 2" xfId="24771"/>
    <cellStyle name="Normal 4 3 4 3 2 2 2 2 3" xfId="24772"/>
    <cellStyle name="Normal 4 3 4 3 2 2 2 3" xfId="24773"/>
    <cellStyle name="Normal 4 3 4 3 2 2 2 3 2" xfId="24774"/>
    <cellStyle name="Normal 4 3 4 3 2 2 2 4" xfId="24775"/>
    <cellStyle name="Normal 4 3 4 3 2 2 3" xfId="24776"/>
    <cellStyle name="Normal 4 3 4 3 2 2 3 2" xfId="24777"/>
    <cellStyle name="Normal 4 3 4 3 2 2 3 2 2" xfId="24778"/>
    <cellStyle name="Normal 4 3 4 3 2 2 3 3" xfId="24779"/>
    <cellStyle name="Normal 4 3 4 3 2 2 4" xfId="24780"/>
    <cellStyle name="Normal 4 3 4 3 2 2 4 2" xfId="24781"/>
    <cellStyle name="Normal 4 3 4 3 2 2 5" xfId="24782"/>
    <cellStyle name="Normal 4 3 4 3 2 3" xfId="24783"/>
    <cellStyle name="Normal 4 3 4 3 2 3 2" xfId="24784"/>
    <cellStyle name="Normal 4 3 4 3 2 3 2 2" xfId="24785"/>
    <cellStyle name="Normal 4 3 4 3 2 3 2 2 2" xfId="24786"/>
    <cellStyle name="Normal 4 3 4 3 2 3 2 3" xfId="24787"/>
    <cellStyle name="Normal 4 3 4 3 2 3 3" xfId="24788"/>
    <cellStyle name="Normal 4 3 4 3 2 3 3 2" xfId="24789"/>
    <cellStyle name="Normal 4 3 4 3 2 3 4" xfId="24790"/>
    <cellStyle name="Normal 4 3 4 3 2 4" xfId="24791"/>
    <cellStyle name="Normal 4 3 4 3 2 4 2" xfId="24792"/>
    <cellStyle name="Normal 4 3 4 3 2 4 2 2" xfId="24793"/>
    <cellStyle name="Normal 4 3 4 3 2 4 3" xfId="24794"/>
    <cellStyle name="Normal 4 3 4 3 2 5" xfId="24795"/>
    <cellStyle name="Normal 4 3 4 3 2 5 2" xfId="24796"/>
    <cellStyle name="Normal 4 3 4 3 2 6" xfId="24797"/>
    <cellStyle name="Normal 4 3 4 3 3" xfId="24798"/>
    <cellStyle name="Normal 4 3 4 3 3 2" xfId="24799"/>
    <cellStyle name="Normal 4 3 4 3 3 2 2" xfId="24800"/>
    <cellStyle name="Normal 4 3 4 3 3 2 2 2" xfId="24801"/>
    <cellStyle name="Normal 4 3 4 3 3 2 2 2 2" xfId="24802"/>
    <cellStyle name="Normal 4 3 4 3 3 2 2 3" xfId="24803"/>
    <cellStyle name="Normal 4 3 4 3 3 2 3" xfId="24804"/>
    <cellStyle name="Normal 4 3 4 3 3 2 3 2" xfId="24805"/>
    <cellStyle name="Normal 4 3 4 3 3 2 4" xfId="24806"/>
    <cellStyle name="Normal 4 3 4 3 3 3" xfId="24807"/>
    <cellStyle name="Normal 4 3 4 3 3 3 2" xfId="24808"/>
    <cellStyle name="Normal 4 3 4 3 3 3 2 2" xfId="24809"/>
    <cellStyle name="Normal 4 3 4 3 3 3 3" xfId="24810"/>
    <cellStyle name="Normal 4 3 4 3 3 4" xfId="24811"/>
    <cellStyle name="Normal 4 3 4 3 3 4 2" xfId="24812"/>
    <cellStyle name="Normal 4 3 4 3 3 5" xfId="24813"/>
    <cellStyle name="Normal 4 3 4 3 4" xfId="24814"/>
    <cellStyle name="Normal 4 3 4 3 4 2" xfId="24815"/>
    <cellStyle name="Normal 4 3 4 3 4 2 2" xfId="24816"/>
    <cellStyle name="Normal 4 3 4 3 4 2 2 2" xfId="24817"/>
    <cellStyle name="Normal 4 3 4 3 4 2 3" xfId="24818"/>
    <cellStyle name="Normal 4 3 4 3 4 3" xfId="24819"/>
    <cellStyle name="Normal 4 3 4 3 4 3 2" xfId="24820"/>
    <cellStyle name="Normal 4 3 4 3 4 4" xfId="24821"/>
    <cellStyle name="Normal 4 3 4 3 5" xfId="24822"/>
    <cellStyle name="Normal 4 3 4 3 5 2" xfId="24823"/>
    <cellStyle name="Normal 4 3 4 3 5 2 2" xfId="24824"/>
    <cellStyle name="Normal 4 3 4 3 5 3" xfId="24825"/>
    <cellStyle name="Normal 4 3 4 3 6" xfId="24826"/>
    <cellStyle name="Normal 4 3 4 3 6 2" xfId="24827"/>
    <cellStyle name="Normal 4 3 4 3 7" xfId="24828"/>
    <cellStyle name="Normal 4 3 4 4" xfId="24829"/>
    <cellStyle name="Normal 4 3 4 4 2" xfId="24830"/>
    <cellStyle name="Normal 4 3 4 4 2 2" xfId="24831"/>
    <cellStyle name="Normal 4 3 4 4 2 2 2" xfId="24832"/>
    <cellStyle name="Normal 4 3 4 4 2 2 2 2" xfId="24833"/>
    <cellStyle name="Normal 4 3 4 4 2 2 2 2 2" xfId="24834"/>
    <cellStyle name="Normal 4 3 4 4 2 2 2 3" xfId="24835"/>
    <cellStyle name="Normal 4 3 4 4 2 2 3" xfId="24836"/>
    <cellStyle name="Normal 4 3 4 4 2 2 3 2" xfId="24837"/>
    <cellStyle name="Normal 4 3 4 4 2 2 4" xfId="24838"/>
    <cellStyle name="Normal 4 3 4 4 2 3" xfId="24839"/>
    <cellStyle name="Normal 4 3 4 4 2 3 2" xfId="24840"/>
    <cellStyle name="Normal 4 3 4 4 2 3 2 2" xfId="24841"/>
    <cellStyle name="Normal 4 3 4 4 2 3 3" xfId="24842"/>
    <cellStyle name="Normal 4 3 4 4 2 4" xfId="24843"/>
    <cellStyle name="Normal 4 3 4 4 2 4 2" xfId="24844"/>
    <cellStyle name="Normal 4 3 4 4 2 5" xfId="24845"/>
    <cellStyle name="Normal 4 3 4 4 3" xfId="24846"/>
    <cellStyle name="Normal 4 3 4 4 3 2" xfId="24847"/>
    <cellStyle name="Normal 4 3 4 4 3 2 2" xfId="24848"/>
    <cellStyle name="Normal 4 3 4 4 3 2 2 2" xfId="24849"/>
    <cellStyle name="Normal 4 3 4 4 3 2 3" xfId="24850"/>
    <cellStyle name="Normal 4 3 4 4 3 3" xfId="24851"/>
    <cellStyle name="Normal 4 3 4 4 3 3 2" xfId="24852"/>
    <cellStyle name="Normal 4 3 4 4 3 4" xfId="24853"/>
    <cellStyle name="Normal 4 3 4 4 4" xfId="24854"/>
    <cellStyle name="Normal 4 3 4 4 4 2" xfId="24855"/>
    <cellStyle name="Normal 4 3 4 4 4 2 2" xfId="24856"/>
    <cellStyle name="Normal 4 3 4 4 4 3" xfId="24857"/>
    <cellStyle name="Normal 4 3 4 4 5" xfId="24858"/>
    <cellStyle name="Normal 4 3 4 4 5 2" xfId="24859"/>
    <cellStyle name="Normal 4 3 4 4 6" xfId="24860"/>
    <cellStyle name="Normal 4 3 4 5" xfId="24861"/>
    <cellStyle name="Normal 4 3 4 5 2" xfId="24862"/>
    <cellStyle name="Normal 4 3 4 5 2 2" xfId="24863"/>
    <cellStyle name="Normal 4 3 4 5 2 2 2" xfId="24864"/>
    <cellStyle name="Normal 4 3 4 5 2 2 2 2" xfId="24865"/>
    <cellStyle name="Normal 4 3 4 5 2 2 3" xfId="24866"/>
    <cellStyle name="Normal 4 3 4 5 2 3" xfId="24867"/>
    <cellStyle name="Normal 4 3 4 5 2 3 2" xfId="24868"/>
    <cellStyle name="Normal 4 3 4 5 2 4" xfId="24869"/>
    <cellStyle name="Normal 4 3 4 5 3" xfId="24870"/>
    <cellStyle name="Normal 4 3 4 5 3 2" xfId="24871"/>
    <cellStyle name="Normal 4 3 4 5 3 2 2" xfId="24872"/>
    <cellStyle name="Normal 4 3 4 5 3 3" xfId="24873"/>
    <cellStyle name="Normal 4 3 4 5 4" xfId="24874"/>
    <cellStyle name="Normal 4 3 4 5 4 2" xfId="24875"/>
    <cellStyle name="Normal 4 3 4 5 5" xfId="24876"/>
    <cellStyle name="Normal 4 3 4 6" xfId="24877"/>
    <cellStyle name="Normal 4 3 4 6 2" xfId="24878"/>
    <cellStyle name="Normal 4 3 4 6 2 2" xfId="24879"/>
    <cellStyle name="Normal 4 3 4 6 2 2 2" xfId="24880"/>
    <cellStyle name="Normal 4 3 4 6 2 3" xfId="24881"/>
    <cellStyle name="Normal 4 3 4 6 3" xfId="24882"/>
    <cellStyle name="Normal 4 3 4 6 3 2" xfId="24883"/>
    <cellStyle name="Normal 4 3 4 6 4" xfId="24884"/>
    <cellStyle name="Normal 4 3 4 7" xfId="24885"/>
    <cellStyle name="Normal 4 3 4 7 2" xfId="24886"/>
    <cellStyle name="Normal 4 3 4 7 2 2" xfId="24887"/>
    <cellStyle name="Normal 4 3 4 7 3" xfId="24888"/>
    <cellStyle name="Normal 4 3 4 8" xfId="24889"/>
    <cellStyle name="Normal 4 3 4 8 2" xfId="24890"/>
    <cellStyle name="Normal 4 3 4 9" xfId="24891"/>
    <cellStyle name="Normal 4 3 5" xfId="24892"/>
    <cellStyle name="Normal 4 3 5 2" xfId="24893"/>
    <cellStyle name="Normal 4 3 5 2 2" xfId="24894"/>
    <cellStyle name="Normal 4 3 5 2 2 2" xfId="24895"/>
    <cellStyle name="Normal 4 3 5 2 2 2 2" xfId="24896"/>
    <cellStyle name="Normal 4 3 5 2 2 2 2 2" xfId="24897"/>
    <cellStyle name="Normal 4 3 5 2 2 2 2 2 2" xfId="24898"/>
    <cellStyle name="Normal 4 3 5 2 2 2 2 2 2 2" xfId="24899"/>
    <cellStyle name="Normal 4 3 5 2 2 2 2 2 3" xfId="24900"/>
    <cellStyle name="Normal 4 3 5 2 2 2 2 3" xfId="24901"/>
    <cellStyle name="Normal 4 3 5 2 2 2 2 3 2" xfId="24902"/>
    <cellStyle name="Normal 4 3 5 2 2 2 2 4" xfId="24903"/>
    <cellStyle name="Normal 4 3 5 2 2 2 3" xfId="24904"/>
    <cellStyle name="Normal 4 3 5 2 2 2 3 2" xfId="24905"/>
    <cellStyle name="Normal 4 3 5 2 2 2 3 2 2" xfId="24906"/>
    <cellStyle name="Normal 4 3 5 2 2 2 3 3" xfId="24907"/>
    <cellStyle name="Normal 4 3 5 2 2 2 4" xfId="24908"/>
    <cellStyle name="Normal 4 3 5 2 2 2 4 2" xfId="24909"/>
    <cellStyle name="Normal 4 3 5 2 2 2 5" xfId="24910"/>
    <cellStyle name="Normal 4 3 5 2 2 3" xfId="24911"/>
    <cellStyle name="Normal 4 3 5 2 2 3 2" xfId="24912"/>
    <cellStyle name="Normal 4 3 5 2 2 3 2 2" xfId="24913"/>
    <cellStyle name="Normal 4 3 5 2 2 3 2 2 2" xfId="24914"/>
    <cellStyle name="Normal 4 3 5 2 2 3 2 3" xfId="24915"/>
    <cellStyle name="Normal 4 3 5 2 2 3 3" xfId="24916"/>
    <cellStyle name="Normal 4 3 5 2 2 3 3 2" xfId="24917"/>
    <cellStyle name="Normal 4 3 5 2 2 3 4" xfId="24918"/>
    <cellStyle name="Normal 4 3 5 2 2 4" xfId="24919"/>
    <cellStyle name="Normal 4 3 5 2 2 4 2" xfId="24920"/>
    <cellStyle name="Normal 4 3 5 2 2 4 2 2" xfId="24921"/>
    <cellStyle name="Normal 4 3 5 2 2 4 3" xfId="24922"/>
    <cellStyle name="Normal 4 3 5 2 2 5" xfId="24923"/>
    <cellStyle name="Normal 4 3 5 2 2 5 2" xfId="24924"/>
    <cellStyle name="Normal 4 3 5 2 2 6" xfId="24925"/>
    <cellStyle name="Normal 4 3 5 2 3" xfId="24926"/>
    <cellStyle name="Normal 4 3 5 2 3 2" xfId="24927"/>
    <cellStyle name="Normal 4 3 5 2 3 2 2" xfId="24928"/>
    <cellStyle name="Normal 4 3 5 2 3 2 2 2" xfId="24929"/>
    <cellStyle name="Normal 4 3 5 2 3 2 2 2 2" xfId="24930"/>
    <cellStyle name="Normal 4 3 5 2 3 2 2 3" xfId="24931"/>
    <cellStyle name="Normal 4 3 5 2 3 2 3" xfId="24932"/>
    <cellStyle name="Normal 4 3 5 2 3 2 3 2" xfId="24933"/>
    <cellStyle name="Normal 4 3 5 2 3 2 4" xfId="24934"/>
    <cellStyle name="Normal 4 3 5 2 3 3" xfId="24935"/>
    <cellStyle name="Normal 4 3 5 2 3 3 2" xfId="24936"/>
    <cellStyle name="Normal 4 3 5 2 3 3 2 2" xfId="24937"/>
    <cellStyle name="Normal 4 3 5 2 3 3 3" xfId="24938"/>
    <cellStyle name="Normal 4 3 5 2 3 4" xfId="24939"/>
    <cellStyle name="Normal 4 3 5 2 3 4 2" xfId="24940"/>
    <cellStyle name="Normal 4 3 5 2 3 5" xfId="24941"/>
    <cellStyle name="Normal 4 3 5 2 4" xfId="24942"/>
    <cellStyle name="Normal 4 3 5 2 4 2" xfId="24943"/>
    <cellStyle name="Normal 4 3 5 2 4 2 2" xfId="24944"/>
    <cellStyle name="Normal 4 3 5 2 4 2 2 2" xfId="24945"/>
    <cellStyle name="Normal 4 3 5 2 4 2 3" xfId="24946"/>
    <cellStyle name="Normal 4 3 5 2 4 3" xfId="24947"/>
    <cellStyle name="Normal 4 3 5 2 4 3 2" xfId="24948"/>
    <cellStyle name="Normal 4 3 5 2 4 4" xfId="24949"/>
    <cellStyle name="Normal 4 3 5 2 5" xfId="24950"/>
    <cellStyle name="Normal 4 3 5 2 5 2" xfId="24951"/>
    <cellStyle name="Normal 4 3 5 2 5 2 2" xfId="24952"/>
    <cellStyle name="Normal 4 3 5 2 5 3" xfId="24953"/>
    <cellStyle name="Normal 4 3 5 2 6" xfId="24954"/>
    <cellStyle name="Normal 4 3 5 2 6 2" xfId="24955"/>
    <cellStyle name="Normal 4 3 5 2 7" xfId="24956"/>
    <cellStyle name="Normal 4 3 5 3" xfId="24957"/>
    <cellStyle name="Normal 4 3 5 3 2" xfId="24958"/>
    <cellStyle name="Normal 4 3 5 3 2 2" xfId="24959"/>
    <cellStyle name="Normal 4 3 5 3 2 2 2" xfId="24960"/>
    <cellStyle name="Normal 4 3 5 3 2 2 2 2" xfId="24961"/>
    <cellStyle name="Normal 4 3 5 3 2 2 2 2 2" xfId="24962"/>
    <cellStyle name="Normal 4 3 5 3 2 2 2 3" xfId="24963"/>
    <cellStyle name="Normal 4 3 5 3 2 2 3" xfId="24964"/>
    <cellStyle name="Normal 4 3 5 3 2 2 3 2" xfId="24965"/>
    <cellStyle name="Normal 4 3 5 3 2 2 4" xfId="24966"/>
    <cellStyle name="Normal 4 3 5 3 2 3" xfId="24967"/>
    <cellStyle name="Normal 4 3 5 3 2 3 2" xfId="24968"/>
    <cellStyle name="Normal 4 3 5 3 2 3 2 2" xfId="24969"/>
    <cellStyle name="Normal 4 3 5 3 2 3 3" xfId="24970"/>
    <cellStyle name="Normal 4 3 5 3 2 4" xfId="24971"/>
    <cellStyle name="Normal 4 3 5 3 2 4 2" xfId="24972"/>
    <cellStyle name="Normal 4 3 5 3 2 5" xfId="24973"/>
    <cellStyle name="Normal 4 3 5 3 3" xfId="24974"/>
    <cellStyle name="Normal 4 3 5 3 3 2" xfId="24975"/>
    <cellStyle name="Normal 4 3 5 3 3 2 2" xfId="24976"/>
    <cellStyle name="Normal 4 3 5 3 3 2 2 2" xfId="24977"/>
    <cellStyle name="Normal 4 3 5 3 3 2 3" xfId="24978"/>
    <cellStyle name="Normal 4 3 5 3 3 3" xfId="24979"/>
    <cellStyle name="Normal 4 3 5 3 3 3 2" xfId="24980"/>
    <cellStyle name="Normal 4 3 5 3 3 4" xfId="24981"/>
    <cellStyle name="Normal 4 3 5 3 4" xfId="24982"/>
    <cellStyle name="Normal 4 3 5 3 4 2" xfId="24983"/>
    <cellStyle name="Normal 4 3 5 3 4 2 2" xfId="24984"/>
    <cellStyle name="Normal 4 3 5 3 4 3" xfId="24985"/>
    <cellStyle name="Normal 4 3 5 3 5" xfId="24986"/>
    <cellStyle name="Normal 4 3 5 3 5 2" xfId="24987"/>
    <cellStyle name="Normal 4 3 5 3 6" xfId="24988"/>
    <cellStyle name="Normal 4 3 5 4" xfId="24989"/>
    <cellStyle name="Normal 4 3 5 4 2" xfId="24990"/>
    <cellStyle name="Normal 4 3 5 4 2 2" xfId="24991"/>
    <cellStyle name="Normal 4 3 5 4 2 2 2" xfId="24992"/>
    <cellStyle name="Normal 4 3 5 4 2 2 2 2" xfId="24993"/>
    <cellStyle name="Normal 4 3 5 4 2 2 3" xfId="24994"/>
    <cellStyle name="Normal 4 3 5 4 2 3" xfId="24995"/>
    <cellStyle name="Normal 4 3 5 4 2 3 2" xfId="24996"/>
    <cellStyle name="Normal 4 3 5 4 2 4" xfId="24997"/>
    <cellStyle name="Normal 4 3 5 4 3" xfId="24998"/>
    <cellStyle name="Normal 4 3 5 4 3 2" xfId="24999"/>
    <cellStyle name="Normal 4 3 5 4 3 2 2" xfId="25000"/>
    <cellStyle name="Normal 4 3 5 4 3 3" xfId="25001"/>
    <cellStyle name="Normal 4 3 5 4 4" xfId="25002"/>
    <cellStyle name="Normal 4 3 5 4 4 2" xfId="25003"/>
    <cellStyle name="Normal 4 3 5 4 5" xfId="25004"/>
    <cellStyle name="Normal 4 3 5 5" xfId="25005"/>
    <cellStyle name="Normal 4 3 5 5 2" xfId="25006"/>
    <cellStyle name="Normal 4 3 5 5 2 2" xfId="25007"/>
    <cellStyle name="Normal 4 3 5 5 2 2 2" xfId="25008"/>
    <cellStyle name="Normal 4 3 5 5 2 3" xfId="25009"/>
    <cellStyle name="Normal 4 3 5 5 3" xfId="25010"/>
    <cellStyle name="Normal 4 3 5 5 3 2" xfId="25011"/>
    <cellStyle name="Normal 4 3 5 5 4" xfId="25012"/>
    <cellStyle name="Normal 4 3 5 6" xfId="25013"/>
    <cellStyle name="Normal 4 3 5 6 2" xfId="25014"/>
    <cellStyle name="Normal 4 3 5 6 2 2" xfId="25015"/>
    <cellStyle name="Normal 4 3 5 6 3" xfId="25016"/>
    <cellStyle name="Normal 4 3 5 7" xfId="25017"/>
    <cellStyle name="Normal 4 3 5 7 2" xfId="25018"/>
    <cellStyle name="Normal 4 3 5 8" xfId="25019"/>
    <cellStyle name="Normal 4 3 6" xfId="25020"/>
    <cellStyle name="Normal 4 3 6 2" xfId="25021"/>
    <cellStyle name="Normal 4 3 6 2 2" xfId="25022"/>
    <cellStyle name="Normal 4 3 6 2 2 2" xfId="25023"/>
    <cellStyle name="Normal 4 3 6 2 2 2 2" xfId="25024"/>
    <cellStyle name="Normal 4 3 6 2 2 2 2 2" xfId="25025"/>
    <cellStyle name="Normal 4 3 6 2 2 2 2 2 2" xfId="25026"/>
    <cellStyle name="Normal 4 3 6 2 2 2 2 3" xfId="25027"/>
    <cellStyle name="Normal 4 3 6 2 2 2 3" xfId="25028"/>
    <cellStyle name="Normal 4 3 6 2 2 2 3 2" xfId="25029"/>
    <cellStyle name="Normal 4 3 6 2 2 2 4" xfId="25030"/>
    <cellStyle name="Normal 4 3 6 2 2 3" xfId="25031"/>
    <cellStyle name="Normal 4 3 6 2 2 3 2" xfId="25032"/>
    <cellStyle name="Normal 4 3 6 2 2 3 2 2" xfId="25033"/>
    <cellStyle name="Normal 4 3 6 2 2 3 3" xfId="25034"/>
    <cellStyle name="Normal 4 3 6 2 2 4" xfId="25035"/>
    <cellStyle name="Normal 4 3 6 2 2 4 2" xfId="25036"/>
    <cellStyle name="Normal 4 3 6 2 2 5" xfId="25037"/>
    <cellStyle name="Normal 4 3 6 2 3" xfId="25038"/>
    <cellStyle name="Normal 4 3 6 2 3 2" xfId="25039"/>
    <cellStyle name="Normal 4 3 6 2 3 2 2" xfId="25040"/>
    <cellStyle name="Normal 4 3 6 2 3 2 2 2" xfId="25041"/>
    <cellStyle name="Normal 4 3 6 2 3 2 3" xfId="25042"/>
    <cellStyle name="Normal 4 3 6 2 3 3" xfId="25043"/>
    <cellStyle name="Normal 4 3 6 2 3 3 2" xfId="25044"/>
    <cellStyle name="Normal 4 3 6 2 3 4" xfId="25045"/>
    <cellStyle name="Normal 4 3 6 2 4" xfId="25046"/>
    <cellStyle name="Normal 4 3 6 2 4 2" xfId="25047"/>
    <cellStyle name="Normal 4 3 6 2 4 2 2" xfId="25048"/>
    <cellStyle name="Normal 4 3 6 2 4 3" xfId="25049"/>
    <cellStyle name="Normal 4 3 6 2 5" xfId="25050"/>
    <cellStyle name="Normal 4 3 6 2 5 2" xfId="25051"/>
    <cellStyle name="Normal 4 3 6 2 6" xfId="25052"/>
    <cellStyle name="Normal 4 3 6 3" xfId="25053"/>
    <cellStyle name="Normal 4 3 6 3 2" xfId="25054"/>
    <cellStyle name="Normal 4 3 6 3 2 2" xfId="25055"/>
    <cellStyle name="Normal 4 3 6 3 2 2 2" xfId="25056"/>
    <cellStyle name="Normal 4 3 6 3 2 2 2 2" xfId="25057"/>
    <cellStyle name="Normal 4 3 6 3 2 2 3" xfId="25058"/>
    <cellStyle name="Normal 4 3 6 3 2 3" xfId="25059"/>
    <cellStyle name="Normal 4 3 6 3 2 3 2" xfId="25060"/>
    <cellStyle name="Normal 4 3 6 3 2 4" xfId="25061"/>
    <cellStyle name="Normal 4 3 6 3 3" xfId="25062"/>
    <cellStyle name="Normal 4 3 6 3 3 2" xfId="25063"/>
    <cellStyle name="Normal 4 3 6 3 3 2 2" xfId="25064"/>
    <cellStyle name="Normal 4 3 6 3 3 3" xfId="25065"/>
    <cellStyle name="Normal 4 3 6 3 4" xfId="25066"/>
    <cellStyle name="Normal 4 3 6 3 4 2" xfId="25067"/>
    <cellStyle name="Normal 4 3 6 3 5" xfId="25068"/>
    <cellStyle name="Normal 4 3 6 4" xfId="25069"/>
    <cellStyle name="Normal 4 3 6 4 2" xfId="25070"/>
    <cellStyle name="Normal 4 3 6 4 2 2" xfId="25071"/>
    <cellStyle name="Normal 4 3 6 4 2 2 2" xfId="25072"/>
    <cellStyle name="Normal 4 3 6 4 2 3" xfId="25073"/>
    <cellStyle name="Normal 4 3 6 4 3" xfId="25074"/>
    <cellStyle name="Normal 4 3 6 4 3 2" xfId="25075"/>
    <cellStyle name="Normal 4 3 6 4 4" xfId="25076"/>
    <cellStyle name="Normal 4 3 6 5" xfId="25077"/>
    <cellStyle name="Normal 4 3 6 5 2" xfId="25078"/>
    <cellStyle name="Normal 4 3 6 5 2 2" xfId="25079"/>
    <cellStyle name="Normal 4 3 6 5 3" xfId="25080"/>
    <cellStyle name="Normal 4 3 6 6" xfId="25081"/>
    <cellStyle name="Normal 4 3 6 6 2" xfId="25082"/>
    <cellStyle name="Normal 4 3 6 7" xfId="25083"/>
    <cellStyle name="Normal 4 3 7" xfId="25084"/>
    <cellStyle name="Normal 4 3 7 2" xfId="25085"/>
    <cellStyle name="Normal 4 3 7 2 2" xfId="25086"/>
    <cellStyle name="Normal 4 3 7 2 2 2" xfId="25087"/>
    <cellStyle name="Normal 4 3 7 2 2 2 2" xfId="25088"/>
    <cellStyle name="Normal 4 3 7 2 2 2 2 2" xfId="25089"/>
    <cellStyle name="Normal 4 3 7 2 2 2 3" xfId="25090"/>
    <cellStyle name="Normal 4 3 7 2 2 3" xfId="25091"/>
    <cellStyle name="Normal 4 3 7 2 2 3 2" xfId="25092"/>
    <cellStyle name="Normal 4 3 7 2 2 4" xfId="25093"/>
    <cellStyle name="Normal 4 3 7 2 3" xfId="25094"/>
    <cellStyle name="Normal 4 3 7 2 3 2" xfId="25095"/>
    <cellStyle name="Normal 4 3 7 2 3 2 2" xfId="25096"/>
    <cellStyle name="Normal 4 3 7 2 3 3" xfId="25097"/>
    <cellStyle name="Normal 4 3 7 2 4" xfId="25098"/>
    <cellStyle name="Normal 4 3 7 2 4 2" xfId="25099"/>
    <cellStyle name="Normal 4 3 7 2 5" xfId="25100"/>
    <cellStyle name="Normal 4 3 7 3" xfId="25101"/>
    <cellStyle name="Normal 4 3 7 3 2" xfId="25102"/>
    <cellStyle name="Normal 4 3 7 3 2 2" xfId="25103"/>
    <cellStyle name="Normal 4 3 7 3 2 2 2" xfId="25104"/>
    <cellStyle name="Normal 4 3 7 3 2 3" xfId="25105"/>
    <cellStyle name="Normal 4 3 7 3 3" xfId="25106"/>
    <cellStyle name="Normal 4 3 7 3 3 2" xfId="25107"/>
    <cellStyle name="Normal 4 3 7 3 4" xfId="25108"/>
    <cellStyle name="Normal 4 3 7 4" xfId="25109"/>
    <cellStyle name="Normal 4 3 7 4 2" xfId="25110"/>
    <cellStyle name="Normal 4 3 7 4 2 2" xfId="25111"/>
    <cellStyle name="Normal 4 3 7 4 3" xfId="25112"/>
    <cellStyle name="Normal 4 3 7 5" xfId="25113"/>
    <cellStyle name="Normal 4 3 7 5 2" xfId="25114"/>
    <cellStyle name="Normal 4 3 7 6" xfId="25115"/>
    <cellStyle name="Normal 4 3 8" xfId="25116"/>
    <cellStyle name="Normal 4 3 8 2" xfId="25117"/>
    <cellStyle name="Normal 4 3 8 2 2" xfId="25118"/>
    <cellStyle name="Normal 4 3 8 2 2 2" xfId="25119"/>
    <cellStyle name="Normal 4 3 8 2 2 2 2" xfId="25120"/>
    <cellStyle name="Normal 4 3 8 2 2 3" xfId="25121"/>
    <cellStyle name="Normal 4 3 8 2 3" xfId="25122"/>
    <cellStyle name="Normal 4 3 8 2 3 2" xfId="25123"/>
    <cellStyle name="Normal 4 3 8 2 4" xfId="25124"/>
    <cellStyle name="Normal 4 3 8 3" xfId="25125"/>
    <cellStyle name="Normal 4 3 8 3 2" xfId="25126"/>
    <cellStyle name="Normal 4 3 8 3 2 2" xfId="25127"/>
    <cellStyle name="Normal 4 3 8 3 3" xfId="25128"/>
    <cellStyle name="Normal 4 3 8 4" xfId="25129"/>
    <cellStyle name="Normal 4 3 8 4 2" xfId="25130"/>
    <cellStyle name="Normal 4 3 8 5" xfId="25131"/>
    <cellStyle name="Normal 4 3 9" xfId="25132"/>
    <cellStyle name="Normal 4 3 9 2" xfId="25133"/>
    <cellStyle name="Normal 4 3 9 2 2" xfId="25134"/>
    <cellStyle name="Normal 4 3 9 2 2 2" xfId="25135"/>
    <cellStyle name="Normal 4 3 9 2 3" xfId="25136"/>
    <cellStyle name="Normal 4 3 9 3" xfId="25137"/>
    <cellStyle name="Normal 4 3 9 3 2" xfId="25138"/>
    <cellStyle name="Normal 4 3 9 4" xfId="25139"/>
    <cellStyle name="Normal 4 4" xfId="159"/>
    <cellStyle name="Normal 4 4 10" xfId="25140"/>
    <cellStyle name="Normal 4 4 10 2" xfId="25141"/>
    <cellStyle name="Normal 4 4 11" xfId="25142"/>
    <cellStyle name="Normal 4 4 12" xfId="25143"/>
    <cellStyle name="Normal 4 4 2" xfId="25144"/>
    <cellStyle name="Normal 4 4 2 10" xfId="25145"/>
    <cellStyle name="Normal 4 4 2 2" xfId="25146"/>
    <cellStyle name="Normal 4 4 2 2 2" xfId="25147"/>
    <cellStyle name="Normal 4 4 2 2 2 2" xfId="25148"/>
    <cellStyle name="Normal 4 4 2 2 2 2 2" xfId="25149"/>
    <cellStyle name="Normal 4 4 2 2 2 2 2 2" xfId="25150"/>
    <cellStyle name="Normal 4 4 2 2 2 2 2 2 2" xfId="25151"/>
    <cellStyle name="Normal 4 4 2 2 2 2 2 2 2 2" xfId="25152"/>
    <cellStyle name="Normal 4 4 2 2 2 2 2 2 2 2 2" xfId="25153"/>
    <cellStyle name="Normal 4 4 2 2 2 2 2 2 2 2 2 2" xfId="25154"/>
    <cellStyle name="Normal 4 4 2 2 2 2 2 2 2 2 3" xfId="25155"/>
    <cellStyle name="Normal 4 4 2 2 2 2 2 2 2 3" xfId="25156"/>
    <cellStyle name="Normal 4 4 2 2 2 2 2 2 2 3 2" xfId="25157"/>
    <cellStyle name="Normal 4 4 2 2 2 2 2 2 2 4" xfId="25158"/>
    <cellStyle name="Normal 4 4 2 2 2 2 2 2 3" xfId="25159"/>
    <cellStyle name="Normal 4 4 2 2 2 2 2 2 3 2" xfId="25160"/>
    <cellStyle name="Normal 4 4 2 2 2 2 2 2 3 2 2" xfId="25161"/>
    <cellStyle name="Normal 4 4 2 2 2 2 2 2 3 3" xfId="25162"/>
    <cellStyle name="Normal 4 4 2 2 2 2 2 2 4" xfId="25163"/>
    <cellStyle name="Normal 4 4 2 2 2 2 2 2 4 2" xfId="25164"/>
    <cellStyle name="Normal 4 4 2 2 2 2 2 2 5" xfId="25165"/>
    <cellStyle name="Normal 4 4 2 2 2 2 2 3" xfId="25166"/>
    <cellStyle name="Normal 4 4 2 2 2 2 2 3 2" xfId="25167"/>
    <cellStyle name="Normal 4 4 2 2 2 2 2 3 2 2" xfId="25168"/>
    <cellStyle name="Normal 4 4 2 2 2 2 2 3 2 2 2" xfId="25169"/>
    <cellStyle name="Normal 4 4 2 2 2 2 2 3 2 3" xfId="25170"/>
    <cellStyle name="Normal 4 4 2 2 2 2 2 3 3" xfId="25171"/>
    <cellStyle name="Normal 4 4 2 2 2 2 2 3 3 2" xfId="25172"/>
    <cellStyle name="Normal 4 4 2 2 2 2 2 3 4" xfId="25173"/>
    <cellStyle name="Normal 4 4 2 2 2 2 2 4" xfId="25174"/>
    <cellStyle name="Normal 4 4 2 2 2 2 2 4 2" xfId="25175"/>
    <cellStyle name="Normal 4 4 2 2 2 2 2 4 2 2" xfId="25176"/>
    <cellStyle name="Normal 4 4 2 2 2 2 2 4 3" xfId="25177"/>
    <cellStyle name="Normal 4 4 2 2 2 2 2 5" xfId="25178"/>
    <cellStyle name="Normal 4 4 2 2 2 2 2 5 2" xfId="25179"/>
    <cellStyle name="Normal 4 4 2 2 2 2 2 6" xfId="25180"/>
    <cellStyle name="Normal 4 4 2 2 2 2 3" xfId="25181"/>
    <cellStyle name="Normal 4 4 2 2 2 2 3 2" xfId="25182"/>
    <cellStyle name="Normal 4 4 2 2 2 2 3 2 2" xfId="25183"/>
    <cellStyle name="Normal 4 4 2 2 2 2 3 2 2 2" xfId="25184"/>
    <cellStyle name="Normal 4 4 2 2 2 2 3 2 2 2 2" xfId="25185"/>
    <cellStyle name="Normal 4 4 2 2 2 2 3 2 2 3" xfId="25186"/>
    <cellStyle name="Normal 4 4 2 2 2 2 3 2 3" xfId="25187"/>
    <cellStyle name="Normal 4 4 2 2 2 2 3 2 3 2" xfId="25188"/>
    <cellStyle name="Normal 4 4 2 2 2 2 3 2 4" xfId="25189"/>
    <cellStyle name="Normal 4 4 2 2 2 2 3 3" xfId="25190"/>
    <cellStyle name="Normal 4 4 2 2 2 2 3 3 2" xfId="25191"/>
    <cellStyle name="Normal 4 4 2 2 2 2 3 3 2 2" xfId="25192"/>
    <cellStyle name="Normal 4 4 2 2 2 2 3 3 3" xfId="25193"/>
    <cellStyle name="Normal 4 4 2 2 2 2 3 4" xfId="25194"/>
    <cellStyle name="Normal 4 4 2 2 2 2 3 4 2" xfId="25195"/>
    <cellStyle name="Normal 4 4 2 2 2 2 3 5" xfId="25196"/>
    <cellStyle name="Normal 4 4 2 2 2 2 4" xfId="25197"/>
    <cellStyle name="Normal 4 4 2 2 2 2 4 2" xfId="25198"/>
    <cellStyle name="Normal 4 4 2 2 2 2 4 2 2" xfId="25199"/>
    <cellStyle name="Normal 4 4 2 2 2 2 4 2 2 2" xfId="25200"/>
    <cellStyle name="Normal 4 4 2 2 2 2 4 2 3" xfId="25201"/>
    <cellStyle name="Normal 4 4 2 2 2 2 4 3" xfId="25202"/>
    <cellStyle name="Normal 4 4 2 2 2 2 4 3 2" xfId="25203"/>
    <cellStyle name="Normal 4 4 2 2 2 2 4 4" xfId="25204"/>
    <cellStyle name="Normal 4 4 2 2 2 2 5" xfId="25205"/>
    <cellStyle name="Normal 4 4 2 2 2 2 5 2" xfId="25206"/>
    <cellStyle name="Normal 4 4 2 2 2 2 5 2 2" xfId="25207"/>
    <cellStyle name="Normal 4 4 2 2 2 2 5 3" xfId="25208"/>
    <cellStyle name="Normal 4 4 2 2 2 2 6" xfId="25209"/>
    <cellStyle name="Normal 4 4 2 2 2 2 6 2" xfId="25210"/>
    <cellStyle name="Normal 4 4 2 2 2 2 7" xfId="25211"/>
    <cellStyle name="Normal 4 4 2 2 2 3" xfId="25212"/>
    <cellStyle name="Normal 4 4 2 2 2 3 2" xfId="25213"/>
    <cellStyle name="Normal 4 4 2 2 2 3 2 2" xfId="25214"/>
    <cellStyle name="Normal 4 4 2 2 2 3 2 2 2" xfId="25215"/>
    <cellStyle name="Normal 4 4 2 2 2 3 2 2 2 2" xfId="25216"/>
    <cellStyle name="Normal 4 4 2 2 2 3 2 2 2 2 2" xfId="25217"/>
    <cellStyle name="Normal 4 4 2 2 2 3 2 2 2 3" xfId="25218"/>
    <cellStyle name="Normal 4 4 2 2 2 3 2 2 3" xfId="25219"/>
    <cellStyle name="Normal 4 4 2 2 2 3 2 2 3 2" xfId="25220"/>
    <cellStyle name="Normal 4 4 2 2 2 3 2 2 4" xfId="25221"/>
    <cellStyle name="Normal 4 4 2 2 2 3 2 3" xfId="25222"/>
    <cellStyle name="Normal 4 4 2 2 2 3 2 3 2" xfId="25223"/>
    <cellStyle name="Normal 4 4 2 2 2 3 2 3 2 2" xfId="25224"/>
    <cellStyle name="Normal 4 4 2 2 2 3 2 3 3" xfId="25225"/>
    <cellStyle name="Normal 4 4 2 2 2 3 2 4" xfId="25226"/>
    <cellStyle name="Normal 4 4 2 2 2 3 2 4 2" xfId="25227"/>
    <cellStyle name="Normal 4 4 2 2 2 3 2 5" xfId="25228"/>
    <cellStyle name="Normal 4 4 2 2 2 3 3" xfId="25229"/>
    <cellStyle name="Normal 4 4 2 2 2 3 3 2" xfId="25230"/>
    <cellStyle name="Normal 4 4 2 2 2 3 3 2 2" xfId="25231"/>
    <cellStyle name="Normal 4 4 2 2 2 3 3 2 2 2" xfId="25232"/>
    <cellStyle name="Normal 4 4 2 2 2 3 3 2 3" xfId="25233"/>
    <cellStyle name="Normal 4 4 2 2 2 3 3 3" xfId="25234"/>
    <cellStyle name="Normal 4 4 2 2 2 3 3 3 2" xfId="25235"/>
    <cellStyle name="Normal 4 4 2 2 2 3 3 4" xfId="25236"/>
    <cellStyle name="Normal 4 4 2 2 2 3 4" xfId="25237"/>
    <cellStyle name="Normal 4 4 2 2 2 3 4 2" xfId="25238"/>
    <cellStyle name="Normal 4 4 2 2 2 3 4 2 2" xfId="25239"/>
    <cellStyle name="Normal 4 4 2 2 2 3 4 3" xfId="25240"/>
    <cellStyle name="Normal 4 4 2 2 2 3 5" xfId="25241"/>
    <cellStyle name="Normal 4 4 2 2 2 3 5 2" xfId="25242"/>
    <cellStyle name="Normal 4 4 2 2 2 3 6" xfId="25243"/>
    <cellStyle name="Normal 4 4 2 2 2 4" xfId="25244"/>
    <cellStyle name="Normal 4 4 2 2 2 4 2" xfId="25245"/>
    <cellStyle name="Normal 4 4 2 2 2 4 2 2" xfId="25246"/>
    <cellStyle name="Normal 4 4 2 2 2 4 2 2 2" xfId="25247"/>
    <cellStyle name="Normal 4 4 2 2 2 4 2 2 2 2" xfId="25248"/>
    <cellStyle name="Normal 4 4 2 2 2 4 2 2 3" xfId="25249"/>
    <cellStyle name="Normal 4 4 2 2 2 4 2 3" xfId="25250"/>
    <cellStyle name="Normal 4 4 2 2 2 4 2 3 2" xfId="25251"/>
    <cellStyle name="Normal 4 4 2 2 2 4 2 4" xfId="25252"/>
    <cellStyle name="Normal 4 4 2 2 2 4 3" xfId="25253"/>
    <cellStyle name="Normal 4 4 2 2 2 4 3 2" xfId="25254"/>
    <cellStyle name="Normal 4 4 2 2 2 4 3 2 2" xfId="25255"/>
    <cellStyle name="Normal 4 4 2 2 2 4 3 3" xfId="25256"/>
    <cellStyle name="Normal 4 4 2 2 2 4 4" xfId="25257"/>
    <cellStyle name="Normal 4 4 2 2 2 4 4 2" xfId="25258"/>
    <cellStyle name="Normal 4 4 2 2 2 4 5" xfId="25259"/>
    <cellStyle name="Normal 4 4 2 2 2 5" xfId="25260"/>
    <cellStyle name="Normal 4 4 2 2 2 5 2" xfId="25261"/>
    <cellStyle name="Normal 4 4 2 2 2 5 2 2" xfId="25262"/>
    <cellStyle name="Normal 4 4 2 2 2 5 2 2 2" xfId="25263"/>
    <cellStyle name="Normal 4 4 2 2 2 5 2 3" xfId="25264"/>
    <cellStyle name="Normal 4 4 2 2 2 5 3" xfId="25265"/>
    <cellStyle name="Normal 4 4 2 2 2 5 3 2" xfId="25266"/>
    <cellStyle name="Normal 4 4 2 2 2 5 4" xfId="25267"/>
    <cellStyle name="Normal 4 4 2 2 2 6" xfId="25268"/>
    <cellStyle name="Normal 4 4 2 2 2 6 2" xfId="25269"/>
    <cellStyle name="Normal 4 4 2 2 2 6 2 2" xfId="25270"/>
    <cellStyle name="Normal 4 4 2 2 2 6 3" xfId="25271"/>
    <cellStyle name="Normal 4 4 2 2 2 7" xfId="25272"/>
    <cellStyle name="Normal 4 4 2 2 2 7 2" xfId="25273"/>
    <cellStyle name="Normal 4 4 2 2 2 8" xfId="25274"/>
    <cellStyle name="Normal 4 4 2 2 3" xfId="25275"/>
    <cellStyle name="Normal 4 4 2 2 3 2" xfId="25276"/>
    <cellStyle name="Normal 4 4 2 2 3 2 2" xfId="25277"/>
    <cellStyle name="Normal 4 4 2 2 3 2 2 2" xfId="25278"/>
    <cellStyle name="Normal 4 4 2 2 3 2 2 2 2" xfId="25279"/>
    <cellStyle name="Normal 4 4 2 2 3 2 2 2 2 2" xfId="25280"/>
    <cellStyle name="Normal 4 4 2 2 3 2 2 2 2 2 2" xfId="25281"/>
    <cellStyle name="Normal 4 4 2 2 3 2 2 2 2 3" xfId="25282"/>
    <cellStyle name="Normal 4 4 2 2 3 2 2 2 3" xfId="25283"/>
    <cellStyle name="Normal 4 4 2 2 3 2 2 2 3 2" xfId="25284"/>
    <cellStyle name="Normal 4 4 2 2 3 2 2 2 4" xfId="25285"/>
    <cellStyle name="Normal 4 4 2 2 3 2 2 3" xfId="25286"/>
    <cellStyle name="Normal 4 4 2 2 3 2 2 3 2" xfId="25287"/>
    <cellStyle name="Normal 4 4 2 2 3 2 2 3 2 2" xfId="25288"/>
    <cellStyle name="Normal 4 4 2 2 3 2 2 3 3" xfId="25289"/>
    <cellStyle name="Normal 4 4 2 2 3 2 2 4" xfId="25290"/>
    <cellStyle name="Normal 4 4 2 2 3 2 2 4 2" xfId="25291"/>
    <cellStyle name="Normal 4 4 2 2 3 2 2 5" xfId="25292"/>
    <cellStyle name="Normal 4 4 2 2 3 2 3" xfId="25293"/>
    <cellStyle name="Normal 4 4 2 2 3 2 3 2" xfId="25294"/>
    <cellStyle name="Normal 4 4 2 2 3 2 3 2 2" xfId="25295"/>
    <cellStyle name="Normal 4 4 2 2 3 2 3 2 2 2" xfId="25296"/>
    <cellStyle name="Normal 4 4 2 2 3 2 3 2 3" xfId="25297"/>
    <cellStyle name="Normal 4 4 2 2 3 2 3 3" xfId="25298"/>
    <cellStyle name="Normal 4 4 2 2 3 2 3 3 2" xfId="25299"/>
    <cellStyle name="Normal 4 4 2 2 3 2 3 4" xfId="25300"/>
    <cellStyle name="Normal 4 4 2 2 3 2 4" xfId="25301"/>
    <cellStyle name="Normal 4 4 2 2 3 2 4 2" xfId="25302"/>
    <cellStyle name="Normal 4 4 2 2 3 2 4 2 2" xfId="25303"/>
    <cellStyle name="Normal 4 4 2 2 3 2 4 3" xfId="25304"/>
    <cellStyle name="Normal 4 4 2 2 3 2 5" xfId="25305"/>
    <cellStyle name="Normal 4 4 2 2 3 2 5 2" xfId="25306"/>
    <cellStyle name="Normal 4 4 2 2 3 2 6" xfId="25307"/>
    <cellStyle name="Normal 4 4 2 2 3 3" xfId="25308"/>
    <cellStyle name="Normal 4 4 2 2 3 3 2" xfId="25309"/>
    <cellStyle name="Normal 4 4 2 2 3 3 2 2" xfId="25310"/>
    <cellStyle name="Normal 4 4 2 2 3 3 2 2 2" xfId="25311"/>
    <cellStyle name="Normal 4 4 2 2 3 3 2 2 2 2" xfId="25312"/>
    <cellStyle name="Normal 4 4 2 2 3 3 2 2 3" xfId="25313"/>
    <cellStyle name="Normal 4 4 2 2 3 3 2 3" xfId="25314"/>
    <cellStyle name="Normal 4 4 2 2 3 3 2 3 2" xfId="25315"/>
    <cellStyle name="Normal 4 4 2 2 3 3 2 4" xfId="25316"/>
    <cellStyle name="Normal 4 4 2 2 3 3 3" xfId="25317"/>
    <cellStyle name="Normal 4 4 2 2 3 3 3 2" xfId="25318"/>
    <cellStyle name="Normal 4 4 2 2 3 3 3 2 2" xfId="25319"/>
    <cellStyle name="Normal 4 4 2 2 3 3 3 3" xfId="25320"/>
    <cellStyle name="Normal 4 4 2 2 3 3 4" xfId="25321"/>
    <cellStyle name="Normal 4 4 2 2 3 3 4 2" xfId="25322"/>
    <cellStyle name="Normal 4 4 2 2 3 3 5" xfId="25323"/>
    <cellStyle name="Normal 4 4 2 2 3 4" xfId="25324"/>
    <cellStyle name="Normal 4 4 2 2 3 4 2" xfId="25325"/>
    <cellStyle name="Normal 4 4 2 2 3 4 2 2" xfId="25326"/>
    <cellStyle name="Normal 4 4 2 2 3 4 2 2 2" xfId="25327"/>
    <cellStyle name="Normal 4 4 2 2 3 4 2 3" xfId="25328"/>
    <cellStyle name="Normal 4 4 2 2 3 4 3" xfId="25329"/>
    <cellStyle name="Normal 4 4 2 2 3 4 3 2" xfId="25330"/>
    <cellStyle name="Normal 4 4 2 2 3 4 4" xfId="25331"/>
    <cellStyle name="Normal 4 4 2 2 3 5" xfId="25332"/>
    <cellStyle name="Normal 4 4 2 2 3 5 2" xfId="25333"/>
    <cellStyle name="Normal 4 4 2 2 3 5 2 2" xfId="25334"/>
    <cellStyle name="Normal 4 4 2 2 3 5 3" xfId="25335"/>
    <cellStyle name="Normal 4 4 2 2 3 6" xfId="25336"/>
    <cellStyle name="Normal 4 4 2 2 3 6 2" xfId="25337"/>
    <cellStyle name="Normal 4 4 2 2 3 7" xfId="25338"/>
    <cellStyle name="Normal 4 4 2 2 4" xfId="25339"/>
    <cellStyle name="Normal 4 4 2 2 4 2" xfId="25340"/>
    <cellStyle name="Normal 4 4 2 2 4 2 2" xfId="25341"/>
    <cellStyle name="Normal 4 4 2 2 4 2 2 2" xfId="25342"/>
    <cellStyle name="Normal 4 4 2 2 4 2 2 2 2" xfId="25343"/>
    <cellStyle name="Normal 4 4 2 2 4 2 2 2 2 2" xfId="25344"/>
    <cellStyle name="Normal 4 4 2 2 4 2 2 2 3" xfId="25345"/>
    <cellStyle name="Normal 4 4 2 2 4 2 2 3" xfId="25346"/>
    <cellStyle name="Normal 4 4 2 2 4 2 2 3 2" xfId="25347"/>
    <cellStyle name="Normal 4 4 2 2 4 2 2 4" xfId="25348"/>
    <cellStyle name="Normal 4 4 2 2 4 2 3" xfId="25349"/>
    <cellStyle name="Normal 4 4 2 2 4 2 3 2" xfId="25350"/>
    <cellStyle name="Normal 4 4 2 2 4 2 3 2 2" xfId="25351"/>
    <cellStyle name="Normal 4 4 2 2 4 2 3 3" xfId="25352"/>
    <cellStyle name="Normal 4 4 2 2 4 2 4" xfId="25353"/>
    <cellStyle name="Normal 4 4 2 2 4 2 4 2" xfId="25354"/>
    <cellStyle name="Normal 4 4 2 2 4 2 5" xfId="25355"/>
    <cellStyle name="Normal 4 4 2 2 4 3" xfId="25356"/>
    <cellStyle name="Normal 4 4 2 2 4 3 2" xfId="25357"/>
    <cellStyle name="Normal 4 4 2 2 4 3 2 2" xfId="25358"/>
    <cellStyle name="Normal 4 4 2 2 4 3 2 2 2" xfId="25359"/>
    <cellStyle name="Normal 4 4 2 2 4 3 2 3" xfId="25360"/>
    <cellStyle name="Normal 4 4 2 2 4 3 3" xfId="25361"/>
    <cellStyle name="Normal 4 4 2 2 4 3 3 2" xfId="25362"/>
    <cellStyle name="Normal 4 4 2 2 4 3 4" xfId="25363"/>
    <cellStyle name="Normal 4 4 2 2 4 4" xfId="25364"/>
    <cellStyle name="Normal 4 4 2 2 4 4 2" xfId="25365"/>
    <cellStyle name="Normal 4 4 2 2 4 4 2 2" xfId="25366"/>
    <cellStyle name="Normal 4 4 2 2 4 4 3" xfId="25367"/>
    <cellStyle name="Normal 4 4 2 2 4 5" xfId="25368"/>
    <cellStyle name="Normal 4 4 2 2 4 5 2" xfId="25369"/>
    <cellStyle name="Normal 4 4 2 2 4 6" xfId="25370"/>
    <cellStyle name="Normal 4 4 2 2 5" xfId="25371"/>
    <cellStyle name="Normal 4 4 2 2 5 2" xfId="25372"/>
    <cellStyle name="Normal 4 4 2 2 5 2 2" xfId="25373"/>
    <cellStyle name="Normal 4 4 2 2 5 2 2 2" xfId="25374"/>
    <cellStyle name="Normal 4 4 2 2 5 2 2 2 2" xfId="25375"/>
    <cellStyle name="Normal 4 4 2 2 5 2 2 3" xfId="25376"/>
    <cellStyle name="Normal 4 4 2 2 5 2 3" xfId="25377"/>
    <cellStyle name="Normal 4 4 2 2 5 2 3 2" xfId="25378"/>
    <cellStyle name="Normal 4 4 2 2 5 2 4" xfId="25379"/>
    <cellStyle name="Normal 4 4 2 2 5 3" xfId="25380"/>
    <cellStyle name="Normal 4 4 2 2 5 3 2" xfId="25381"/>
    <cellStyle name="Normal 4 4 2 2 5 3 2 2" xfId="25382"/>
    <cellStyle name="Normal 4 4 2 2 5 3 3" xfId="25383"/>
    <cellStyle name="Normal 4 4 2 2 5 4" xfId="25384"/>
    <cellStyle name="Normal 4 4 2 2 5 4 2" xfId="25385"/>
    <cellStyle name="Normal 4 4 2 2 5 5" xfId="25386"/>
    <cellStyle name="Normal 4 4 2 2 6" xfId="25387"/>
    <cellStyle name="Normal 4 4 2 2 6 2" xfId="25388"/>
    <cellStyle name="Normal 4 4 2 2 6 2 2" xfId="25389"/>
    <cellStyle name="Normal 4 4 2 2 6 2 2 2" xfId="25390"/>
    <cellStyle name="Normal 4 4 2 2 6 2 3" xfId="25391"/>
    <cellStyle name="Normal 4 4 2 2 6 3" xfId="25392"/>
    <cellStyle name="Normal 4 4 2 2 6 3 2" xfId="25393"/>
    <cellStyle name="Normal 4 4 2 2 6 4" xfId="25394"/>
    <cellStyle name="Normal 4 4 2 2 7" xfId="25395"/>
    <cellStyle name="Normal 4 4 2 2 7 2" xfId="25396"/>
    <cellStyle name="Normal 4 4 2 2 7 2 2" xfId="25397"/>
    <cellStyle name="Normal 4 4 2 2 7 3" xfId="25398"/>
    <cellStyle name="Normal 4 4 2 2 8" xfId="25399"/>
    <cellStyle name="Normal 4 4 2 2 8 2" xfId="25400"/>
    <cellStyle name="Normal 4 4 2 2 9" xfId="25401"/>
    <cellStyle name="Normal 4 4 2 3" xfId="25402"/>
    <cellStyle name="Normal 4 4 2 3 2" xfId="25403"/>
    <cellStyle name="Normal 4 4 2 3 2 2" xfId="25404"/>
    <cellStyle name="Normal 4 4 2 3 2 2 2" xfId="25405"/>
    <cellStyle name="Normal 4 4 2 3 2 2 2 2" xfId="25406"/>
    <cellStyle name="Normal 4 4 2 3 2 2 2 2 2" xfId="25407"/>
    <cellStyle name="Normal 4 4 2 3 2 2 2 2 2 2" xfId="25408"/>
    <cellStyle name="Normal 4 4 2 3 2 2 2 2 2 2 2" xfId="25409"/>
    <cellStyle name="Normal 4 4 2 3 2 2 2 2 2 3" xfId="25410"/>
    <cellStyle name="Normal 4 4 2 3 2 2 2 2 3" xfId="25411"/>
    <cellStyle name="Normal 4 4 2 3 2 2 2 2 3 2" xfId="25412"/>
    <cellStyle name="Normal 4 4 2 3 2 2 2 2 4" xfId="25413"/>
    <cellStyle name="Normal 4 4 2 3 2 2 2 3" xfId="25414"/>
    <cellStyle name="Normal 4 4 2 3 2 2 2 3 2" xfId="25415"/>
    <cellStyle name="Normal 4 4 2 3 2 2 2 3 2 2" xfId="25416"/>
    <cellStyle name="Normal 4 4 2 3 2 2 2 3 3" xfId="25417"/>
    <cellStyle name="Normal 4 4 2 3 2 2 2 4" xfId="25418"/>
    <cellStyle name="Normal 4 4 2 3 2 2 2 4 2" xfId="25419"/>
    <cellStyle name="Normal 4 4 2 3 2 2 2 5" xfId="25420"/>
    <cellStyle name="Normal 4 4 2 3 2 2 3" xfId="25421"/>
    <cellStyle name="Normal 4 4 2 3 2 2 3 2" xfId="25422"/>
    <cellStyle name="Normal 4 4 2 3 2 2 3 2 2" xfId="25423"/>
    <cellStyle name="Normal 4 4 2 3 2 2 3 2 2 2" xfId="25424"/>
    <cellStyle name="Normal 4 4 2 3 2 2 3 2 3" xfId="25425"/>
    <cellStyle name="Normal 4 4 2 3 2 2 3 3" xfId="25426"/>
    <cellStyle name="Normal 4 4 2 3 2 2 3 3 2" xfId="25427"/>
    <cellStyle name="Normal 4 4 2 3 2 2 3 4" xfId="25428"/>
    <cellStyle name="Normal 4 4 2 3 2 2 4" xfId="25429"/>
    <cellStyle name="Normal 4 4 2 3 2 2 4 2" xfId="25430"/>
    <cellStyle name="Normal 4 4 2 3 2 2 4 2 2" xfId="25431"/>
    <cellStyle name="Normal 4 4 2 3 2 2 4 3" xfId="25432"/>
    <cellStyle name="Normal 4 4 2 3 2 2 5" xfId="25433"/>
    <cellStyle name="Normal 4 4 2 3 2 2 5 2" xfId="25434"/>
    <cellStyle name="Normal 4 4 2 3 2 2 6" xfId="25435"/>
    <cellStyle name="Normal 4 4 2 3 2 3" xfId="25436"/>
    <cellStyle name="Normal 4 4 2 3 2 3 2" xfId="25437"/>
    <cellStyle name="Normal 4 4 2 3 2 3 2 2" xfId="25438"/>
    <cellStyle name="Normal 4 4 2 3 2 3 2 2 2" xfId="25439"/>
    <cellStyle name="Normal 4 4 2 3 2 3 2 2 2 2" xfId="25440"/>
    <cellStyle name="Normal 4 4 2 3 2 3 2 2 3" xfId="25441"/>
    <cellStyle name="Normal 4 4 2 3 2 3 2 3" xfId="25442"/>
    <cellStyle name="Normal 4 4 2 3 2 3 2 3 2" xfId="25443"/>
    <cellStyle name="Normal 4 4 2 3 2 3 2 4" xfId="25444"/>
    <cellStyle name="Normal 4 4 2 3 2 3 3" xfId="25445"/>
    <cellStyle name="Normal 4 4 2 3 2 3 3 2" xfId="25446"/>
    <cellStyle name="Normal 4 4 2 3 2 3 3 2 2" xfId="25447"/>
    <cellStyle name="Normal 4 4 2 3 2 3 3 3" xfId="25448"/>
    <cellStyle name="Normal 4 4 2 3 2 3 4" xfId="25449"/>
    <cellStyle name="Normal 4 4 2 3 2 3 4 2" xfId="25450"/>
    <cellStyle name="Normal 4 4 2 3 2 3 5" xfId="25451"/>
    <cellStyle name="Normal 4 4 2 3 2 4" xfId="25452"/>
    <cellStyle name="Normal 4 4 2 3 2 4 2" xfId="25453"/>
    <cellStyle name="Normal 4 4 2 3 2 4 2 2" xfId="25454"/>
    <cellStyle name="Normal 4 4 2 3 2 4 2 2 2" xfId="25455"/>
    <cellStyle name="Normal 4 4 2 3 2 4 2 3" xfId="25456"/>
    <cellStyle name="Normal 4 4 2 3 2 4 3" xfId="25457"/>
    <cellStyle name="Normal 4 4 2 3 2 4 3 2" xfId="25458"/>
    <cellStyle name="Normal 4 4 2 3 2 4 4" xfId="25459"/>
    <cellStyle name="Normal 4 4 2 3 2 5" xfId="25460"/>
    <cellStyle name="Normal 4 4 2 3 2 5 2" xfId="25461"/>
    <cellStyle name="Normal 4 4 2 3 2 5 2 2" xfId="25462"/>
    <cellStyle name="Normal 4 4 2 3 2 5 3" xfId="25463"/>
    <cellStyle name="Normal 4 4 2 3 2 6" xfId="25464"/>
    <cellStyle name="Normal 4 4 2 3 2 6 2" xfId="25465"/>
    <cellStyle name="Normal 4 4 2 3 2 7" xfId="25466"/>
    <cellStyle name="Normal 4 4 2 3 3" xfId="25467"/>
    <cellStyle name="Normal 4 4 2 3 3 2" xfId="25468"/>
    <cellStyle name="Normal 4 4 2 3 3 2 2" xfId="25469"/>
    <cellStyle name="Normal 4 4 2 3 3 2 2 2" xfId="25470"/>
    <cellStyle name="Normal 4 4 2 3 3 2 2 2 2" xfId="25471"/>
    <cellStyle name="Normal 4 4 2 3 3 2 2 2 2 2" xfId="25472"/>
    <cellStyle name="Normal 4 4 2 3 3 2 2 2 3" xfId="25473"/>
    <cellStyle name="Normal 4 4 2 3 3 2 2 3" xfId="25474"/>
    <cellStyle name="Normal 4 4 2 3 3 2 2 3 2" xfId="25475"/>
    <cellStyle name="Normal 4 4 2 3 3 2 2 4" xfId="25476"/>
    <cellStyle name="Normal 4 4 2 3 3 2 3" xfId="25477"/>
    <cellStyle name="Normal 4 4 2 3 3 2 3 2" xfId="25478"/>
    <cellStyle name="Normal 4 4 2 3 3 2 3 2 2" xfId="25479"/>
    <cellStyle name="Normal 4 4 2 3 3 2 3 3" xfId="25480"/>
    <cellStyle name="Normal 4 4 2 3 3 2 4" xfId="25481"/>
    <cellStyle name="Normal 4 4 2 3 3 2 4 2" xfId="25482"/>
    <cellStyle name="Normal 4 4 2 3 3 2 5" xfId="25483"/>
    <cellStyle name="Normal 4 4 2 3 3 3" xfId="25484"/>
    <cellStyle name="Normal 4 4 2 3 3 3 2" xfId="25485"/>
    <cellStyle name="Normal 4 4 2 3 3 3 2 2" xfId="25486"/>
    <cellStyle name="Normal 4 4 2 3 3 3 2 2 2" xfId="25487"/>
    <cellStyle name="Normal 4 4 2 3 3 3 2 3" xfId="25488"/>
    <cellStyle name="Normal 4 4 2 3 3 3 3" xfId="25489"/>
    <cellStyle name="Normal 4 4 2 3 3 3 3 2" xfId="25490"/>
    <cellStyle name="Normal 4 4 2 3 3 3 4" xfId="25491"/>
    <cellStyle name="Normal 4 4 2 3 3 4" xfId="25492"/>
    <cellStyle name="Normal 4 4 2 3 3 4 2" xfId="25493"/>
    <cellStyle name="Normal 4 4 2 3 3 4 2 2" xfId="25494"/>
    <cellStyle name="Normal 4 4 2 3 3 4 3" xfId="25495"/>
    <cellStyle name="Normal 4 4 2 3 3 5" xfId="25496"/>
    <cellStyle name="Normal 4 4 2 3 3 5 2" xfId="25497"/>
    <cellStyle name="Normal 4 4 2 3 3 6" xfId="25498"/>
    <cellStyle name="Normal 4 4 2 3 4" xfId="25499"/>
    <cellStyle name="Normal 4 4 2 3 4 2" xfId="25500"/>
    <cellStyle name="Normal 4 4 2 3 4 2 2" xfId="25501"/>
    <cellStyle name="Normal 4 4 2 3 4 2 2 2" xfId="25502"/>
    <cellStyle name="Normal 4 4 2 3 4 2 2 2 2" xfId="25503"/>
    <cellStyle name="Normal 4 4 2 3 4 2 2 3" xfId="25504"/>
    <cellStyle name="Normal 4 4 2 3 4 2 3" xfId="25505"/>
    <cellStyle name="Normal 4 4 2 3 4 2 3 2" xfId="25506"/>
    <cellStyle name="Normal 4 4 2 3 4 2 4" xfId="25507"/>
    <cellStyle name="Normal 4 4 2 3 4 3" xfId="25508"/>
    <cellStyle name="Normal 4 4 2 3 4 3 2" xfId="25509"/>
    <cellStyle name="Normal 4 4 2 3 4 3 2 2" xfId="25510"/>
    <cellStyle name="Normal 4 4 2 3 4 3 3" xfId="25511"/>
    <cellStyle name="Normal 4 4 2 3 4 4" xfId="25512"/>
    <cellStyle name="Normal 4 4 2 3 4 4 2" xfId="25513"/>
    <cellStyle name="Normal 4 4 2 3 4 5" xfId="25514"/>
    <cellStyle name="Normal 4 4 2 3 5" xfId="25515"/>
    <cellStyle name="Normal 4 4 2 3 5 2" xfId="25516"/>
    <cellStyle name="Normal 4 4 2 3 5 2 2" xfId="25517"/>
    <cellStyle name="Normal 4 4 2 3 5 2 2 2" xfId="25518"/>
    <cellStyle name="Normal 4 4 2 3 5 2 3" xfId="25519"/>
    <cellStyle name="Normal 4 4 2 3 5 3" xfId="25520"/>
    <cellStyle name="Normal 4 4 2 3 5 3 2" xfId="25521"/>
    <cellStyle name="Normal 4 4 2 3 5 4" xfId="25522"/>
    <cellStyle name="Normal 4 4 2 3 6" xfId="25523"/>
    <cellStyle name="Normal 4 4 2 3 6 2" xfId="25524"/>
    <cellStyle name="Normal 4 4 2 3 6 2 2" xfId="25525"/>
    <cellStyle name="Normal 4 4 2 3 6 3" xfId="25526"/>
    <cellStyle name="Normal 4 4 2 3 7" xfId="25527"/>
    <cellStyle name="Normal 4 4 2 3 7 2" xfId="25528"/>
    <cellStyle name="Normal 4 4 2 3 8" xfId="25529"/>
    <cellStyle name="Normal 4 4 2 4" xfId="25530"/>
    <cellStyle name="Normal 4 4 2 4 2" xfId="25531"/>
    <cellStyle name="Normal 4 4 2 4 2 2" xfId="25532"/>
    <cellStyle name="Normal 4 4 2 4 2 2 2" xfId="25533"/>
    <cellStyle name="Normal 4 4 2 4 2 2 2 2" xfId="25534"/>
    <cellStyle name="Normal 4 4 2 4 2 2 2 2 2" xfId="25535"/>
    <cellStyle name="Normal 4 4 2 4 2 2 2 2 2 2" xfId="25536"/>
    <cellStyle name="Normal 4 4 2 4 2 2 2 2 3" xfId="25537"/>
    <cellStyle name="Normal 4 4 2 4 2 2 2 3" xfId="25538"/>
    <cellStyle name="Normal 4 4 2 4 2 2 2 3 2" xfId="25539"/>
    <cellStyle name="Normal 4 4 2 4 2 2 2 4" xfId="25540"/>
    <cellStyle name="Normal 4 4 2 4 2 2 3" xfId="25541"/>
    <cellStyle name="Normal 4 4 2 4 2 2 3 2" xfId="25542"/>
    <cellStyle name="Normal 4 4 2 4 2 2 3 2 2" xfId="25543"/>
    <cellStyle name="Normal 4 4 2 4 2 2 3 3" xfId="25544"/>
    <cellStyle name="Normal 4 4 2 4 2 2 4" xfId="25545"/>
    <cellStyle name="Normal 4 4 2 4 2 2 4 2" xfId="25546"/>
    <cellStyle name="Normal 4 4 2 4 2 2 5" xfId="25547"/>
    <cellStyle name="Normal 4 4 2 4 2 3" xfId="25548"/>
    <cellStyle name="Normal 4 4 2 4 2 3 2" xfId="25549"/>
    <cellStyle name="Normal 4 4 2 4 2 3 2 2" xfId="25550"/>
    <cellStyle name="Normal 4 4 2 4 2 3 2 2 2" xfId="25551"/>
    <cellStyle name="Normal 4 4 2 4 2 3 2 3" xfId="25552"/>
    <cellStyle name="Normal 4 4 2 4 2 3 3" xfId="25553"/>
    <cellStyle name="Normal 4 4 2 4 2 3 3 2" xfId="25554"/>
    <cellStyle name="Normal 4 4 2 4 2 3 4" xfId="25555"/>
    <cellStyle name="Normal 4 4 2 4 2 4" xfId="25556"/>
    <cellStyle name="Normal 4 4 2 4 2 4 2" xfId="25557"/>
    <cellStyle name="Normal 4 4 2 4 2 4 2 2" xfId="25558"/>
    <cellStyle name="Normal 4 4 2 4 2 4 3" xfId="25559"/>
    <cellStyle name="Normal 4 4 2 4 2 5" xfId="25560"/>
    <cellStyle name="Normal 4 4 2 4 2 5 2" xfId="25561"/>
    <cellStyle name="Normal 4 4 2 4 2 6" xfId="25562"/>
    <cellStyle name="Normal 4 4 2 4 3" xfId="25563"/>
    <cellStyle name="Normal 4 4 2 4 3 2" xfId="25564"/>
    <cellStyle name="Normal 4 4 2 4 3 2 2" xfId="25565"/>
    <cellStyle name="Normal 4 4 2 4 3 2 2 2" xfId="25566"/>
    <cellStyle name="Normal 4 4 2 4 3 2 2 2 2" xfId="25567"/>
    <cellStyle name="Normal 4 4 2 4 3 2 2 3" xfId="25568"/>
    <cellStyle name="Normal 4 4 2 4 3 2 3" xfId="25569"/>
    <cellStyle name="Normal 4 4 2 4 3 2 3 2" xfId="25570"/>
    <cellStyle name="Normal 4 4 2 4 3 2 4" xfId="25571"/>
    <cellStyle name="Normal 4 4 2 4 3 3" xfId="25572"/>
    <cellStyle name="Normal 4 4 2 4 3 3 2" xfId="25573"/>
    <cellStyle name="Normal 4 4 2 4 3 3 2 2" xfId="25574"/>
    <cellStyle name="Normal 4 4 2 4 3 3 3" xfId="25575"/>
    <cellStyle name="Normal 4 4 2 4 3 4" xfId="25576"/>
    <cellStyle name="Normal 4 4 2 4 3 4 2" xfId="25577"/>
    <cellStyle name="Normal 4 4 2 4 3 5" xfId="25578"/>
    <cellStyle name="Normal 4 4 2 4 4" xfId="25579"/>
    <cellStyle name="Normal 4 4 2 4 4 2" xfId="25580"/>
    <cellStyle name="Normal 4 4 2 4 4 2 2" xfId="25581"/>
    <cellStyle name="Normal 4 4 2 4 4 2 2 2" xfId="25582"/>
    <cellStyle name="Normal 4 4 2 4 4 2 3" xfId="25583"/>
    <cellStyle name="Normal 4 4 2 4 4 3" xfId="25584"/>
    <cellStyle name="Normal 4 4 2 4 4 3 2" xfId="25585"/>
    <cellStyle name="Normal 4 4 2 4 4 4" xfId="25586"/>
    <cellStyle name="Normal 4 4 2 4 5" xfId="25587"/>
    <cellStyle name="Normal 4 4 2 4 5 2" xfId="25588"/>
    <cellStyle name="Normal 4 4 2 4 5 2 2" xfId="25589"/>
    <cellStyle name="Normal 4 4 2 4 5 3" xfId="25590"/>
    <cellStyle name="Normal 4 4 2 4 6" xfId="25591"/>
    <cellStyle name="Normal 4 4 2 4 6 2" xfId="25592"/>
    <cellStyle name="Normal 4 4 2 4 7" xfId="25593"/>
    <cellStyle name="Normal 4 4 2 5" xfId="25594"/>
    <cellStyle name="Normal 4 4 2 5 2" xfId="25595"/>
    <cellStyle name="Normal 4 4 2 5 2 2" xfId="25596"/>
    <cellStyle name="Normal 4 4 2 5 2 2 2" xfId="25597"/>
    <cellStyle name="Normal 4 4 2 5 2 2 2 2" xfId="25598"/>
    <cellStyle name="Normal 4 4 2 5 2 2 2 2 2" xfId="25599"/>
    <cellStyle name="Normal 4 4 2 5 2 2 2 3" xfId="25600"/>
    <cellStyle name="Normal 4 4 2 5 2 2 3" xfId="25601"/>
    <cellStyle name="Normal 4 4 2 5 2 2 3 2" xfId="25602"/>
    <cellStyle name="Normal 4 4 2 5 2 2 4" xfId="25603"/>
    <cellStyle name="Normal 4 4 2 5 2 3" xfId="25604"/>
    <cellStyle name="Normal 4 4 2 5 2 3 2" xfId="25605"/>
    <cellStyle name="Normal 4 4 2 5 2 3 2 2" xfId="25606"/>
    <cellStyle name="Normal 4 4 2 5 2 3 3" xfId="25607"/>
    <cellStyle name="Normal 4 4 2 5 2 4" xfId="25608"/>
    <cellStyle name="Normal 4 4 2 5 2 4 2" xfId="25609"/>
    <cellStyle name="Normal 4 4 2 5 2 5" xfId="25610"/>
    <cellStyle name="Normal 4 4 2 5 3" xfId="25611"/>
    <cellStyle name="Normal 4 4 2 5 3 2" xfId="25612"/>
    <cellStyle name="Normal 4 4 2 5 3 2 2" xfId="25613"/>
    <cellStyle name="Normal 4 4 2 5 3 2 2 2" xfId="25614"/>
    <cellStyle name="Normal 4 4 2 5 3 2 3" xfId="25615"/>
    <cellStyle name="Normal 4 4 2 5 3 3" xfId="25616"/>
    <cellStyle name="Normal 4 4 2 5 3 3 2" xfId="25617"/>
    <cellStyle name="Normal 4 4 2 5 3 4" xfId="25618"/>
    <cellStyle name="Normal 4 4 2 5 4" xfId="25619"/>
    <cellStyle name="Normal 4 4 2 5 4 2" xfId="25620"/>
    <cellStyle name="Normal 4 4 2 5 4 2 2" xfId="25621"/>
    <cellStyle name="Normal 4 4 2 5 4 3" xfId="25622"/>
    <cellStyle name="Normal 4 4 2 5 5" xfId="25623"/>
    <cellStyle name="Normal 4 4 2 5 5 2" xfId="25624"/>
    <cellStyle name="Normal 4 4 2 5 6" xfId="25625"/>
    <cellStyle name="Normal 4 4 2 6" xfId="25626"/>
    <cellStyle name="Normal 4 4 2 6 2" xfId="25627"/>
    <cellStyle name="Normal 4 4 2 6 2 2" xfId="25628"/>
    <cellStyle name="Normal 4 4 2 6 2 2 2" xfId="25629"/>
    <cellStyle name="Normal 4 4 2 6 2 2 2 2" xfId="25630"/>
    <cellStyle name="Normal 4 4 2 6 2 2 3" xfId="25631"/>
    <cellStyle name="Normal 4 4 2 6 2 3" xfId="25632"/>
    <cellStyle name="Normal 4 4 2 6 2 3 2" xfId="25633"/>
    <cellStyle name="Normal 4 4 2 6 2 4" xfId="25634"/>
    <cellStyle name="Normal 4 4 2 6 3" xfId="25635"/>
    <cellStyle name="Normal 4 4 2 6 3 2" xfId="25636"/>
    <cellStyle name="Normal 4 4 2 6 3 2 2" xfId="25637"/>
    <cellStyle name="Normal 4 4 2 6 3 3" xfId="25638"/>
    <cellStyle name="Normal 4 4 2 6 4" xfId="25639"/>
    <cellStyle name="Normal 4 4 2 6 4 2" xfId="25640"/>
    <cellStyle name="Normal 4 4 2 6 5" xfId="25641"/>
    <cellStyle name="Normal 4 4 2 7" xfId="25642"/>
    <cellStyle name="Normal 4 4 2 7 2" xfId="25643"/>
    <cellStyle name="Normal 4 4 2 7 2 2" xfId="25644"/>
    <cellStyle name="Normal 4 4 2 7 2 2 2" xfId="25645"/>
    <cellStyle name="Normal 4 4 2 7 2 3" xfId="25646"/>
    <cellStyle name="Normal 4 4 2 7 3" xfId="25647"/>
    <cellStyle name="Normal 4 4 2 7 3 2" xfId="25648"/>
    <cellStyle name="Normal 4 4 2 7 4" xfId="25649"/>
    <cellStyle name="Normal 4 4 2 8" xfId="25650"/>
    <cellStyle name="Normal 4 4 2 8 2" xfId="25651"/>
    <cellStyle name="Normal 4 4 2 8 2 2" xfId="25652"/>
    <cellStyle name="Normal 4 4 2 8 3" xfId="25653"/>
    <cellStyle name="Normal 4 4 2 9" xfId="25654"/>
    <cellStyle name="Normal 4 4 2 9 2" xfId="25655"/>
    <cellStyle name="Normal 4 4 3" xfId="25656"/>
    <cellStyle name="Normal 4 4 3 2" xfId="25657"/>
    <cellStyle name="Normal 4 4 3 2 2" xfId="25658"/>
    <cellStyle name="Normal 4 4 3 2 2 2" xfId="25659"/>
    <cellStyle name="Normal 4 4 3 2 2 2 2" xfId="25660"/>
    <cellStyle name="Normal 4 4 3 2 2 2 2 2" xfId="25661"/>
    <cellStyle name="Normal 4 4 3 2 2 2 2 2 2" xfId="25662"/>
    <cellStyle name="Normal 4 4 3 2 2 2 2 2 2 2" xfId="25663"/>
    <cellStyle name="Normal 4 4 3 2 2 2 2 2 2 2 2" xfId="25664"/>
    <cellStyle name="Normal 4 4 3 2 2 2 2 2 2 3" xfId="25665"/>
    <cellStyle name="Normal 4 4 3 2 2 2 2 2 3" xfId="25666"/>
    <cellStyle name="Normal 4 4 3 2 2 2 2 2 3 2" xfId="25667"/>
    <cellStyle name="Normal 4 4 3 2 2 2 2 2 4" xfId="25668"/>
    <cellStyle name="Normal 4 4 3 2 2 2 2 3" xfId="25669"/>
    <cellStyle name="Normal 4 4 3 2 2 2 2 3 2" xfId="25670"/>
    <cellStyle name="Normal 4 4 3 2 2 2 2 3 2 2" xfId="25671"/>
    <cellStyle name="Normal 4 4 3 2 2 2 2 3 3" xfId="25672"/>
    <cellStyle name="Normal 4 4 3 2 2 2 2 4" xfId="25673"/>
    <cellStyle name="Normal 4 4 3 2 2 2 2 4 2" xfId="25674"/>
    <cellStyle name="Normal 4 4 3 2 2 2 2 5" xfId="25675"/>
    <cellStyle name="Normal 4 4 3 2 2 2 3" xfId="25676"/>
    <cellStyle name="Normal 4 4 3 2 2 2 3 2" xfId="25677"/>
    <cellStyle name="Normal 4 4 3 2 2 2 3 2 2" xfId="25678"/>
    <cellStyle name="Normal 4 4 3 2 2 2 3 2 2 2" xfId="25679"/>
    <cellStyle name="Normal 4 4 3 2 2 2 3 2 3" xfId="25680"/>
    <cellStyle name="Normal 4 4 3 2 2 2 3 3" xfId="25681"/>
    <cellStyle name="Normal 4 4 3 2 2 2 3 3 2" xfId="25682"/>
    <cellStyle name="Normal 4 4 3 2 2 2 3 4" xfId="25683"/>
    <cellStyle name="Normal 4 4 3 2 2 2 4" xfId="25684"/>
    <cellStyle name="Normal 4 4 3 2 2 2 4 2" xfId="25685"/>
    <cellStyle name="Normal 4 4 3 2 2 2 4 2 2" xfId="25686"/>
    <cellStyle name="Normal 4 4 3 2 2 2 4 3" xfId="25687"/>
    <cellStyle name="Normal 4 4 3 2 2 2 5" xfId="25688"/>
    <cellStyle name="Normal 4 4 3 2 2 2 5 2" xfId="25689"/>
    <cellStyle name="Normal 4 4 3 2 2 2 6" xfId="25690"/>
    <cellStyle name="Normal 4 4 3 2 2 3" xfId="25691"/>
    <cellStyle name="Normal 4 4 3 2 2 3 2" xfId="25692"/>
    <cellStyle name="Normal 4 4 3 2 2 3 2 2" xfId="25693"/>
    <cellStyle name="Normal 4 4 3 2 2 3 2 2 2" xfId="25694"/>
    <cellStyle name="Normal 4 4 3 2 2 3 2 2 2 2" xfId="25695"/>
    <cellStyle name="Normal 4 4 3 2 2 3 2 2 3" xfId="25696"/>
    <cellStyle name="Normal 4 4 3 2 2 3 2 3" xfId="25697"/>
    <cellStyle name="Normal 4 4 3 2 2 3 2 3 2" xfId="25698"/>
    <cellStyle name="Normal 4 4 3 2 2 3 2 4" xfId="25699"/>
    <cellStyle name="Normal 4 4 3 2 2 3 3" xfId="25700"/>
    <cellStyle name="Normal 4 4 3 2 2 3 3 2" xfId="25701"/>
    <cellStyle name="Normal 4 4 3 2 2 3 3 2 2" xfId="25702"/>
    <cellStyle name="Normal 4 4 3 2 2 3 3 3" xfId="25703"/>
    <cellStyle name="Normal 4 4 3 2 2 3 4" xfId="25704"/>
    <cellStyle name="Normal 4 4 3 2 2 3 4 2" xfId="25705"/>
    <cellStyle name="Normal 4 4 3 2 2 3 5" xfId="25706"/>
    <cellStyle name="Normal 4 4 3 2 2 4" xfId="25707"/>
    <cellStyle name="Normal 4 4 3 2 2 4 2" xfId="25708"/>
    <cellStyle name="Normal 4 4 3 2 2 4 2 2" xfId="25709"/>
    <cellStyle name="Normal 4 4 3 2 2 4 2 2 2" xfId="25710"/>
    <cellStyle name="Normal 4 4 3 2 2 4 2 3" xfId="25711"/>
    <cellStyle name="Normal 4 4 3 2 2 4 3" xfId="25712"/>
    <cellStyle name="Normal 4 4 3 2 2 4 3 2" xfId="25713"/>
    <cellStyle name="Normal 4 4 3 2 2 4 4" xfId="25714"/>
    <cellStyle name="Normal 4 4 3 2 2 5" xfId="25715"/>
    <cellStyle name="Normal 4 4 3 2 2 5 2" xfId="25716"/>
    <cellStyle name="Normal 4 4 3 2 2 5 2 2" xfId="25717"/>
    <cellStyle name="Normal 4 4 3 2 2 5 3" xfId="25718"/>
    <cellStyle name="Normal 4 4 3 2 2 6" xfId="25719"/>
    <cellStyle name="Normal 4 4 3 2 2 6 2" xfId="25720"/>
    <cellStyle name="Normal 4 4 3 2 2 7" xfId="25721"/>
    <cellStyle name="Normal 4 4 3 2 3" xfId="25722"/>
    <cellStyle name="Normal 4 4 3 2 3 2" xfId="25723"/>
    <cellStyle name="Normal 4 4 3 2 3 2 2" xfId="25724"/>
    <cellStyle name="Normal 4 4 3 2 3 2 2 2" xfId="25725"/>
    <cellStyle name="Normal 4 4 3 2 3 2 2 2 2" xfId="25726"/>
    <cellStyle name="Normal 4 4 3 2 3 2 2 2 2 2" xfId="25727"/>
    <cellStyle name="Normal 4 4 3 2 3 2 2 2 3" xfId="25728"/>
    <cellStyle name="Normal 4 4 3 2 3 2 2 3" xfId="25729"/>
    <cellStyle name="Normal 4 4 3 2 3 2 2 3 2" xfId="25730"/>
    <cellStyle name="Normal 4 4 3 2 3 2 2 4" xfId="25731"/>
    <cellStyle name="Normal 4 4 3 2 3 2 3" xfId="25732"/>
    <cellStyle name="Normal 4 4 3 2 3 2 3 2" xfId="25733"/>
    <cellStyle name="Normal 4 4 3 2 3 2 3 2 2" xfId="25734"/>
    <cellStyle name="Normal 4 4 3 2 3 2 3 3" xfId="25735"/>
    <cellStyle name="Normal 4 4 3 2 3 2 4" xfId="25736"/>
    <cellStyle name="Normal 4 4 3 2 3 2 4 2" xfId="25737"/>
    <cellStyle name="Normal 4 4 3 2 3 2 5" xfId="25738"/>
    <cellStyle name="Normal 4 4 3 2 3 3" xfId="25739"/>
    <cellStyle name="Normal 4 4 3 2 3 3 2" xfId="25740"/>
    <cellStyle name="Normal 4 4 3 2 3 3 2 2" xfId="25741"/>
    <cellStyle name="Normal 4 4 3 2 3 3 2 2 2" xfId="25742"/>
    <cellStyle name="Normal 4 4 3 2 3 3 2 3" xfId="25743"/>
    <cellStyle name="Normal 4 4 3 2 3 3 3" xfId="25744"/>
    <cellStyle name="Normal 4 4 3 2 3 3 3 2" xfId="25745"/>
    <cellStyle name="Normal 4 4 3 2 3 3 4" xfId="25746"/>
    <cellStyle name="Normal 4 4 3 2 3 4" xfId="25747"/>
    <cellStyle name="Normal 4 4 3 2 3 4 2" xfId="25748"/>
    <cellStyle name="Normal 4 4 3 2 3 4 2 2" xfId="25749"/>
    <cellStyle name="Normal 4 4 3 2 3 4 3" xfId="25750"/>
    <cellStyle name="Normal 4 4 3 2 3 5" xfId="25751"/>
    <cellStyle name="Normal 4 4 3 2 3 5 2" xfId="25752"/>
    <cellStyle name="Normal 4 4 3 2 3 6" xfId="25753"/>
    <cellStyle name="Normal 4 4 3 2 4" xfId="25754"/>
    <cellStyle name="Normal 4 4 3 2 4 2" xfId="25755"/>
    <cellStyle name="Normal 4 4 3 2 4 2 2" xfId="25756"/>
    <cellStyle name="Normal 4 4 3 2 4 2 2 2" xfId="25757"/>
    <cellStyle name="Normal 4 4 3 2 4 2 2 2 2" xfId="25758"/>
    <cellStyle name="Normal 4 4 3 2 4 2 2 3" xfId="25759"/>
    <cellStyle name="Normal 4 4 3 2 4 2 3" xfId="25760"/>
    <cellStyle name="Normal 4 4 3 2 4 2 3 2" xfId="25761"/>
    <cellStyle name="Normal 4 4 3 2 4 2 4" xfId="25762"/>
    <cellStyle name="Normal 4 4 3 2 4 3" xfId="25763"/>
    <cellStyle name="Normal 4 4 3 2 4 3 2" xfId="25764"/>
    <cellStyle name="Normal 4 4 3 2 4 3 2 2" xfId="25765"/>
    <cellStyle name="Normal 4 4 3 2 4 3 3" xfId="25766"/>
    <cellStyle name="Normal 4 4 3 2 4 4" xfId="25767"/>
    <cellStyle name="Normal 4 4 3 2 4 4 2" xfId="25768"/>
    <cellStyle name="Normal 4 4 3 2 4 5" xfId="25769"/>
    <cellStyle name="Normal 4 4 3 2 5" xfId="25770"/>
    <cellStyle name="Normal 4 4 3 2 5 2" xfId="25771"/>
    <cellStyle name="Normal 4 4 3 2 5 2 2" xfId="25772"/>
    <cellStyle name="Normal 4 4 3 2 5 2 2 2" xfId="25773"/>
    <cellStyle name="Normal 4 4 3 2 5 2 3" xfId="25774"/>
    <cellStyle name="Normal 4 4 3 2 5 3" xfId="25775"/>
    <cellStyle name="Normal 4 4 3 2 5 3 2" xfId="25776"/>
    <cellStyle name="Normal 4 4 3 2 5 4" xfId="25777"/>
    <cellStyle name="Normal 4 4 3 2 6" xfId="25778"/>
    <cellStyle name="Normal 4 4 3 2 6 2" xfId="25779"/>
    <cellStyle name="Normal 4 4 3 2 6 2 2" xfId="25780"/>
    <cellStyle name="Normal 4 4 3 2 6 3" xfId="25781"/>
    <cellStyle name="Normal 4 4 3 2 7" xfId="25782"/>
    <cellStyle name="Normal 4 4 3 2 7 2" xfId="25783"/>
    <cellStyle name="Normal 4 4 3 2 8" xfId="25784"/>
    <cellStyle name="Normal 4 4 3 3" xfId="25785"/>
    <cellStyle name="Normal 4 4 3 3 2" xfId="25786"/>
    <cellStyle name="Normal 4 4 3 3 2 2" xfId="25787"/>
    <cellStyle name="Normal 4 4 3 3 2 2 2" xfId="25788"/>
    <cellStyle name="Normal 4 4 3 3 2 2 2 2" xfId="25789"/>
    <cellStyle name="Normal 4 4 3 3 2 2 2 2 2" xfId="25790"/>
    <cellStyle name="Normal 4 4 3 3 2 2 2 2 2 2" xfId="25791"/>
    <cellStyle name="Normal 4 4 3 3 2 2 2 2 3" xfId="25792"/>
    <cellStyle name="Normal 4 4 3 3 2 2 2 3" xfId="25793"/>
    <cellStyle name="Normal 4 4 3 3 2 2 2 3 2" xfId="25794"/>
    <cellStyle name="Normal 4 4 3 3 2 2 2 4" xfId="25795"/>
    <cellStyle name="Normal 4 4 3 3 2 2 3" xfId="25796"/>
    <cellStyle name="Normal 4 4 3 3 2 2 3 2" xfId="25797"/>
    <cellStyle name="Normal 4 4 3 3 2 2 3 2 2" xfId="25798"/>
    <cellStyle name="Normal 4 4 3 3 2 2 3 3" xfId="25799"/>
    <cellStyle name="Normal 4 4 3 3 2 2 4" xfId="25800"/>
    <cellStyle name="Normal 4 4 3 3 2 2 4 2" xfId="25801"/>
    <cellStyle name="Normal 4 4 3 3 2 2 5" xfId="25802"/>
    <cellStyle name="Normal 4 4 3 3 2 3" xfId="25803"/>
    <cellStyle name="Normal 4 4 3 3 2 3 2" xfId="25804"/>
    <cellStyle name="Normal 4 4 3 3 2 3 2 2" xfId="25805"/>
    <cellStyle name="Normal 4 4 3 3 2 3 2 2 2" xfId="25806"/>
    <cellStyle name="Normal 4 4 3 3 2 3 2 3" xfId="25807"/>
    <cellStyle name="Normal 4 4 3 3 2 3 3" xfId="25808"/>
    <cellStyle name="Normal 4 4 3 3 2 3 3 2" xfId="25809"/>
    <cellStyle name="Normal 4 4 3 3 2 3 4" xfId="25810"/>
    <cellStyle name="Normal 4 4 3 3 2 4" xfId="25811"/>
    <cellStyle name="Normal 4 4 3 3 2 4 2" xfId="25812"/>
    <cellStyle name="Normal 4 4 3 3 2 4 2 2" xfId="25813"/>
    <cellStyle name="Normal 4 4 3 3 2 4 3" xfId="25814"/>
    <cellStyle name="Normal 4 4 3 3 2 5" xfId="25815"/>
    <cellStyle name="Normal 4 4 3 3 2 5 2" xfId="25816"/>
    <cellStyle name="Normal 4 4 3 3 2 6" xfId="25817"/>
    <cellStyle name="Normal 4 4 3 3 3" xfId="25818"/>
    <cellStyle name="Normal 4 4 3 3 3 2" xfId="25819"/>
    <cellStyle name="Normal 4 4 3 3 3 2 2" xfId="25820"/>
    <cellStyle name="Normal 4 4 3 3 3 2 2 2" xfId="25821"/>
    <cellStyle name="Normal 4 4 3 3 3 2 2 2 2" xfId="25822"/>
    <cellStyle name="Normal 4 4 3 3 3 2 2 3" xfId="25823"/>
    <cellStyle name="Normal 4 4 3 3 3 2 3" xfId="25824"/>
    <cellStyle name="Normal 4 4 3 3 3 2 3 2" xfId="25825"/>
    <cellStyle name="Normal 4 4 3 3 3 2 4" xfId="25826"/>
    <cellStyle name="Normal 4 4 3 3 3 3" xfId="25827"/>
    <cellStyle name="Normal 4 4 3 3 3 3 2" xfId="25828"/>
    <cellStyle name="Normal 4 4 3 3 3 3 2 2" xfId="25829"/>
    <cellStyle name="Normal 4 4 3 3 3 3 3" xfId="25830"/>
    <cellStyle name="Normal 4 4 3 3 3 4" xfId="25831"/>
    <cellStyle name="Normal 4 4 3 3 3 4 2" xfId="25832"/>
    <cellStyle name="Normal 4 4 3 3 3 5" xfId="25833"/>
    <cellStyle name="Normal 4 4 3 3 4" xfId="25834"/>
    <cellStyle name="Normal 4 4 3 3 4 2" xfId="25835"/>
    <cellStyle name="Normal 4 4 3 3 4 2 2" xfId="25836"/>
    <cellStyle name="Normal 4 4 3 3 4 2 2 2" xfId="25837"/>
    <cellStyle name="Normal 4 4 3 3 4 2 3" xfId="25838"/>
    <cellStyle name="Normal 4 4 3 3 4 3" xfId="25839"/>
    <cellStyle name="Normal 4 4 3 3 4 3 2" xfId="25840"/>
    <cellStyle name="Normal 4 4 3 3 4 4" xfId="25841"/>
    <cellStyle name="Normal 4 4 3 3 5" xfId="25842"/>
    <cellStyle name="Normal 4 4 3 3 5 2" xfId="25843"/>
    <cellStyle name="Normal 4 4 3 3 5 2 2" xfId="25844"/>
    <cellStyle name="Normal 4 4 3 3 5 3" xfId="25845"/>
    <cellStyle name="Normal 4 4 3 3 6" xfId="25846"/>
    <cellStyle name="Normal 4 4 3 3 6 2" xfId="25847"/>
    <cellStyle name="Normal 4 4 3 3 7" xfId="25848"/>
    <cellStyle name="Normal 4 4 3 4" xfId="25849"/>
    <cellStyle name="Normal 4 4 3 4 2" xfId="25850"/>
    <cellStyle name="Normal 4 4 3 4 2 2" xfId="25851"/>
    <cellStyle name="Normal 4 4 3 4 2 2 2" xfId="25852"/>
    <cellStyle name="Normal 4 4 3 4 2 2 2 2" xfId="25853"/>
    <cellStyle name="Normal 4 4 3 4 2 2 2 2 2" xfId="25854"/>
    <cellStyle name="Normal 4 4 3 4 2 2 2 3" xfId="25855"/>
    <cellStyle name="Normal 4 4 3 4 2 2 3" xfId="25856"/>
    <cellStyle name="Normal 4 4 3 4 2 2 3 2" xfId="25857"/>
    <cellStyle name="Normal 4 4 3 4 2 2 4" xfId="25858"/>
    <cellStyle name="Normal 4 4 3 4 2 3" xfId="25859"/>
    <cellStyle name="Normal 4 4 3 4 2 3 2" xfId="25860"/>
    <cellStyle name="Normal 4 4 3 4 2 3 2 2" xfId="25861"/>
    <cellStyle name="Normal 4 4 3 4 2 3 3" xfId="25862"/>
    <cellStyle name="Normal 4 4 3 4 2 4" xfId="25863"/>
    <cellStyle name="Normal 4 4 3 4 2 4 2" xfId="25864"/>
    <cellStyle name="Normal 4 4 3 4 2 5" xfId="25865"/>
    <cellStyle name="Normal 4 4 3 4 3" xfId="25866"/>
    <cellStyle name="Normal 4 4 3 4 3 2" xfId="25867"/>
    <cellStyle name="Normal 4 4 3 4 3 2 2" xfId="25868"/>
    <cellStyle name="Normal 4 4 3 4 3 2 2 2" xfId="25869"/>
    <cellStyle name="Normal 4 4 3 4 3 2 3" xfId="25870"/>
    <cellStyle name="Normal 4 4 3 4 3 3" xfId="25871"/>
    <cellStyle name="Normal 4 4 3 4 3 3 2" xfId="25872"/>
    <cellStyle name="Normal 4 4 3 4 3 4" xfId="25873"/>
    <cellStyle name="Normal 4 4 3 4 4" xfId="25874"/>
    <cellStyle name="Normal 4 4 3 4 4 2" xfId="25875"/>
    <cellStyle name="Normal 4 4 3 4 4 2 2" xfId="25876"/>
    <cellStyle name="Normal 4 4 3 4 4 3" xfId="25877"/>
    <cellStyle name="Normal 4 4 3 4 5" xfId="25878"/>
    <cellStyle name="Normal 4 4 3 4 5 2" xfId="25879"/>
    <cellStyle name="Normal 4 4 3 4 6" xfId="25880"/>
    <cellStyle name="Normal 4 4 3 5" xfId="25881"/>
    <cellStyle name="Normal 4 4 3 5 2" xfId="25882"/>
    <cellStyle name="Normal 4 4 3 5 2 2" xfId="25883"/>
    <cellStyle name="Normal 4 4 3 5 2 2 2" xfId="25884"/>
    <cellStyle name="Normal 4 4 3 5 2 2 2 2" xfId="25885"/>
    <cellStyle name="Normal 4 4 3 5 2 2 3" xfId="25886"/>
    <cellStyle name="Normal 4 4 3 5 2 3" xfId="25887"/>
    <cellStyle name="Normal 4 4 3 5 2 3 2" xfId="25888"/>
    <cellStyle name="Normal 4 4 3 5 2 4" xfId="25889"/>
    <cellStyle name="Normal 4 4 3 5 3" xfId="25890"/>
    <cellStyle name="Normal 4 4 3 5 3 2" xfId="25891"/>
    <cellStyle name="Normal 4 4 3 5 3 2 2" xfId="25892"/>
    <cellStyle name="Normal 4 4 3 5 3 3" xfId="25893"/>
    <cellStyle name="Normal 4 4 3 5 4" xfId="25894"/>
    <cellStyle name="Normal 4 4 3 5 4 2" xfId="25895"/>
    <cellStyle name="Normal 4 4 3 5 5" xfId="25896"/>
    <cellStyle name="Normal 4 4 3 6" xfId="25897"/>
    <cellStyle name="Normal 4 4 3 6 2" xfId="25898"/>
    <cellStyle name="Normal 4 4 3 6 2 2" xfId="25899"/>
    <cellStyle name="Normal 4 4 3 6 2 2 2" xfId="25900"/>
    <cellStyle name="Normal 4 4 3 6 2 3" xfId="25901"/>
    <cellStyle name="Normal 4 4 3 6 3" xfId="25902"/>
    <cellStyle name="Normal 4 4 3 6 3 2" xfId="25903"/>
    <cellStyle name="Normal 4 4 3 6 4" xfId="25904"/>
    <cellStyle name="Normal 4 4 3 7" xfId="25905"/>
    <cellStyle name="Normal 4 4 3 7 2" xfId="25906"/>
    <cellStyle name="Normal 4 4 3 7 2 2" xfId="25907"/>
    <cellStyle name="Normal 4 4 3 7 3" xfId="25908"/>
    <cellStyle name="Normal 4 4 3 8" xfId="25909"/>
    <cellStyle name="Normal 4 4 3 8 2" xfId="25910"/>
    <cellStyle name="Normal 4 4 3 9" xfId="25911"/>
    <cellStyle name="Normal 4 4 4" xfId="25912"/>
    <cellStyle name="Normal 4 4 4 2" xfId="25913"/>
    <cellStyle name="Normal 4 4 4 2 2" xfId="25914"/>
    <cellStyle name="Normal 4 4 4 2 2 2" xfId="25915"/>
    <cellStyle name="Normal 4 4 4 2 2 2 2" xfId="25916"/>
    <cellStyle name="Normal 4 4 4 2 2 2 2 2" xfId="25917"/>
    <cellStyle name="Normal 4 4 4 2 2 2 2 2 2" xfId="25918"/>
    <cellStyle name="Normal 4 4 4 2 2 2 2 2 2 2" xfId="25919"/>
    <cellStyle name="Normal 4 4 4 2 2 2 2 2 3" xfId="25920"/>
    <cellStyle name="Normal 4 4 4 2 2 2 2 3" xfId="25921"/>
    <cellStyle name="Normal 4 4 4 2 2 2 2 3 2" xfId="25922"/>
    <cellStyle name="Normal 4 4 4 2 2 2 2 4" xfId="25923"/>
    <cellStyle name="Normal 4 4 4 2 2 2 3" xfId="25924"/>
    <cellStyle name="Normal 4 4 4 2 2 2 3 2" xfId="25925"/>
    <cellStyle name="Normal 4 4 4 2 2 2 3 2 2" xfId="25926"/>
    <cellStyle name="Normal 4 4 4 2 2 2 3 3" xfId="25927"/>
    <cellStyle name="Normal 4 4 4 2 2 2 4" xfId="25928"/>
    <cellStyle name="Normal 4 4 4 2 2 2 4 2" xfId="25929"/>
    <cellStyle name="Normal 4 4 4 2 2 2 5" xfId="25930"/>
    <cellStyle name="Normal 4 4 4 2 2 3" xfId="25931"/>
    <cellStyle name="Normal 4 4 4 2 2 3 2" xfId="25932"/>
    <cellStyle name="Normal 4 4 4 2 2 3 2 2" xfId="25933"/>
    <cellStyle name="Normal 4 4 4 2 2 3 2 2 2" xfId="25934"/>
    <cellStyle name="Normal 4 4 4 2 2 3 2 3" xfId="25935"/>
    <cellStyle name="Normal 4 4 4 2 2 3 3" xfId="25936"/>
    <cellStyle name="Normal 4 4 4 2 2 3 3 2" xfId="25937"/>
    <cellStyle name="Normal 4 4 4 2 2 3 4" xfId="25938"/>
    <cellStyle name="Normal 4 4 4 2 2 4" xfId="25939"/>
    <cellStyle name="Normal 4 4 4 2 2 4 2" xfId="25940"/>
    <cellStyle name="Normal 4 4 4 2 2 4 2 2" xfId="25941"/>
    <cellStyle name="Normal 4 4 4 2 2 4 3" xfId="25942"/>
    <cellStyle name="Normal 4 4 4 2 2 5" xfId="25943"/>
    <cellStyle name="Normal 4 4 4 2 2 5 2" xfId="25944"/>
    <cellStyle name="Normal 4 4 4 2 2 6" xfId="25945"/>
    <cellStyle name="Normal 4 4 4 2 3" xfId="25946"/>
    <cellStyle name="Normal 4 4 4 2 3 2" xfId="25947"/>
    <cellStyle name="Normal 4 4 4 2 3 2 2" xfId="25948"/>
    <cellStyle name="Normal 4 4 4 2 3 2 2 2" xfId="25949"/>
    <cellStyle name="Normal 4 4 4 2 3 2 2 2 2" xfId="25950"/>
    <cellStyle name="Normal 4 4 4 2 3 2 2 3" xfId="25951"/>
    <cellStyle name="Normal 4 4 4 2 3 2 3" xfId="25952"/>
    <cellStyle name="Normal 4 4 4 2 3 2 3 2" xfId="25953"/>
    <cellStyle name="Normal 4 4 4 2 3 2 4" xfId="25954"/>
    <cellStyle name="Normal 4 4 4 2 3 3" xfId="25955"/>
    <cellStyle name="Normal 4 4 4 2 3 3 2" xfId="25956"/>
    <cellStyle name="Normal 4 4 4 2 3 3 2 2" xfId="25957"/>
    <cellStyle name="Normal 4 4 4 2 3 3 3" xfId="25958"/>
    <cellStyle name="Normal 4 4 4 2 3 4" xfId="25959"/>
    <cellStyle name="Normal 4 4 4 2 3 4 2" xfId="25960"/>
    <cellStyle name="Normal 4 4 4 2 3 5" xfId="25961"/>
    <cellStyle name="Normal 4 4 4 2 4" xfId="25962"/>
    <cellStyle name="Normal 4 4 4 2 4 2" xfId="25963"/>
    <cellStyle name="Normal 4 4 4 2 4 2 2" xfId="25964"/>
    <cellStyle name="Normal 4 4 4 2 4 2 2 2" xfId="25965"/>
    <cellStyle name="Normal 4 4 4 2 4 2 3" xfId="25966"/>
    <cellStyle name="Normal 4 4 4 2 4 3" xfId="25967"/>
    <cellStyle name="Normal 4 4 4 2 4 3 2" xfId="25968"/>
    <cellStyle name="Normal 4 4 4 2 4 4" xfId="25969"/>
    <cellStyle name="Normal 4 4 4 2 5" xfId="25970"/>
    <cellStyle name="Normal 4 4 4 2 5 2" xfId="25971"/>
    <cellStyle name="Normal 4 4 4 2 5 2 2" xfId="25972"/>
    <cellStyle name="Normal 4 4 4 2 5 3" xfId="25973"/>
    <cellStyle name="Normal 4 4 4 2 6" xfId="25974"/>
    <cellStyle name="Normal 4 4 4 2 6 2" xfId="25975"/>
    <cellStyle name="Normal 4 4 4 2 7" xfId="25976"/>
    <cellStyle name="Normal 4 4 4 3" xfId="25977"/>
    <cellStyle name="Normal 4 4 4 3 2" xfId="25978"/>
    <cellStyle name="Normal 4 4 4 3 2 2" xfId="25979"/>
    <cellStyle name="Normal 4 4 4 3 2 2 2" xfId="25980"/>
    <cellStyle name="Normal 4 4 4 3 2 2 2 2" xfId="25981"/>
    <cellStyle name="Normal 4 4 4 3 2 2 2 2 2" xfId="25982"/>
    <cellStyle name="Normal 4 4 4 3 2 2 2 3" xfId="25983"/>
    <cellStyle name="Normal 4 4 4 3 2 2 3" xfId="25984"/>
    <cellStyle name="Normal 4 4 4 3 2 2 3 2" xfId="25985"/>
    <cellStyle name="Normal 4 4 4 3 2 2 4" xfId="25986"/>
    <cellStyle name="Normal 4 4 4 3 2 3" xfId="25987"/>
    <cellStyle name="Normal 4 4 4 3 2 3 2" xfId="25988"/>
    <cellStyle name="Normal 4 4 4 3 2 3 2 2" xfId="25989"/>
    <cellStyle name="Normal 4 4 4 3 2 3 3" xfId="25990"/>
    <cellStyle name="Normal 4 4 4 3 2 4" xfId="25991"/>
    <cellStyle name="Normal 4 4 4 3 2 4 2" xfId="25992"/>
    <cellStyle name="Normal 4 4 4 3 2 5" xfId="25993"/>
    <cellStyle name="Normal 4 4 4 3 3" xfId="25994"/>
    <cellStyle name="Normal 4 4 4 3 3 2" xfId="25995"/>
    <cellStyle name="Normal 4 4 4 3 3 2 2" xfId="25996"/>
    <cellStyle name="Normal 4 4 4 3 3 2 2 2" xfId="25997"/>
    <cellStyle name="Normal 4 4 4 3 3 2 3" xfId="25998"/>
    <cellStyle name="Normal 4 4 4 3 3 3" xfId="25999"/>
    <cellStyle name="Normal 4 4 4 3 3 3 2" xfId="26000"/>
    <cellStyle name="Normal 4 4 4 3 3 4" xfId="26001"/>
    <cellStyle name="Normal 4 4 4 3 4" xfId="26002"/>
    <cellStyle name="Normal 4 4 4 3 4 2" xfId="26003"/>
    <cellStyle name="Normal 4 4 4 3 4 2 2" xfId="26004"/>
    <cellStyle name="Normal 4 4 4 3 4 3" xfId="26005"/>
    <cellStyle name="Normal 4 4 4 3 5" xfId="26006"/>
    <cellStyle name="Normal 4 4 4 3 5 2" xfId="26007"/>
    <cellStyle name="Normal 4 4 4 3 6" xfId="26008"/>
    <cellStyle name="Normal 4 4 4 4" xfId="26009"/>
    <cellStyle name="Normal 4 4 4 4 2" xfId="26010"/>
    <cellStyle name="Normal 4 4 4 4 2 2" xfId="26011"/>
    <cellStyle name="Normal 4 4 4 4 2 2 2" xfId="26012"/>
    <cellStyle name="Normal 4 4 4 4 2 2 2 2" xfId="26013"/>
    <cellStyle name="Normal 4 4 4 4 2 2 3" xfId="26014"/>
    <cellStyle name="Normal 4 4 4 4 2 3" xfId="26015"/>
    <cellStyle name="Normal 4 4 4 4 2 3 2" xfId="26016"/>
    <cellStyle name="Normal 4 4 4 4 2 4" xfId="26017"/>
    <cellStyle name="Normal 4 4 4 4 3" xfId="26018"/>
    <cellStyle name="Normal 4 4 4 4 3 2" xfId="26019"/>
    <cellStyle name="Normal 4 4 4 4 3 2 2" xfId="26020"/>
    <cellStyle name="Normal 4 4 4 4 3 3" xfId="26021"/>
    <cellStyle name="Normal 4 4 4 4 4" xfId="26022"/>
    <cellStyle name="Normal 4 4 4 4 4 2" xfId="26023"/>
    <cellStyle name="Normal 4 4 4 4 5" xfId="26024"/>
    <cellStyle name="Normal 4 4 4 5" xfId="26025"/>
    <cellStyle name="Normal 4 4 4 5 2" xfId="26026"/>
    <cellStyle name="Normal 4 4 4 5 2 2" xfId="26027"/>
    <cellStyle name="Normal 4 4 4 5 2 2 2" xfId="26028"/>
    <cellStyle name="Normal 4 4 4 5 2 3" xfId="26029"/>
    <cellStyle name="Normal 4 4 4 5 3" xfId="26030"/>
    <cellStyle name="Normal 4 4 4 5 3 2" xfId="26031"/>
    <cellStyle name="Normal 4 4 4 5 4" xfId="26032"/>
    <cellStyle name="Normal 4 4 4 6" xfId="26033"/>
    <cellStyle name="Normal 4 4 4 6 2" xfId="26034"/>
    <cellStyle name="Normal 4 4 4 6 2 2" xfId="26035"/>
    <cellStyle name="Normal 4 4 4 6 3" xfId="26036"/>
    <cellStyle name="Normal 4 4 4 7" xfId="26037"/>
    <cellStyle name="Normal 4 4 4 7 2" xfId="26038"/>
    <cellStyle name="Normal 4 4 4 8" xfId="26039"/>
    <cellStyle name="Normal 4 4 5" xfId="26040"/>
    <cellStyle name="Normal 4 4 5 2" xfId="26041"/>
    <cellStyle name="Normal 4 4 5 2 2" xfId="26042"/>
    <cellStyle name="Normal 4 4 5 2 2 2" xfId="26043"/>
    <cellStyle name="Normal 4 4 5 2 2 2 2" xfId="26044"/>
    <cellStyle name="Normal 4 4 5 2 2 2 2 2" xfId="26045"/>
    <cellStyle name="Normal 4 4 5 2 2 2 2 2 2" xfId="26046"/>
    <cellStyle name="Normal 4 4 5 2 2 2 2 3" xfId="26047"/>
    <cellStyle name="Normal 4 4 5 2 2 2 3" xfId="26048"/>
    <cellStyle name="Normal 4 4 5 2 2 2 3 2" xfId="26049"/>
    <cellStyle name="Normal 4 4 5 2 2 2 4" xfId="26050"/>
    <cellStyle name="Normal 4 4 5 2 2 3" xfId="26051"/>
    <cellStyle name="Normal 4 4 5 2 2 3 2" xfId="26052"/>
    <cellStyle name="Normal 4 4 5 2 2 3 2 2" xfId="26053"/>
    <cellStyle name="Normal 4 4 5 2 2 3 3" xfId="26054"/>
    <cellStyle name="Normal 4 4 5 2 2 4" xfId="26055"/>
    <cellStyle name="Normal 4 4 5 2 2 4 2" xfId="26056"/>
    <cellStyle name="Normal 4 4 5 2 2 5" xfId="26057"/>
    <cellStyle name="Normal 4 4 5 2 3" xfId="26058"/>
    <cellStyle name="Normal 4 4 5 2 3 2" xfId="26059"/>
    <cellStyle name="Normal 4 4 5 2 3 2 2" xfId="26060"/>
    <cellStyle name="Normal 4 4 5 2 3 2 2 2" xfId="26061"/>
    <cellStyle name="Normal 4 4 5 2 3 2 3" xfId="26062"/>
    <cellStyle name="Normal 4 4 5 2 3 3" xfId="26063"/>
    <cellStyle name="Normal 4 4 5 2 3 3 2" xfId="26064"/>
    <cellStyle name="Normal 4 4 5 2 3 4" xfId="26065"/>
    <cellStyle name="Normal 4 4 5 2 4" xfId="26066"/>
    <cellStyle name="Normal 4 4 5 2 4 2" xfId="26067"/>
    <cellStyle name="Normal 4 4 5 2 4 2 2" xfId="26068"/>
    <cellStyle name="Normal 4 4 5 2 4 3" xfId="26069"/>
    <cellStyle name="Normal 4 4 5 2 5" xfId="26070"/>
    <cellStyle name="Normal 4 4 5 2 5 2" xfId="26071"/>
    <cellStyle name="Normal 4 4 5 2 6" xfId="26072"/>
    <cellStyle name="Normal 4 4 5 3" xfId="26073"/>
    <cellStyle name="Normal 4 4 5 3 2" xfId="26074"/>
    <cellStyle name="Normal 4 4 5 3 2 2" xfId="26075"/>
    <cellStyle name="Normal 4 4 5 3 2 2 2" xfId="26076"/>
    <cellStyle name="Normal 4 4 5 3 2 2 2 2" xfId="26077"/>
    <cellStyle name="Normal 4 4 5 3 2 2 3" xfId="26078"/>
    <cellStyle name="Normal 4 4 5 3 2 3" xfId="26079"/>
    <cellStyle name="Normal 4 4 5 3 2 3 2" xfId="26080"/>
    <cellStyle name="Normal 4 4 5 3 2 4" xfId="26081"/>
    <cellStyle name="Normal 4 4 5 3 3" xfId="26082"/>
    <cellStyle name="Normal 4 4 5 3 3 2" xfId="26083"/>
    <cellStyle name="Normal 4 4 5 3 3 2 2" xfId="26084"/>
    <cellStyle name="Normal 4 4 5 3 3 3" xfId="26085"/>
    <cellStyle name="Normal 4 4 5 3 4" xfId="26086"/>
    <cellStyle name="Normal 4 4 5 3 4 2" xfId="26087"/>
    <cellStyle name="Normal 4 4 5 3 5" xfId="26088"/>
    <cellStyle name="Normal 4 4 5 4" xfId="26089"/>
    <cellStyle name="Normal 4 4 5 4 2" xfId="26090"/>
    <cellStyle name="Normal 4 4 5 4 2 2" xfId="26091"/>
    <cellStyle name="Normal 4 4 5 4 2 2 2" xfId="26092"/>
    <cellStyle name="Normal 4 4 5 4 2 3" xfId="26093"/>
    <cellStyle name="Normal 4 4 5 4 3" xfId="26094"/>
    <cellStyle name="Normal 4 4 5 4 3 2" xfId="26095"/>
    <cellStyle name="Normal 4 4 5 4 4" xfId="26096"/>
    <cellStyle name="Normal 4 4 5 5" xfId="26097"/>
    <cellStyle name="Normal 4 4 5 5 2" xfId="26098"/>
    <cellStyle name="Normal 4 4 5 5 2 2" xfId="26099"/>
    <cellStyle name="Normal 4 4 5 5 3" xfId="26100"/>
    <cellStyle name="Normal 4 4 5 6" xfId="26101"/>
    <cellStyle name="Normal 4 4 5 6 2" xfId="26102"/>
    <cellStyle name="Normal 4 4 5 7" xfId="26103"/>
    <cellStyle name="Normal 4 4 6" xfId="26104"/>
    <cellStyle name="Normal 4 4 6 2" xfId="26105"/>
    <cellStyle name="Normal 4 4 6 2 2" xfId="26106"/>
    <cellStyle name="Normal 4 4 6 2 2 2" xfId="26107"/>
    <cellStyle name="Normal 4 4 6 2 2 2 2" xfId="26108"/>
    <cellStyle name="Normal 4 4 6 2 2 2 2 2" xfId="26109"/>
    <cellStyle name="Normal 4 4 6 2 2 2 3" xfId="26110"/>
    <cellStyle name="Normal 4 4 6 2 2 3" xfId="26111"/>
    <cellStyle name="Normal 4 4 6 2 2 3 2" xfId="26112"/>
    <cellStyle name="Normal 4 4 6 2 2 4" xfId="26113"/>
    <cellStyle name="Normal 4 4 6 2 3" xfId="26114"/>
    <cellStyle name="Normal 4 4 6 2 3 2" xfId="26115"/>
    <cellStyle name="Normal 4 4 6 2 3 2 2" xfId="26116"/>
    <cellStyle name="Normal 4 4 6 2 3 3" xfId="26117"/>
    <cellStyle name="Normal 4 4 6 2 4" xfId="26118"/>
    <cellStyle name="Normal 4 4 6 2 4 2" xfId="26119"/>
    <cellStyle name="Normal 4 4 6 2 5" xfId="26120"/>
    <cellStyle name="Normal 4 4 6 3" xfId="26121"/>
    <cellStyle name="Normal 4 4 6 3 2" xfId="26122"/>
    <cellStyle name="Normal 4 4 6 3 2 2" xfId="26123"/>
    <cellStyle name="Normal 4 4 6 3 2 2 2" xfId="26124"/>
    <cellStyle name="Normal 4 4 6 3 2 3" xfId="26125"/>
    <cellStyle name="Normal 4 4 6 3 3" xfId="26126"/>
    <cellStyle name="Normal 4 4 6 3 3 2" xfId="26127"/>
    <cellStyle name="Normal 4 4 6 3 4" xfId="26128"/>
    <cellStyle name="Normal 4 4 6 4" xfId="26129"/>
    <cellStyle name="Normal 4 4 6 4 2" xfId="26130"/>
    <cellStyle name="Normal 4 4 6 4 2 2" xfId="26131"/>
    <cellStyle name="Normal 4 4 6 4 3" xfId="26132"/>
    <cellStyle name="Normal 4 4 6 5" xfId="26133"/>
    <cellStyle name="Normal 4 4 6 5 2" xfId="26134"/>
    <cellStyle name="Normal 4 4 6 6" xfId="26135"/>
    <cellStyle name="Normal 4 4 7" xfId="26136"/>
    <cellStyle name="Normal 4 4 7 2" xfId="26137"/>
    <cellStyle name="Normal 4 4 7 2 2" xfId="26138"/>
    <cellStyle name="Normal 4 4 7 2 2 2" xfId="26139"/>
    <cellStyle name="Normal 4 4 7 2 2 2 2" xfId="26140"/>
    <cellStyle name="Normal 4 4 7 2 2 3" xfId="26141"/>
    <cellStyle name="Normal 4 4 7 2 3" xfId="26142"/>
    <cellStyle name="Normal 4 4 7 2 3 2" xfId="26143"/>
    <cellStyle name="Normal 4 4 7 2 4" xfId="26144"/>
    <cellStyle name="Normal 4 4 7 3" xfId="26145"/>
    <cellStyle name="Normal 4 4 7 3 2" xfId="26146"/>
    <cellStyle name="Normal 4 4 7 3 2 2" xfId="26147"/>
    <cellStyle name="Normal 4 4 7 3 3" xfId="26148"/>
    <cellStyle name="Normal 4 4 7 4" xfId="26149"/>
    <cellStyle name="Normal 4 4 7 4 2" xfId="26150"/>
    <cellStyle name="Normal 4 4 7 5" xfId="26151"/>
    <cellStyle name="Normal 4 4 8" xfId="26152"/>
    <cellStyle name="Normal 4 4 8 2" xfId="26153"/>
    <cellStyle name="Normal 4 4 8 2 2" xfId="26154"/>
    <cellStyle name="Normal 4 4 8 2 2 2" xfId="26155"/>
    <cellStyle name="Normal 4 4 8 2 3" xfId="26156"/>
    <cellStyle name="Normal 4 4 8 3" xfId="26157"/>
    <cellStyle name="Normal 4 4 8 3 2" xfId="26158"/>
    <cellStyle name="Normal 4 4 8 4" xfId="26159"/>
    <cellStyle name="Normal 4 4 9" xfId="26160"/>
    <cellStyle name="Normal 4 4 9 2" xfId="26161"/>
    <cellStyle name="Normal 4 4 9 2 2" xfId="26162"/>
    <cellStyle name="Normal 4 4 9 3" xfId="26163"/>
    <cellStyle name="Normal 4 5" xfId="160"/>
    <cellStyle name="Normal 4 5 10" xfId="26164"/>
    <cellStyle name="Normal 4 5 11" xfId="26165"/>
    <cellStyle name="Normal 4 5 2" xfId="26166"/>
    <cellStyle name="Normal 4 5 2 2" xfId="26167"/>
    <cellStyle name="Normal 4 5 2 2 2" xfId="26168"/>
    <cellStyle name="Normal 4 5 2 2 2 2" xfId="26169"/>
    <cellStyle name="Normal 4 5 2 2 2 2 2" xfId="26170"/>
    <cellStyle name="Normal 4 5 2 2 2 2 2 2" xfId="26171"/>
    <cellStyle name="Normal 4 5 2 2 2 2 2 2 2" xfId="26172"/>
    <cellStyle name="Normal 4 5 2 2 2 2 2 2 2 2" xfId="26173"/>
    <cellStyle name="Normal 4 5 2 2 2 2 2 2 2 2 2" xfId="26174"/>
    <cellStyle name="Normal 4 5 2 2 2 2 2 2 2 3" xfId="26175"/>
    <cellStyle name="Normal 4 5 2 2 2 2 2 2 3" xfId="26176"/>
    <cellStyle name="Normal 4 5 2 2 2 2 2 2 3 2" xfId="26177"/>
    <cellStyle name="Normal 4 5 2 2 2 2 2 2 4" xfId="26178"/>
    <cellStyle name="Normal 4 5 2 2 2 2 2 3" xfId="26179"/>
    <cellStyle name="Normal 4 5 2 2 2 2 2 3 2" xfId="26180"/>
    <cellStyle name="Normal 4 5 2 2 2 2 2 3 2 2" xfId="26181"/>
    <cellStyle name="Normal 4 5 2 2 2 2 2 3 3" xfId="26182"/>
    <cellStyle name="Normal 4 5 2 2 2 2 2 4" xfId="26183"/>
    <cellStyle name="Normal 4 5 2 2 2 2 2 4 2" xfId="26184"/>
    <cellStyle name="Normal 4 5 2 2 2 2 2 5" xfId="26185"/>
    <cellStyle name="Normal 4 5 2 2 2 2 3" xfId="26186"/>
    <cellStyle name="Normal 4 5 2 2 2 2 3 2" xfId="26187"/>
    <cellStyle name="Normal 4 5 2 2 2 2 3 2 2" xfId="26188"/>
    <cellStyle name="Normal 4 5 2 2 2 2 3 2 2 2" xfId="26189"/>
    <cellStyle name="Normal 4 5 2 2 2 2 3 2 3" xfId="26190"/>
    <cellStyle name="Normal 4 5 2 2 2 2 3 3" xfId="26191"/>
    <cellStyle name="Normal 4 5 2 2 2 2 3 3 2" xfId="26192"/>
    <cellStyle name="Normal 4 5 2 2 2 2 3 4" xfId="26193"/>
    <cellStyle name="Normal 4 5 2 2 2 2 4" xfId="26194"/>
    <cellStyle name="Normal 4 5 2 2 2 2 4 2" xfId="26195"/>
    <cellStyle name="Normal 4 5 2 2 2 2 4 2 2" xfId="26196"/>
    <cellStyle name="Normal 4 5 2 2 2 2 4 3" xfId="26197"/>
    <cellStyle name="Normal 4 5 2 2 2 2 5" xfId="26198"/>
    <cellStyle name="Normal 4 5 2 2 2 2 5 2" xfId="26199"/>
    <cellStyle name="Normal 4 5 2 2 2 2 6" xfId="26200"/>
    <cellStyle name="Normal 4 5 2 2 2 3" xfId="26201"/>
    <cellStyle name="Normal 4 5 2 2 2 3 2" xfId="26202"/>
    <cellStyle name="Normal 4 5 2 2 2 3 2 2" xfId="26203"/>
    <cellStyle name="Normal 4 5 2 2 2 3 2 2 2" xfId="26204"/>
    <cellStyle name="Normal 4 5 2 2 2 3 2 2 2 2" xfId="26205"/>
    <cellStyle name="Normal 4 5 2 2 2 3 2 2 3" xfId="26206"/>
    <cellStyle name="Normal 4 5 2 2 2 3 2 3" xfId="26207"/>
    <cellStyle name="Normal 4 5 2 2 2 3 2 3 2" xfId="26208"/>
    <cellStyle name="Normal 4 5 2 2 2 3 2 4" xfId="26209"/>
    <cellStyle name="Normal 4 5 2 2 2 3 3" xfId="26210"/>
    <cellStyle name="Normal 4 5 2 2 2 3 3 2" xfId="26211"/>
    <cellStyle name="Normal 4 5 2 2 2 3 3 2 2" xfId="26212"/>
    <cellStyle name="Normal 4 5 2 2 2 3 3 3" xfId="26213"/>
    <cellStyle name="Normal 4 5 2 2 2 3 4" xfId="26214"/>
    <cellStyle name="Normal 4 5 2 2 2 3 4 2" xfId="26215"/>
    <cellStyle name="Normal 4 5 2 2 2 3 5" xfId="26216"/>
    <cellStyle name="Normal 4 5 2 2 2 4" xfId="26217"/>
    <cellStyle name="Normal 4 5 2 2 2 4 2" xfId="26218"/>
    <cellStyle name="Normal 4 5 2 2 2 4 2 2" xfId="26219"/>
    <cellStyle name="Normal 4 5 2 2 2 4 2 2 2" xfId="26220"/>
    <cellStyle name="Normal 4 5 2 2 2 4 2 3" xfId="26221"/>
    <cellStyle name="Normal 4 5 2 2 2 4 3" xfId="26222"/>
    <cellStyle name="Normal 4 5 2 2 2 4 3 2" xfId="26223"/>
    <cellStyle name="Normal 4 5 2 2 2 4 4" xfId="26224"/>
    <cellStyle name="Normal 4 5 2 2 2 5" xfId="26225"/>
    <cellStyle name="Normal 4 5 2 2 2 5 2" xfId="26226"/>
    <cellStyle name="Normal 4 5 2 2 2 5 2 2" xfId="26227"/>
    <cellStyle name="Normal 4 5 2 2 2 5 3" xfId="26228"/>
    <cellStyle name="Normal 4 5 2 2 2 6" xfId="26229"/>
    <cellStyle name="Normal 4 5 2 2 2 6 2" xfId="26230"/>
    <cellStyle name="Normal 4 5 2 2 2 7" xfId="26231"/>
    <cellStyle name="Normal 4 5 2 2 3" xfId="26232"/>
    <cellStyle name="Normal 4 5 2 2 3 2" xfId="26233"/>
    <cellStyle name="Normal 4 5 2 2 3 2 2" xfId="26234"/>
    <cellStyle name="Normal 4 5 2 2 3 2 2 2" xfId="26235"/>
    <cellStyle name="Normal 4 5 2 2 3 2 2 2 2" xfId="26236"/>
    <cellStyle name="Normal 4 5 2 2 3 2 2 2 2 2" xfId="26237"/>
    <cellStyle name="Normal 4 5 2 2 3 2 2 2 3" xfId="26238"/>
    <cellStyle name="Normal 4 5 2 2 3 2 2 3" xfId="26239"/>
    <cellStyle name="Normal 4 5 2 2 3 2 2 3 2" xfId="26240"/>
    <cellStyle name="Normal 4 5 2 2 3 2 2 4" xfId="26241"/>
    <cellStyle name="Normal 4 5 2 2 3 2 3" xfId="26242"/>
    <cellStyle name="Normal 4 5 2 2 3 2 3 2" xfId="26243"/>
    <cellStyle name="Normal 4 5 2 2 3 2 3 2 2" xfId="26244"/>
    <cellStyle name="Normal 4 5 2 2 3 2 3 3" xfId="26245"/>
    <cellStyle name="Normal 4 5 2 2 3 2 4" xfId="26246"/>
    <cellStyle name="Normal 4 5 2 2 3 2 4 2" xfId="26247"/>
    <cellStyle name="Normal 4 5 2 2 3 2 5" xfId="26248"/>
    <cellStyle name="Normal 4 5 2 2 3 3" xfId="26249"/>
    <cellStyle name="Normal 4 5 2 2 3 3 2" xfId="26250"/>
    <cellStyle name="Normal 4 5 2 2 3 3 2 2" xfId="26251"/>
    <cellStyle name="Normal 4 5 2 2 3 3 2 2 2" xfId="26252"/>
    <cellStyle name="Normal 4 5 2 2 3 3 2 3" xfId="26253"/>
    <cellStyle name="Normal 4 5 2 2 3 3 3" xfId="26254"/>
    <cellStyle name="Normal 4 5 2 2 3 3 3 2" xfId="26255"/>
    <cellStyle name="Normal 4 5 2 2 3 3 4" xfId="26256"/>
    <cellStyle name="Normal 4 5 2 2 3 4" xfId="26257"/>
    <cellStyle name="Normal 4 5 2 2 3 4 2" xfId="26258"/>
    <cellStyle name="Normal 4 5 2 2 3 4 2 2" xfId="26259"/>
    <cellStyle name="Normal 4 5 2 2 3 4 3" xfId="26260"/>
    <cellStyle name="Normal 4 5 2 2 3 5" xfId="26261"/>
    <cellStyle name="Normal 4 5 2 2 3 5 2" xfId="26262"/>
    <cellStyle name="Normal 4 5 2 2 3 6" xfId="26263"/>
    <cellStyle name="Normal 4 5 2 2 4" xfId="26264"/>
    <cellStyle name="Normal 4 5 2 2 4 2" xfId="26265"/>
    <cellStyle name="Normal 4 5 2 2 4 2 2" xfId="26266"/>
    <cellStyle name="Normal 4 5 2 2 4 2 2 2" xfId="26267"/>
    <cellStyle name="Normal 4 5 2 2 4 2 2 2 2" xfId="26268"/>
    <cellStyle name="Normal 4 5 2 2 4 2 2 3" xfId="26269"/>
    <cellStyle name="Normal 4 5 2 2 4 2 3" xfId="26270"/>
    <cellStyle name="Normal 4 5 2 2 4 2 3 2" xfId="26271"/>
    <cellStyle name="Normal 4 5 2 2 4 2 4" xfId="26272"/>
    <cellStyle name="Normal 4 5 2 2 4 3" xfId="26273"/>
    <cellStyle name="Normal 4 5 2 2 4 3 2" xfId="26274"/>
    <cellStyle name="Normal 4 5 2 2 4 3 2 2" xfId="26275"/>
    <cellStyle name="Normal 4 5 2 2 4 3 3" xfId="26276"/>
    <cellStyle name="Normal 4 5 2 2 4 4" xfId="26277"/>
    <cellStyle name="Normal 4 5 2 2 4 4 2" xfId="26278"/>
    <cellStyle name="Normal 4 5 2 2 4 5" xfId="26279"/>
    <cellStyle name="Normal 4 5 2 2 5" xfId="26280"/>
    <cellStyle name="Normal 4 5 2 2 5 2" xfId="26281"/>
    <cellStyle name="Normal 4 5 2 2 5 2 2" xfId="26282"/>
    <cellStyle name="Normal 4 5 2 2 5 2 2 2" xfId="26283"/>
    <cellStyle name="Normal 4 5 2 2 5 2 3" xfId="26284"/>
    <cellStyle name="Normal 4 5 2 2 5 3" xfId="26285"/>
    <cellStyle name="Normal 4 5 2 2 5 3 2" xfId="26286"/>
    <cellStyle name="Normal 4 5 2 2 5 4" xfId="26287"/>
    <cellStyle name="Normal 4 5 2 2 6" xfId="26288"/>
    <cellStyle name="Normal 4 5 2 2 6 2" xfId="26289"/>
    <cellStyle name="Normal 4 5 2 2 6 2 2" xfId="26290"/>
    <cellStyle name="Normal 4 5 2 2 6 3" xfId="26291"/>
    <cellStyle name="Normal 4 5 2 2 7" xfId="26292"/>
    <cellStyle name="Normal 4 5 2 2 7 2" xfId="26293"/>
    <cellStyle name="Normal 4 5 2 2 8" xfId="26294"/>
    <cellStyle name="Normal 4 5 2 3" xfId="26295"/>
    <cellStyle name="Normal 4 5 2 3 2" xfId="26296"/>
    <cellStyle name="Normal 4 5 2 3 2 2" xfId="26297"/>
    <cellStyle name="Normal 4 5 2 3 2 2 2" xfId="26298"/>
    <cellStyle name="Normal 4 5 2 3 2 2 2 2" xfId="26299"/>
    <cellStyle name="Normal 4 5 2 3 2 2 2 2 2" xfId="26300"/>
    <cellStyle name="Normal 4 5 2 3 2 2 2 2 2 2" xfId="26301"/>
    <cellStyle name="Normal 4 5 2 3 2 2 2 2 3" xfId="26302"/>
    <cellStyle name="Normal 4 5 2 3 2 2 2 3" xfId="26303"/>
    <cellStyle name="Normal 4 5 2 3 2 2 2 3 2" xfId="26304"/>
    <cellStyle name="Normal 4 5 2 3 2 2 2 4" xfId="26305"/>
    <cellStyle name="Normal 4 5 2 3 2 2 3" xfId="26306"/>
    <cellStyle name="Normal 4 5 2 3 2 2 3 2" xfId="26307"/>
    <cellStyle name="Normal 4 5 2 3 2 2 3 2 2" xfId="26308"/>
    <cellStyle name="Normal 4 5 2 3 2 2 3 3" xfId="26309"/>
    <cellStyle name="Normal 4 5 2 3 2 2 4" xfId="26310"/>
    <cellStyle name="Normal 4 5 2 3 2 2 4 2" xfId="26311"/>
    <cellStyle name="Normal 4 5 2 3 2 2 5" xfId="26312"/>
    <cellStyle name="Normal 4 5 2 3 2 3" xfId="26313"/>
    <cellStyle name="Normal 4 5 2 3 2 3 2" xfId="26314"/>
    <cellStyle name="Normal 4 5 2 3 2 3 2 2" xfId="26315"/>
    <cellStyle name="Normal 4 5 2 3 2 3 2 2 2" xfId="26316"/>
    <cellStyle name="Normal 4 5 2 3 2 3 2 3" xfId="26317"/>
    <cellStyle name="Normal 4 5 2 3 2 3 3" xfId="26318"/>
    <cellStyle name="Normal 4 5 2 3 2 3 3 2" xfId="26319"/>
    <cellStyle name="Normal 4 5 2 3 2 3 4" xfId="26320"/>
    <cellStyle name="Normal 4 5 2 3 2 4" xfId="26321"/>
    <cellStyle name="Normal 4 5 2 3 2 4 2" xfId="26322"/>
    <cellStyle name="Normal 4 5 2 3 2 4 2 2" xfId="26323"/>
    <cellStyle name="Normal 4 5 2 3 2 4 3" xfId="26324"/>
    <cellStyle name="Normal 4 5 2 3 2 5" xfId="26325"/>
    <cellStyle name="Normal 4 5 2 3 2 5 2" xfId="26326"/>
    <cellStyle name="Normal 4 5 2 3 2 6" xfId="26327"/>
    <cellStyle name="Normal 4 5 2 3 3" xfId="26328"/>
    <cellStyle name="Normal 4 5 2 3 3 2" xfId="26329"/>
    <cellStyle name="Normal 4 5 2 3 3 2 2" xfId="26330"/>
    <cellStyle name="Normal 4 5 2 3 3 2 2 2" xfId="26331"/>
    <cellStyle name="Normal 4 5 2 3 3 2 2 2 2" xfId="26332"/>
    <cellStyle name="Normal 4 5 2 3 3 2 2 3" xfId="26333"/>
    <cellStyle name="Normal 4 5 2 3 3 2 3" xfId="26334"/>
    <cellStyle name="Normal 4 5 2 3 3 2 3 2" xfId="26335"/>
    <cellStyle name="Normal 4 5 2 3 3 2 4" xfId="26336"/>
    <cellStyle name="Normal 4 5 2 3 3 3" xfId="26337"/>
    <cellStyle name="Normal 4 5 2 3 3 3 2" xfId="26338"/>
    <cellStyle name="Normal 4 5 2 3 3 3 2 2" xfId="26339"/>
    <cellStyle name="Normal 4 5 2 3 3 3 3" xfId="26340"/>
    <cellStyle name="Normal 4 5 2 3 3 4" xfId="26341"/>
    <cellStyle name="Normal 4 5 2 3 3 4 2" xfId="26342"/>
    <cellStyle name="Normal 4 5 2 3 3 5" xfId="26343"/>
    <cellStyle name="Normal 4 5 2 3 4" xfId="26344"/>
    <cellStyle name="Normal 4 5 2 3 4 2" xfId="26345"/>
    <cellStyle name="Normal 4 5 2 3 4 2 2" xfId="26346"/>
    <cellStyle name="Normal 4 5 2 3 4 2 2 2" xfId="26347"/>
    <cellStyle name="Normal 4 5 2 3 4 2 3" xfId="26348"/>
    <cellStyle name="Normal 4 5 2 3 4 3" xfId="26349"/>
    <cellStyle name="Normal 4 5 2 3 4 3 2" xfId="26350"/>
    <cellStyle name="Normal 4 5 2 3 4 4" xfId="26351"/>
    <cellStyle name="Normal 4 5 2 3 5" xfId="26352"/>
    <cellStyle name="Normal 4 5 2 3 5 2" xfId="26353"/>
    <cellStyle name="Normal 4 5 2 3 5 2 2" xfId="26354"/>
    <cellStyle name="Normal 4 5 2 3 5 3" xfId="26355"/>
    <cellStyle name="Normal 4 5 2 3 6" xfId="26356"/>
    <cellStyle name="Normal 4 5 2 3 6 2" xfId="26357"/>
    <cellStyle name="Normal 4 5 2 3 7" xfId="26358"/>
    <cellStyle name="Normal 4 5 2 4" xfId="26359"/>
    <cellStyle name="Normal 4 5 2 4 2" xfId="26360"/>
    <cellStyle name="Normal 4 5 2 4 2 2" xfId="26361"/>
    <cellStyle name="Normal 4 5 2 4 2 2 2" xfId="26362"/>
    <cellStyle name="Normal 4 5 2 4 2 2 2 2" xfId="26363"/>
    <cellStyle name="Normal 4 5 2 4 2 2 2 2 2" xfId="26364"/>
    <cellStyle name="Normal 4 5 2 4 2 2 2 3" xfId="26365"/>
    <cellStyle name="Normal 4 5 2 4 2 2 3" xfId="26366"/>
    <cellStyle name="Normal 4 5 2 4 2 2 3 2" xfId="26367"/>
    <cellStyle name="Normal 4 5 2 4 2 2 4" xfId="26368"/>
    <cellStyle name="Normal 4 5 2 4 2 3" xfId="26369"/>
    <cellStyle name="Normal 4 5 2 4 2 3 2" xfId="26370"/>
    <cellStyle name="Normal 4 5 2 4 2 3 2 2" xfId="26371"/>
    <cellStyle name="Normal 4 5 2 4 2 3 3" xfId="26372"/>
    <cellStyle name="Normal 4 5 2 4 2 4" xfId="26373"/>
    <cellStyle name="Normal 4 5 2 4 2 4 2" xfId="26374"/>
    <cellStyle name="Normal 4 5 2 4 2 5" xfId="26375"/>
    <cellStyle name="Normal 4 5 2 4 3" xfId="26376"/>
    <cellStyle name="Normal 4 5 2 4 3 2" xfId="26377"/>
    <cellStyle name="Normal 4 5 2 4 3 2 2" xfId="26378"/>
    <cellStyle name="Normal 4 5 2 4 3 2 2 2" xfId="26379"/>
    <cellStyle name="Normal 4 5 2 4 3 2 3" xfId="26380"/>
    <cellStyle name="Normal 4 5 2 4 3 3" xfId="26381"/>
    <cellStyle name="Normal 4 5 2 4 3 3 2" xfId="26382"/>
    <cellStyle name="Normal 4 5 2 4 3 4" xfId="26383"/>
    <cellStyle name="Normal 4 5 2 4 4" xfId="26384"/>
    <cellStyle name="Normal 4 5 2 4 4 2" xfId="26385"/>
    <cellStyle name="Normal 4 5 2 4 4 2 2" xfId="26386"/>
    <cellStyle name="Normal 4 5 2 4 4 3" xfId="26387"/>
    <cellStyle name="Normal 4 5 2 4 5" xfId="26388"/>
    <cellStyle name="Normal 4 5 2 4 5 2" xfId="26389"/>
    <cellStyle name="Normal 4 5 2 4 6" xfId="26390"/>
    <cellStyle name="Normal 4 5 2 5" xfId="26391"/>
    <cellStyle name="Normal 4 5 2 5 2" xfId="26392"/>
    <cellStyle name="Normal 4 5 2 5 2 2" xfId="26393"/>
    <cellStyle name="Normal 4 5 2 5 2 2 2" xfId="26394"/>
    <cellStyle name="Normal 4 5 2 5 2 2 2 2" xfId="26395"/>
    <cellStyle name="Normal 4 5 2 5 2 2 3" xfId="26396"/>
    <cellStyle name="Normal 4 5 2 5 2 3" xfId="26397"/>
    <cellStyle name="Normal 4 5 2 5 2 3 2" xfId="26398"/>
    <cellStyle name="Normal 4 5 2 5 2 4" xfId="26399"/>
    <cellStyle name="Normal 4 5 2 5 3" xfId="26400"/>
    <cellStyle name="Normal 4 5 2 5 3 2" xfId="26401"/>
    <cellStyle name="Normal 4 5 2 5 3 2 2" xfId="26402"/>
    <cellStyle name="Normal 4 5 2 5 3 3" xfId="26403"/>
    <cellStyle name="Normal 4 5 2 5 4" xfId="26404"/>
    <cellStyle name="Normal 4 5 2 5 4 2" xfId="26405"/>
    <cellStyle name="Normal 4 5 2 5 5" xfId="26406"/>
    <cellStyle name="Normal 4 5 2 6" xfId="26407"/>
    <cellStyle name="Normal 4 5 2 6 2" xfId="26408"/>
    <cellStyle name="Normal 4 5 2 6 2 2" xfId="26409"/>
    <cellStyle name="Normal 4 5 2 6 2 2 2" xfId="26410"/>
    <cellStyle name="Normal 4 5 2 6 2 3" xfId="26411"/>
    <cellStyle name="Normal 4 5 2 6 3" xfId="26412"/>
    <cellStyle name="Normal 4 5 2 6 3 2" xfId="26413"/>
    <cellStyle name="Normal 4 5 2 6 4" xfId="26414"/>
    <cellStyle name="Normal 4 5 2 7" xfId="26415"/>
    <cellStyle name="Normal 4 5 2 7 2" xfId="26416"/>
    <cellStyle name="Normal 4 5 2 7 2 2" xfId="26417"/>
    <cellStyle name="Normal 4 5 2 7 3" xfId="26418"/>
    <cellStyle name="Normal 4 5 2 8" xfId="26419"/>
    <cellStyle name="Normal 4 5 2 8 2" xfId="26420"/>
    <cellStyle name="Normal 4 5 2 9" xfId="26421"/>
    <cellStyle name="Normal 4 5 3" xfId="26422"/>
    <cellStyle name="Normal 4 5 3 2" xfId="26423"/>
    <cellStyle name="Normal 4 5 3 2 2" xfId="26424"/>
    <cellStyle name="Normal 4 5 3 2 2 2" xfId="26425"/>
    <cellStyle name="Normal 4 5 3 2 2 2 2" xfId="26426"/>
    <cellStyle name="Normal 4 5 3 2 2 2 2 2" xfId="26427"/>
    <cellStyle name="Normal 4 5 3 2 2 2 2 2 2" xfId="26428"/>
    <cellStyle name="Normal 4 5 3 2 2 2 2 2 2 2" xfId="26429"/>
    <cellStyle name="Normal 4 5 3 2 2 2 2 2 3" xfId="26430"/>
    <cellStyle name="Normal 4 5 3 2 2 2 2 3" xfId="26431"/>
    <cellStyle name="Normal 4 5 3 2 2 2 2 3 2" xfId="26432"/>
    <cellStyle name="Normal 4 5 3 2 2 2 2 4" xfId="26433"/>
    <cellStyle name="Normal 4 5 3 2 2 2 3" xfId="26434"/>
    <cellStyle name="Normal 4 5 3 2 2 2 3 2" xfId="26435"/>
    <cellStyle name="Normal 4 5 3 2 2 2 3 2 2" xfId="26436"/>
    <cellStyle name="Normal 4 5 3 2 2 2 3 3" xfId="26437"/>
    <cellStyle name="Normal 4 5 3 2 2 2 4" xfId="26438"/>
    <cellStyle name="Normal 4 5 3 2 2 2 4 2" xfId="26439"/>
    <cellStyle name="Normal 4 5 3 2 2 2 5" xfId="26440"/>
    <cellStyle name="Normal 4 5 3 2 2 3" xfId="26441"/>
    <cellStyle name="Normal 4 5 3 2 2 3 2" xfId="26442"/>
    <cellStyle name="Normal 4 5 3 2 2 3 2 2" xfId="26443"/>
    <cellStyle name="Normal 4 5 3 2 2 3 2 2 2" xfId="26444"/>
    <cellStyle name="Normal 4 5 3 2 2 3 2 3" xfId="26445"/>
    <cellStyle name="Normal 4 5 3 2 2 3 3" xfId="26446"/>
    <cellStyle name="Normal 4 5 3 2 2 3 3 2" xfId="26447"/>
    <cellStyle name="Normal 4 5 3 2 2 3 4" xfId="26448"/>
    <cellStyle name="Normal 4 5 3 2 2 4" xfId="26449"/>
    <cellStyle name="Normal 4 5 3 2 2 4 2" xfId="26450"/>
    <cellStyle name="Normal 4 5 3 2 2 4 2 2" xfId="26451"/>
    <cellStyle name="Normal 4 5 3 2 2 4 3" xfId="26452"/>
    <cellStyle name="Normal 4 5 3 2 2 5" xfId="26453"/>
    <cellStyle name="Normal 4 5 3 2 2 5 2" xfId="26454"/>
    <cellStyle name="Normal 4 5 3 2 2 6" xfId="26455"/>
    <cellStyle name="Normal 4 5 3 2 3" xfId="26456"/>
    <cellStyle name="Normal 4 5 3 2 3 2" xfId="26457"/>
    <cellStyle name="Normal 4 5 3 2 3 2 2" xfId="26458"/>
    <cellStyle name="Normal 4 5 3 2 3 2 2 2" xfId="26459"/>
    <cellStyle name="Normal 4 5 3 2 3 2 2 2 2" xfId="26460"/>
    <cellStyle name="Normal 4 5 3 2 3 2 2 3" xfId="26461"/>
    <cellStyle name="Normal 4 5 3 2 3 2 3" xfId="26462"/>
    <cellStyle name="Normal 4 5 3 2 3 2 3 2" xfId="26463"/>
    <cellStyle name="Normal 4 5 3 2 3 2 4" xfId="26464"/>
    <cellStyle name="Normal 4 5 3 2 3 3" xfId="26465"/>
    <cellStyle name="Normal 4 5 3 2 3 3 2" xfId="26466"/>
    <cellStyle name="Normal 4 5 3 2 3 3 2 2" xfId="26467"/>
    <cellStyle name="Normal 4 5 3 2 3 3 3" xfId="26468"/>
    <cellStyle name="Normal 4 5 3 2 3 4" xfId="26469"/>
    <cellStyle name="Normal 4 5 3 2 3 4 2" xfId="26470"/>
    <cellStyle name="Normal 4 5 3 2 3 5" xfId="26471"/>
    <cellStyle name="Normal 4 5 3 2 4" xfId="26472"/>
    <cellStyle name="Normal 4 5 3 2 4 2" xfId="26473"/>
    <cellStyle name="Normal 4 5 3 2 4 2 2" xfId="26474"/>
    <cellStyle name="Normal 4 5 3 2 4 2 2 2" xfId="26475"/>
    <cellStyle name="Normal 4 5 3 2 4 2 3" xfId="26476"/>
    <cellStyle name="Normal 4 5 3 2 4 3" xfId="26477"/>
    <cellStyle name="Normal 4 5 3 2 4 3 2" xfId="26478"/>
    <cellStyle name="Normal 4 5 3 2 4 4" xfId="26479"/>
    <cellStyle name="Normal 4 5 3 2 5" xfId="26480"/>
    <cellStyle name="Normal 4 5 3 2 5 2" xfId="26481"/>
    <cellStyle name="Normal 4 5 3 2 5 2 2" xfId="26482"/>
    <cellStyle name="Normal 4 5 3 2 5 3" xfId="26483"/>
    <cellStyle name="Normal 4 5 3 2 6" xfId="26484"/>
    <cellStyle name="Normal 4 5 3 2 6 2" xfId="26485"/>
    <cellStyle name="Normal 4 5 3 2 7" xfId="26486"/>
    <cellStyle name="Normal 4 5 3 3" xfId="26487"/>
    <cellStyle name="Normal 4 5 3 3 2" xfId="26488"/>
    <cellStyle name="Normal 4 5 3 3 2 2" xfId="26489"/>
    <cellStyle name="Normal 4 5 3 3 2 2 2" xfId="26490"/>
    <cellStyle name="Normal 4 5 3 3 2 2 2 2" xfId="26491"/>
    <cellStyle name="Normal 4 5 3 3 2 2 2 2 2" xfId="26492"/>
    <cellStyle name="Normal 4 5 3 3 2 2 2 3" xfId="26493"/>
    <cellStyle name="Normal 4 5 3 3 2 2 3" xfId="26494"/>
    <cellStyle name="Normal 4 5 3 3 2 2 3 2" xfId="26495"/>
    <cellStyle name="Normal 4 5 3 3 2 2 4" xfId="26496"/>
    <cellStyle name="Normal 4 5 3 3 2 3" xfId="26497"/>
    <cellStyle name="Normal 4 5 3 3 2 3 2" xfId="26498"/>
    <cellStyle name="Normal 4 5 3 3 2 3 2 2" xfId="26499"/>
    <cellStyle name="Normal 4 5 3 3 2 3 3" xfId="26500"/>
    <cellStyle name="Normal 4 5 3 3 2 4" xfId="26501"/>
    <cellStyle name="Normal 4 5 3 3 2 4 2" xfId="26502"/>
    <cellStyle name="Normal 4 5 3 3 2 5" xfId="26503"/>
    <cellStyle name="Normal 4 5 3 3 3" xfId="26504"/>
    <cellStyle name="Normal 4 5 3 3 3 2" xfId="26505"/>
    <cellStyle name="Normal 4 5 3 3 3 2 2" xfId="26506"/>
    <cellStyle name="Normal 4 5 3 3 3 2 2 2" xfId="26507"/>
    <cellStyle name="Normal 4 5 3 3 3 2 3" xfId="26508"/>
    <cellStyle name="Normal 4 5 3 3 3 3" xfId="26509"/>
    <cellStyle name="Normal 4 5 3 3 3 3 2" xfId="26510"/>
    <cellStyle name="Normal 4 5 3 3 3 4" xfId="26511"/>
    <cellStyle name="Normal 4 5 3 3 4" xfId="26512"/>
    <cellStyle name="Normal 4 5 3 3 4 2" xfId="26513"/>
    <cellStyle name="Normal 4 5 3 3 4 2 2" xfId="26514"/>
    <cellStyle name="Normal 4 5 3 3 4 3" xfId="26515"/>
    <cellStyle name="Normal 4 5 3 3 5" xfId="26516"/>
    <cellStyle name="Normal 4 5 3 3 5 2" xfId="26517"/>
    <cellStyle name="Normal 4 5 3 3 6" xfId="26518"/>
    <cellStyle name="Normal 4 5 3 4" xfId="26519"/>
    <cellStyle name="Normal 4 5 3 4 2" xfId="26520"/>
    <cellStyle name="Normal 4 5 3 4 2 2" xfId="26521"/>
    <cellStyle name="Normal 4 5 3 4 2 2 2" xfId="26522"/>
    <cellStyle name="Normal 4 5 3 4 2 2 2 2" xfId="26523"/>
    <cellStyle name="Normal 4 5 3 4 2 2 3" xfId="26524"/>
    <cellStyle name="Normal 4 5 3 4 2 3" xfId="26525"/>
    <cellStyle name="Normal 4 5 3 4 2 3 2" xfId="26526"/>
    <cellStyle name="Normal 4 5 3 4 2 4" xfId="26527"/>
    <cellStyle name="Normal 4 5 3 4 3" xfId="26528"/>
    <cellStyle name="Normal 4 5 3 4 3 2" xfId="26529"/>
    <cellStyle name="Normal 4 5 3 4 3 2 2" xfId="26530"/>
    <cellStyle name="Normal 4 5 3 4 3 3" xfId="26531"/>
    <cellStyle name="Normal 4 5 3 4 4" xfId="26532"/>
    <cellStyle name="Normal 4 5 3 4 4 2" xfId="26533"/>
    <cellStyle name="Normal 4 5 3 4 5" xfId="26534"/>
    <cellStyle name="Normal 4 5 3 5" xfId="26535"/>
    <cellStyle name="Normal 4 5 3 5 2" xfId="26536"/>
    <cellStyle name="Normal 4 5 3 5 2 2" xfId="26537"/>
    <cellStyle name="Normal 4 5 3 5 2 2 2" xfId="26538"/>
    <cellStyle name="Normal 4 5 3 5 2 3" xfId="26539"/>
    <cellStyle name="Normal 4 5 3 5 3" xfId="26540"/>
    <cellStyle name="Normal 4 5 3 5 3 2" xfId="26541"/>
    <cellStyle name="Normal 4 5 3 5 4" xfId="26542"/>
    <cellStyle name="Normal 4 5 3 6" xfId="26543"/>
    <cellStyle name="Normal 4 5 3 6 2" xfId="26544"/>
    <cellStyle name="Normal 4 5 3 6 2 2" xfId="26545"/>
    <cellStyle name="Normal 4 5 3 6 3" xfId="26546"/>
    <cellStyle name="Normal 4 5 3 7" xfId="26547"/>
    <cellStyle name="Normal 4 5 3 7 2" xfId="26548"/>
    <cellStyle name="Normal 4 5 3 8" xfId="26549"/>
    <cellStyle name="Normal 4 5 4" xfId="26550"/>
    <cellStyle name="Normal 4 5 4 2" xfId="26551"/>
    <cellStyle name="Normal 4 5 4 2 2" xfId="26552"/>
    <cellStyle name="Normal 4 5 4 2 2 2" xfId="26553"/>
    <cellStyle name="Normal 4 5 4 2 2 2 2" xfId="26554"/>
    <cellStyle name="Normal 4 5 4 2 2 2 2 2" xfId="26555"/>
    <cellStyle name="Normal 4 5 4 2 2 2 2 2 2" xfId="26556"/>
    <cellStyle name="Normal 4 5 4 2 2 2 2 3" xfId="26557"/>
    <cellStyle name="Normal 4 5 4 2 2 2 3" xfId="26558"/>
    <cellStyle name="Normal 4 5 4 2 2 2 3 2" xfId="26559"/>
    <cellStyle name="Normal 4 5 4 2 2 2 4" xfId="26560"/>
    <cellStyle name="Normal 4 5 4 2 2 3" xfId="26561"/>
    <cellStyle name="Normal 4 5 4 2 2 3 2" xfId="26562"/>
    <cellStyle name="Normal 4 5 4 2 2 3 2 2" xfId="26563"/>
    <cellStyle name="Normal 4 5 4 2 2 3 3" xfId="26564"/>
    <cellStyle name="Normal 4 5 4 2 2 4" xfId="26565"/>
    <cellStyle name="Normal 4 5 4 2 2 4 2" xfId="26566"/>
    <cellStyle name="Normal 4 5 4 2 2 5" xfId="26567"/>
    <cellStyle name="Normal 4 5 4 2 3" xfId="26568"/>
    <cellStyle name="Normal 4 5 4 2 3 2" xfId="26569"/>
    <cellStyle name="Normal 4 5 4 2 3 2 2" xfId="26570"/>
    <cellStyle name="Normal 4 5 4 2 3 2 2 2" xfId="26571"/>
    <cellStyle name="Normal 4 5 4 2 3 2 3" xfId="26572"/>
    <cellStyle name="Normal 4 5 4 2 3 3" xfId="26573"/>
    <cellStyle name="Normal 4 5 4 2 3 3 2" xfId="26574"/>
    <cellStyle name="Normal 4 5 4 2 3 4" xfId="26575"/>
    <cellStyle name="Normal 4 5 4 2 4" xfId="26576"/>
    <cellStyle name="Normal 4 5 4 2 4 2" xfId="26577"/>
    <cellStyle name="Normal 4 5 4 2 4 2 2" xfId="26578"/>
    <cellStyle name="Normal 4 5 4 2 4 3" xfId="26579"/>
    <cellStyle name="Normal 4 5 4 2 5" xfId="26580"/>
    <cellStyle name="Normal 4 5 4 2 5 2" xfId="26581"/>
    <cellStyle name="Normal 4 5 4 2 6" xfId="26582"/>
    <cellStyle name="Normal 4 5 4 3" xfId="26583"/>
    <cellStyle name="Normal 4 5 4 3 2" xfId="26584"/>
    <cellStyle name="Normal 4 5 4 3 2 2" xfId="26585"/>
    <cellStyle name="Normal 4 5 4 3 2 2 2" xfId="26586"/>
    <cellStyle name="Normal 4 5 4 3 2 2 2 2" xfId="26587"/>
    <cellStyle name="Normal 4 5 4 3 2 2 3" xfId="26588"/>
    <cellStyle name="Normal 4 5 4 3 2 3" xfId="26589"/>
    <cellStyle name="Normal 4 5 4 3 2 3 2" xfId="26590"/>
    <cellStyle name="Normal 4 5 4 3 2 4" xfId="26591"/>
    <cellStyle name="Normal 4 5 4 3 3" xfId="26592"/>
    <cellStyle name="Normal 4 5 4 3 3 2" xfId="26593"/>
    <cellStyle name="Normal 4 5 4 3 3 2 2" xfId="26594"/>
    <cellStyle name="Normal 4 5 4 3 3 3" xfId="26595"/>
    <cellStyle name="Normal 4 5 4 3 4" xfId="26596"/>
    <cellStyle name="Normal 4 5 4 3 4 2" xfId="26597"/>
    <cellStyle name="Normal 4 5 4 3 5" xfId="26598"/>
    <cellStyle name="Normal 4 5 4 4" xfId="26599"/>
    <cellStyle name="Normal 4 5 4 4 2" xfId="26600"/>
    <cellStyle name="Normal 4 5 4 4 2 2" xfId="26601"/>
    <cellStyle name="Normal 4 5 4 4 2 2 2" xfId="26602"/>
    <cellStyle name="Normal 4 5 4 4 2 3" xfId="26603"/>
    <cellStyle name="Normal 4 5 4 4 3" xfId="26604"/>
    <cellStyle name="Normal 4 5 4 4 3 2" xfId="26605"/>
    <cellStyle name="Normal 4 5 4 4 4" xfId="26606"/>
    <cellStyle name="Normal 4 5 4 5" xfId="26607"/>
    <cellStyle name="Normal 4 5 4 5 2" xfId="26608"/>
    <cellStyle name="Normal 4 5 4 5 2 2" xfId="26609"/>
    <cellStyle name="Normal 4 5 4 5 3" xfId="26610"/>
    <cellStyle name="Normal 4 5 4 6" xfId="26611"/>
    <cellStyle name="Normal 4 5 4 6 2" xfId="26612"/>
    <cellStyle name="Normal 4 5 4 7" xfId="26613"/>
    <cellStyle name="Normal 4 5 5" xfId="26614"/>
    <cellStyle name="Normal 4 5 5 2" xfId="26615"/>
    <cellStyle name="Normal 4 5 5 2 2" xfId="26616"/>
    <cellStyle name="Normal 4 5 5 2 2 2" xfId="26617"/>
    <cellStyle name="Normal 4 5 5 2 2 2 2" xfId="26618"/>
    <cellStyle name="Normal 4 5 5 2 2 2 2 2" xfId="26619"/>
    <cellStyle name="Normal 4 5 5 2 2 2 3" xfId="26620"/>
    <cellStyle name="Normal 4 5 5 2 2 3" xfId="26621"/>
    <cellStyle name="Normal 4 5 5 2 2 3 2" xfId="26622"/>
    <cellStyle name="Normal 4 5 5 2 2 4" xfId="26623"/>
    <cellStyle name="Normal 4 5 5 2 3" xfId="26624"/>
    <cellStyle name="Normal 4 5 5 2 3 2" xfId="26625"/>
    <cellStyle name="Normal 4 5 5 2 3 2 2" xfId="26626"/>
    <cellStyle name="Normal 4 5 5 2 3 3" xfId="26627"/>
    <cellStyle name="Normal 4 5 5 2 4" xfId="26628"/>
    <cellStyle name="Normal 4 5 5 2 4 2" xfId="26629"/>
    <cellStyle name="Normal 4 5 5 2 5" xfId="26630"/>
    <cellStyle name="Normal 4 5 5 3" xfId="26631"/>
    <cellStyle name="Normal 4 5 5 3 2" xfId="26632"/>
    <cellStyle name="Normal 4 5 5 3 2 2" xfId="26633"/>
    <cellStyle name="Normal 4 5 5 3 2 2 2" xfId="26634"/>
    <cellStyle name="Normal 4 5 5 3 2 3" xfId="26635"/>
    <cellStyle name="Normal 4 5 5 3 3" xfId="26636"/>
    <cellStyle name="Normal 4 5 5 3 3 2" xfId="26637"/>
    <cellStyle name="Normal 4 5 5 3 4" xfId="26638"/>
    <cellStyle name="Normal 4 5 5 4" xfId="26639"/>
    <cellStyle name="Normal 4 5 5 4 2" xfId="26640"/>
    <cellStyle name="Normal 4 5 5 4 2 2" xfId="26641"/>
    <cellStyle name="Normal 4 5 5 4 3" xfId="26642"/>
    <cellStyle name="Normal 4 5 5 5" xfId="26643"/>
    <cellStyle name="Normal 4 5 5 5 2" xfId="26644"/>
    <cellStyle name="Normal 4 5 5 6" xfId="26645"/>
    <cellStyle name="Normal 4 5 6" xfId="26646"/>
    <cellStyle name="Normal 4 5 6 2" xfId="26647"/>
    <cellStyle name="Normal 4 5 6 2 2" xfId="26648"/>
    <cellStyle name="Normal 4 5 6 2 2 2" xfId="26649"/>
    <cellStyle name="Normal 4 5 6 2 2 2 2" xfId="26650"/>
    <cellStyle name="Normal 4 5 6 2 2 3" xfId="26651"/>
    <cellStyle name="Normal 4 5 6 2 3" xfId="26652"/>
    <cellStyle name="Normal 4 5 6 2 3 2" xfId="26653"/>
    <cellStyle name="Normal 4 5 6 2 4" xfId="26654"/>
    <cellStyle name="Normal 4 5 6 3" xfId="26655"/>
    <cellStyle name="Normal 4 5 6 3 2" xfId="26656"/>
    <cellStyle name="Normal 4 5 6 3 2 2" xfId="26657"/>
    <cellStyle name="Normal 4 5 6 3 3" xfId="26658"/>
    <cellStyle name="Normal 4 5 6 4" xfId="26659"/>
    <cellStyle name="Normal 4 5 6 4 2" xfId="26660"/>
    <cellStyle name="Normal 4 5 6 5" xfId="26661"/>
    <cellStyle name="Normal 4 5 7" xfId="26662"/>
    <cellStyle name="Normal 4 5 7 2" xfId="26663"/>
    <cellStyle name="Normal 4 5 7 2 2" xfId="26664"/>
    <cellStyle name="Normal 4 5 7 2 2 2" xfId="26665"/>
    <cellStyle name="Normal 4 5 7 2 3" xfId="26666"/>
    <cellStyle name="Normal 4 5 7 3" xfId="26667"/>
    <cellStyle name="Normal 4 5 7 3 2" xfId="26668"/>
    <cellStyle name="Normal 4 5 7 4" xfId="26669"/>
    <cellStyle name="Normal 4 5 8" xfId="26670"/>
    <cellStyle name="Normal 4 5 8 2" xfId="26671"/>
    <cellStyle name="Normal 4 5 8 2 2" xfId="26672"/>
    <cellStyle name="Normal 4 5 8 3" xfId="26673"/>
    <cellStyle name="Normal 4 5 9" xfId="26674"/>
    <cellStyle name="Normal 4 5 9 2" xfId="26675"/>
    <cellStyle name="Normal 4 6" xfId="161"/>
    <cellStyle name="Normal 4 6 10" xfId="26676"/>
    <cellStyle name="Normal 4 6 2" xfId="26677"/>
    <cellStyle name="Normal 4 6 2 2" xfId="26678"/>
    <cellStyle name="Normal 4 6 2 2 2" xfId="26679"/>
    <cellStyle name="Normal 4 6 2 2 2 2" xfId="26680"/>
    <cellStyle name="Normal 4 6 2 2 2 2 2" xfId="26681"/>
    <cellStyle name="Normal 4 6 2 2 2 2 2 2" xfId="26682"/>
    <cellStyle name="Normal 4 6 2 2 2 2 2 2 2" xfId="26683"/>
    <cellStyle name="Normal 4 6 2 2 2 2 2 2 2 2" xfId="26684"/>
    <cellStyle name="Normal 4 6 2 2 2 2 2 2 3" xfId="26685"/>
    <cellStyle name="Normal 4 6 2 2 2 2 2 3" xfId="26686"/>
    <cellStyle name="Normal 4 6 2 2 2 2 2 3 2" xfId="26687"/>
    <cellStyle name="Normal 4 6 2 2 2 2 2 4" xfId="26688"/>
    <cellStyle name="Normal 4 6 2 2 2 2 3" xfId="26689"/>
    <cellStyle name="Normal 4 6 2 2 2 2 3 2" xfId="26690"/>
    <cellStyle name="Normal 4 6 2 2 2 2 3 2 2" xfId="26691"/>
    <cellStyle name="Normal 4 6 2 2 2 2 3 3" xfId="26692"/>
    <cellStyle name="Normal 4 6 2 2 2 2 4" xfId="26693"/>
    <cellStyle name="Normal 4 6 2 2 2 2 4 2" xfId="26694"/>
    <cellStyle name="Normal 4 6 2 2 2 2 5" xfId="26695"/>
    <cellStyle name="Normal 4 6 2 2 2 3" xfId="26696"/>
    <cellStyle name="Normal 4 6 2 2 2 3 2" xfId="26697"/>
    <cellStyle name="Normal 4 6 2 2 2 3 2 2" xfId="26698"/>
    <cellStyle name="Normal 4 6 2 2 2 3 2 2 2" xfId="26699"/>
    <cellStyle name="Normal 4 6 2 2 2 3 2 3" xfId="26700"/>
    <cellStyle name="Normal 4 6 2 2 2 3 3" xfId="26701"/>
    <cellStyle name="Normal 4 6 2 2 2 3 3 2" xfId="26702"/>
    <cellStyle name="Normal 4 6 2 2 2 3 4" xfId="26703"/>
    <cellStyle name="Normal 4 6 2 2 2 4" xfId="26704"/>
    <cellStyle name="Normal 4 6 2 2 2 4 2" xfId="26705"/>
    <cellStyle name="Normal 4 6 2 2 2 4 2 2" xfId="26706"/>
    <cellStyle name="Normal 4 6 2 2 2 4 3" xfId="26707"/>
    <cellStyle name="Normal 4 6 2 2 2 5" xfId="26708"/>
    <cellStyle name="Normal 4 6 2 2 2 5 2" xfId="26709"/>
    <cellStyle name="Normal 4 6 2 2 2 6" xfId="26710"/>
    <cellStyle name="Normal 4 6 2 2 3" xfId="26711"/>
    <cellStyle name="Normal 4 6 2 2 3 2" xfId="26712"/>
    <cellStyle name="Normal 4 6 2 2 3 2 2" xfId="26713"/>
    <cellStyle name="Normal 4 6 2 2 3 2 2 2" xfId="26714"/>
    <cellStyle name="Normal 4 6 2 2 3 2 2 2 2" xfId="26715"/>
    <cellStyle name="Normal 4 6 2 2 3 2 2 3" xfId="26716"/>
    <cellStyle name="Normal 4 6 2 2 3 2 3" xfId="26717"/>
    <cellStyle name="Normal 4 6 2 2 3 2 3 2" xfId="26718"/>
    <cellStyle name="Normal 4 6 2 2 3 2 4" xfId="26719"/>
    <cellStyle name="Normal 4 6 2 2 3 3" xfId="26720"/>
    <cellStyle name="Normal 4 6 2 2 3 3 2" xfId="26721"/>
    <cellStyle name="Normal 4 6 2 2 3 3 2 2" xfId="26722"/>
    <cellStyle name="Normal 4 6 2 2 3 3 3" xfId="26723"/>
    <cellStyle name="Normal 4 6 2 2 3 4" xfId="26724"/>
    <cellStyle name="Normal 4 6 2 2 3 4 2" xfId="26725"/>
    <cellStyle name="Normal 4 6 2 2 3 5" xfId="26726"/>
    <cellStyle name="Normal 4 6 2 2 4" xfId="26727"/>
    <cellStyle name="Normal 4 6 2 2 4 2" xfId="26728"/>
    <cellStyle name="Normal 4 6 2 2 4 2 2" xfId="26729"/>
    <cellStyle name="Normal 4 6 2 2 4 2 2 2" xfId="26730"/>
    <cellStyle name="Normal 4 6 2 2 4 2 3" xfId="26731"/>
    <cellStyle name="Normal 4 6 2 2 4 3" xfId="26732"/>
    <cellStyle name="Normal 4 6 2 2 4 3 2" xfId="26733"/>
    <cellStyle name="Normal 4 6 2 2 4 4" xfId="26734"/>
    <cellStyle name="Normal 4 6 2 2 5" xfId="26735"/>
    <cellStyle name="Normal 4 6 2 2 5 2" xfId="26736"/>
    <cellStyle name="Normal 4 6 2 2 5 2 2" xfId="26737"/>
    <cellStyle name="Normal 4 6 2 2 5 3" xfId="26738"/>
    <cellStyle name="Normal 4 6 2 2 6" xfId="26739"/>
    <cellStyle name="Normal 4 6 2 2 6 2" xfId="26740"/>
    <cellStyle name="Normal 4 6 2 2 7" xfId="26741"/>
    <cellStyle name="Normal 4 6 2 3" xfId="26742"/>
    <cellStyle name="Normal 4 6 2 3 2" xfId="26743"/>
    <cellStyle name="Normal 4 6 2 3 2 2" xfId="26744"/>
    <cellStyle name="Normal 4 6 2 3 2 2 2" xfId="26745"/>
    <cellStyle name="Normal 4 6 2 3 2 2 2 2" xfId="26746"/>
    <cellStyle name="Normal 4 6 2 3 2 2 2 2 2" xfId="26747"/>
    <cellStyle name="Normal 4 6 2 3 2 2 2 3" xfId="26748"/>
    <cellStyle name="Normal 4 6 2 3 2 2 3" xfId="26749"/>
    <cellStyle name="Normal 4 6 2 3 2 2 3 2" xfId="26750"/>
    <cellStyle name="Normal 4 6 2 3 2 2 4" xfId="26751"/>
    <cellStyle name="Normal 4 6 2 3 2 3" xfId="26752"/>
    <cellStyle name="Normal 4 6 2 3 2 3 2" xfId="26753"/>
    <cellStyle name="Normal 4 6 2 3 2 3 2 2" xfId="26754"/>
    <cellStyle name="Normal 4 6 2 3 2 3 3" xfId="26755"/>
    <cellStyle name="Normal 4 6 2 3 2 4" xfId="26756"/>
    <cellStyle name="Normal 4 6 2 3 2 4 2" xfId="26757"/>
    <cellStyle name="Normal 4 6 2 3 2 5" xfId="26758"/>
    <cellStyle name="Normal 4 6 2 3 3" xfId="26759"/>
    <cellStyle name="Normal 4 6 2 3 3 2" xfId="26760"/>
    <cellStyle name="Normal 4 6 2 3 3 2 2" xfId="26761"/>
    <cellStyle name="Normal 4 6 2 3 3 2 2 2" xfId="26762"/>
    <cellStyle name="Normal 4 6 2 3 3 2 3" xfId="26763"/>
    <cellStyle name="Normal 4 6 2 3 3 3" xfId="26764"/>
    <cellStyle name="Normal 4 6 2 3 3 3 2" xfId="26765"/>
    <cellStyle name="Normal 4 6 2 3 3 4" xfId="26766"/>
    <cellStyle name="Normal 4 6 2 3 4" xfId="26767"/>
    <cellStyle name="Normal 4 6 2 3 4 2" xfId="26768"/>
    <cellStyle name="Normal 4 6 2 3 4 2 2" xfId="26769"/>
    <cellStyle name="Normal 4 6 2 3 4 3" xfId="26770"/>
    <cellStyle name="Normal 4 6 2 3 5" xfId="26771"/>
    <cellStyle name="Normal 4 6 2 3 5 2" xfId="26772"/>
    <cellStyle name="Normal 4 6 2 3 6" xfId="26773"/>
    <cellStyle name="Normal 4 6 2 4" xfId="26774"/>
    <cellStyle name="Normal 4 6 2 4 2" xfId="26775"/>
    <cellStyle name="Normal 4 6 2 4 2 2" xfId="26776"/>
    <cellStyle name="Normal 4 6 2 4 2 2 2" xfId="26777"/>
    <cellStyle name="Normal 4 6 2 4 2 2 2 2" xfId="26778"/>
    <cellStyle name="Normal 4 6 2 4 2 2 3" xfId="26779"/>
    <cellStyle name="Normal 4 6 2 4 2 3" xfId="26780"/>
    <cellStyle name="Normal 4 6 2 4 2 3 2" xfId="26781"/>
    <cellStyle name="Normal 4 6 2 4 2 4" xfId="26782"/>
    <cellStyle name="Normal 4 6 2 4 3" xfId="26783"/>
    <cellStyle name="Normal 4 6 2 4 3 2" xfId="26784"/>
    <cellStyle name="Normal 4 6 2 4 3 2 2" xfId="26785"/>
    <cellStyle name="Normal 4 6 2 4 3 3" xfId="26786"/>
    <cellStyle name="Normal 4 6 2 4 4" xfId="26787"/>
    <cellStyle name="Normal 4 6 2 4 4 2" xfId="26788"/>
    <cellStyle name="Normal 4 6 2 4 5" xfId="26789"/>
    <cellStyle name="Normal 4 6 2 5" xfId="26790"/>
    <cellStyle name="Normal 4 6 2 5 2" xfId="26791"/>
    <cellStyle name="Normal 4 6 2 5 2 2" xfId="26792"/>
    <cellStyle name="Normal 4 6 2 5 2 2 2" xfId="26793"/>
    <cellStyle name="Normal 4 6 2 5 2 3" xfId="26794"/>
    <cellStyle name="Normal 4 6 2 5 3" xfId="26795"/>
    <cellStyle name="Normal 4 6 2 5 3 2" xfId="26796"/>
    <cellStyle name="Normal 4 6 2 5 4" xfId="26797"/>
    <cellStyle name="Normal 4 6 2 6" xfId="26798"/>
    <cellStyle name="Normal 4 6 2 6 2" xfId="26799"/>
    <cellStyle name="Normal 4 6 2 6 2 2" xfId="26800"/>
    <cellStyle name="Normal 4 6 2 6 3" xfId="26801"/>
    <cellStyle name="Normal 4 6 2 7" xfId="26802"/>
    <cellStyle name="Normal 4 6 2 7 2" xfId="26803"/>
    <cellStyle name="Normal 4 6 2 8" xfId="26804"/>
    <cellStyle name="Normal 4 6 3" xfId="26805"/>
    <cellStyle name="Normal 4 6 3 2" xfId="26806"/>
    <cellStyle name="Normal 4 6 3 2 2" xfId="26807"/>
    <cellStyle name="Normal 4 6 3 2 2 2" xfId="26808"/>
    <cellStyle name="Normal 4 6 3 2 2 2 2" xfId="26809"/>
    <cellStyle name="Normal 4 6 3 2 2 2 2 2" xfId="26810"/>
    <cellStyle name="Normal 4 6 3 2 2 2 2 2 2" xfId="26811"/>
    <cellStyle name="Normal 4 6 3 2 2 2 2 3" xfId="26812"/>
    <cellStyle name="Normal 4 6 3 2 2 2 3" xfId="26813"/>
    <cellStyle name="Normal 4 6 3 2 2 2 3 2" xfId="26814"/>
    <cellStyle name="Normal 4 6 3 2 2 2 4" xfId="26815"/>
    <cellStyle name="Normal 4 6 3 2 2 3" xfId="26816"/>
    <cellStyle name="Normal 4 6 3 2 2 3 2" xfId="26817"/>
    <cellStyle name="Normal 4 6 3 2 2 3 2 2" xfId="26818"/>
    <cellStyle name="Normal 4 6 3 2 2 3 3" xfId="26819"/>
    <cellStyle name="Normal 4 6 3 2 2 4" xfId="26820"/>
    <cellStyle name="Normal 4 6 3 2 2 4 2" xfId="26821"/>
    <cellStyle name="Normal 4 6 3 2 2 5" xfId="26822"/>
    <cellStyle name="Normal 4 6 3 2 3" xfId="26823"/>
    <cellStyle name="Normal 4 6 3 2 3 2" xfId="26824"/>
    <cellStyle name="Normal 4 6 3 2 3 2 2" xfId="26825"/>
    <cellStyle name="Normal 4 6 3 2 3 2 2 2" xfId="26826"/>
    <cellStyle name="Normal 4 6 3 2 3 2 3" xfId="26827"/>
    <cellStyle name="Normal 4 6 3 2 3 3" xfId="26828"/>
    <cellStyle name="Normal 4 6 3 2 3 3 2" xfId="26829"/>
    <cellStyle name="Normal 4 6 3 2 3 4" xfId="26830"/>
    <cellStyle name="Normal 4 6 3 2 4" xfId="26831"/>
    <cellStyle name="Normal 4 6 3 2 4 2" xfId="26832"/>
    <cellStyle name="Normal 4 6 3 2 4 2 2" xfId="26833"/>
    <cellStyle name="Normal 4 6 3 2 4 3" xfId="26834"/>
    <cellStyle name="Normal 4 6 3 2 5" xfId="26835"/>
    <cellStyle name="Normal 4 6 3 2 5 2" xfId="26836"/>
    <cellStyle name="Normal 4 6 3 2 6" xfId="26837"/>
    <cellStyle name="Normal 4 6 3 3" xfId="26838"/>
    <cellStyle name="Normal 4 6 3 3 2" xfId="26839"/>
    <cellStyle name="Normal 4 6 3 3 2 2" xfId="26840"/>
    <cellStyle name="Normal 4 6 3 3 2 2 2" xfId="26841"/>
    <cellStyle name="Normal 4 6 3 3 2 2 2 2" xfId="26842"/>
    <cellStyle name="Normal 4 6 3 3 2 2 3" xfId="26843"/>
    <cellStyle name="Normal 4 6 3 3 2 3" xfId="26844"/>
    <cellStyle name="Normal 4 6 3 3 2 3 2" xfId="26845"/>
    <cellStyle name="Normal 4 6 3 3 2 4" xfId="26846"/>
    <cellStyle name="Normal 4 6 3 3 3" xfId="26847"/>
    <cellStyle name="Normal 4 6 3 3 3 2" xfId="26848"/>
    <cellStyle name="Normal 4 6 3 3 3 2 2" xfId="26849"/>
    <cellStyle name="Normal 4 6 3 3 3 3" xfId="26850"/>
    <cellStyle name="Normal 4 6 3 3 4" xfId="26851"/>
    <cellStyle name="Normal 4 6 3 3 4 2" xfId="26852"/>
    <cellStyle name="Normal 4 6 3 3 5" xfId="26853"/>
    <cellStyle name="Normal 4 6 3 4" xfId="26854"/>
    <cellStyle name="Normal 4 6 3 4 2" xfId="26855"/>
    <cellStyle name="Normal 4 6 3 4 2 2" xfId="26856"/>
    <cellStyle name="Normal 4 6 3 4 2 2 2" xfId="26857"/>
    <cellStyle name="Normal 4 6 3 4 2 3" xfId="26858"/>
    <cellStyle name="Normal 4 6 3 4 3" xfId="26859"/>
    <cellStyle name="Normal 4 6 3 4 3 2" xfId="26860"/>
    <cellStyle name="Normal 4 6 3 4 4" xfId="26861"/>
    <cellStyle name="Normal 4 6 3 5" xfId="26862"/>
    <cellStyle name="Normal 4 6 3 5 2" xfId="26863"/>
    <cellStyle name="Normal 4 6 3 5 2 2" xfId="26864"/>
    <cellStyle name="Normal 4 6 3 5 3" xfId="26865"/>
    <cellStyle name="Normal 4 6 3 6" xfId="26866"/>
    <cellStyle name="Normal 4 6 3 6 2" xfId="26867"/>
    <cellStyle name="Normal 4 6 3 7" xfId="26868"/>
    <cellStyle name="Normal 4 6 4" xfId="26869"/>
    <cellStyle name="Normal 4 6 4 2" xfId="26870"/>
    <cellStyle name="Normal 4 6 4 2 2" xfId="26871"/>
    <cellStyle name="Normal 4 6 4 2 2 2" xfId="26872"/>
    <cellStyle name="Normal 4 6 4 2 2 2 2" xfId="26873"/>
    <cellStyle name="Normal 4 6 4 2 2 2 2 2" xfId="26874"/>
    <cellStyle name="Normal 4 6 4 2 2 2 3" xfId="26875"/>
    <cellStyle name="Normal 4 6 4 2 2 3" xfId="26876"/>
    <cellStyle name="Normal 4 6 4 2 2 3 2" xfId="26877"/>
    <cellStyle name="Normal 4 6 4 2 2 4" xfId="26878"/>
    <cellStyle name="Normal 4 6 4 2 3" xfId="26879"/>
    <cellStyle name="Normal 4 6 4 2 3 2" xfId="26880"/>
    <cellStyle name="Normal 4 6 4 2 3 2 2" xfId="26881"/>
    <cellStyle name="Normal 4 6 4 2 3 3" xfId="26882"/>
    <cellStyle name="Normal 4 6 4 2 4" xfId="26883"/>
    <cellStyle name="Normal 4 6 4 2 4 2" xfId="26884"/>
    <cellStyle name="Normal 4 6 4 2 5" xfId="26885"/>
    <cellStyle name="Normal 4 6 4 3" xfId="26886"/>
    <cellStyle name="Normal 4 6 4 3 2" xfId="26887"/>
    <cellStyle name="Normal 4 6 4 3 2 2" xfId="26888"/>
    <cellStyle name="Normal 4 6 4 3 2 2 2" xfId="26889"/>
    <cellStyle name="Normal 4 6 4 3 2 3" xfId="26890"/>
    <cellStyle name="Normal 4 6 4 3 3" xfId="26891"/>
    <cellStyle name="Normal 4 6 4 3 3 2" xfId="26892"/>
    <cellStyle name="Normal 4 6 4 3 4" xfId="26893"/>
    <cellStyle name="Normal 4 6 4 4" xfId="26894"/>
    <cellStyle name="Normal 4 6 4 4 2" xfId="26895"/>
    <cellStyle name="Normal 4 6 4 4 2 2" xfId="26896"/>
    <cellStyle name="Normal 4 6 4 4 3" xfId="26897"/>
    <cellStyle name="Normal 4 6 4 5" xfId="26898"/>
    <cellStyle name="Normal 4 6 4 5 2" xfId="26899"/>
    <cellStyle name="Normal 4 6 4 6" xfId="26900"/>
    <cellStyle name="Normal 4 6 5" xfId="26901"/>
    <cellStyle name="Normal 4 6 5 2" xfId="26902"/>
    <cellStyle name="Normal 4 6 5 2 2" xfId="26903"/>
    <cellStyle name="Normal 4 6 5 2 2 2" xfId="26904"/>
    <cellStyle name="Normal 4 6 5 2 2 2 2" xfId="26905"/>
    <cellStyle name="Normal 4 6 5 2 2 3" xfId="26906"/>
    <cellStyle name="Normal 4 6 5 2 3" xfId="26907"/>
    <cellStyle name="Normal 4 6 5 2 3 2" xfId="26908"/>
    <cellStyle name="Normal 4 6 5 2 4" xfId="26909"/>
    <cellStyle name="Normal 4 6 5 3" xfId="26910"/>
    <cellStyle name="Normal 4 6 5 3 2" xfId="26911"/>
    <cellStyle name="Normal 4 6 5 3 2 2" xfId="26912"/>
    <cellStyle name="Normal 4 6 5 3 3" xfId="26913"/>
    <cellStyle name="Normal 4 6 5 4" xfId="26914"/>
    <cellStyle name="Normal 4 6 5 4 2" xfId="26915"/>
    <cellStyle name="Normal 4 6 5 5" xfId="26916"/>
    <cellStyle name="Normal 4 6 6" xfId="26917"/>
    <cellStyle name="Normal 4 6 6 2" xfId="26918"/>
    <cellStyle name="Normal 4 6 6 2 2" xfId="26919"/>
    <cellStyle name="Normal 4 6 6 2 2 2" xfId="26920"/>
    <cellStyle name="Normal 4 6 6 2 3" xfId="26921"/>
    <cellStyle name="Normal 4 6 6 3" xfId="26922"/>
    <cellStyle name="Normal 4 6 6 3 2" xfId="26923"/>
    <cellStyle name="Normal 4 6 6 4" xfId="26924"/>
    <cellStyle name="Normal 4 6 7" xfId="26925"/>
    <cellStyle name="Normal 4 6 7 2" xfId="26926"/>
    <cellStyle name="Normal 4 6 7 2 2" xfId="26927"/>
    <cellStyle name="Normal 4 6 7 3" xfId="26928"/>
    <cellStyle name="Normal 4 6 8" xfId="26929"/>
    <cellStyle name="Normal 4 6 8 2" xfId="26930"/>
    <cellStyle name="Normal 4 6 9" xfId="26931"/>
    <cellStyle name="Normal 4 7" xfId="162"/>
    <cellStyle name="Normal 4 7 2" xfId="26932"/>
    <cellStyle name="Normal 4 7 2 2" xfId="26933"/>
    <cellStyle name="Normal 4 7 2 2 2" xfId="26934"/>
    <cellStyle name="Normal 4 7 2 2 2 2" xfId="26935"/>
    <cellStyle name="Normal 4 7 2 2 2 2 2" xfId="26936"/>
    <cellStyle name="Normal 4 7 2 2 2 2 2 2" xfId="26937"/>
    <cellStyle name="Normal 4 7 2 2 2 2 2 2 2" xfId="26938"/>
    <cellStyle name="Normal 4 7 2 2 2 2 2 3" xfId="26939"/>
    <cellStyle name="Normal 4 7 2 2 2 2 3" xfId="26940"/>
    <cellStyle name="Normal 4 7 2 2 2 2 3 2" xfId="26941"/>
    <cellStyle name="Normal 4 7 2 2 2 2 4" xfId="26942"/>
    <cellStyle name="Normal 4 7 2 2 2 3" xfId="26943"/>
    <cellStyle name="Normal 4 7 2 2 2 3 2" xfId="26944"/>
    <cellStyle name="Normal 4 7 2 2 2 3 2 2" xfId="26945"/>
    <cellStyle name="Normal 4 7 2 2 2 3 3" xfId="26946"/>
    <cellStyle name="Normal 4 7 2 2 2 4" xfId="26947"/>
    <cellStyle name="Normal 4 7 2 2 2 4 2" xfId="26948"/>
    <cellStyle name="Normal 4 7 2 2 2 5" xfId="26949"/>
    <cellStyle name="Normal 4 7 2 2 3" xfId="26950"/>
    <cellStyle name="Normal 4 7 2 2 3 2" xfId="26951"/>
    <cellStyle name="Normal 4 7 2 2 3 2 2" xfId="26952"/>
    <cellStyle name="Normal 4 7 2 2 3 2 2 2" xfId="26953"/>
    <cellStyle name="Normal 4 7 2 2 3 2 3" xfId="26954"/>
    <cellStyle name="Normal 4 7 2 2 3 3" xfId="26955"/>
    <cellStyle name="Normal 4 7 2 2 3 3 2" xfId="26956"/>
    <cellStyle name="Normal 4 7 2 2 3 4" xfId="26957"/>
    <cellStyle name="Normal 4 7 2 2 4" xfId="26958"/>
    <cellStyle name="Normal 4 7 2 2 4 2" xfId="26959"/>
    <cellStyle name="Normal 4 7 2 2 4 2 2" xfId="26960"/>
    <cellStyle name="Normal 4 7 2 2 4 3" xfId="26961"/>
    <cellStyle name="Normal 4 7 2 2 5" xfId="26962"/>
    <cellStyle name="Normal 4 7 2 2 5 2" xfId="26963"/>
    <cellStyle name="Normal 4 7 2 2 6" xfId="26964"/>
    <cellStyle name="Normal 4 7 2 3" xfId="26965"/>
    <cellStyle name="Normal 4 7 2 3 2" xfId="26966"/>
    <cellStyle name="Normal 4 7 2 3 2 2" xfId="26967"/>
    <cellStyle name="Normal 4 7 2 3 2 2 2" xfId="26968"/>
    <cellStyle name="Normal 4 7 2 3 2 2 2 2" xfId="26969"/>
    <cellStyle name="Normal 4 7 2 3 2 2 3" xfId="26970"/>
    <cellStyle name="Normal 4 7 2 3 2 3" xfId="26971"/>
    <cellStyle name="Normal 4 7 2 3 2 3 2" xfId="26972"/>
    <cellStyle name="Normal 4 7 2 3 2 4" xfId="26973"/>
    <cellStyle name="Normal 4 7 2 3 3" xfId="26974"/>
    <cellStyle name="Normal 4 7 2 3 3 2" xfId="26975"/>
    <cellStyle name="Normal 4 7 2 3 3 2 2" xfId="26976"/>
    <cellStyle name="Normal 4 7 2 3 3 3" xfId="26977"/>
    <cellStyle name="Normal 4 7 2 3 4" xfId="26978"/>
    <cellStyle name="Normal 4 7 2 3 4 2" xfId="26979"/>
    <cellStyle name="Normal 4 7 2 3 5" xfId="26980"/>
    <cellStyle name="Normal 4 7 2 4" xfId="26981"/>
    <cellStyle name="Normal 4 7 2 4 2" xfId="26982"/>
    <cellStyle name="Normal 4 7 2 4 2 2" xfId="26983"/>
    <cellStyle name="Normal 4 7 2 4 2 2 2" xfId="26984"/>
    <cellStyle name="Normal 4 7 2 4 2 3" xfId="26985"/>
    <cellStyle name="Normal 4 7 2 4 3" xfId="26986"/>
    <cellStyle name="Normal 4 7 2 4 3 2" xfId="26987"/>
    <cellStyle name="Normal 4 7 2 4 4" xfId="26988"/>
    <cellStyle name="Normal 4 7 2 5" xfId="26989"/>
    <cellStyle name="Normal 4 7 2 5 2" xfId="26990"/>
    <cellStyle name="Normal 4 7 2 5 2 2" xfId="26991"/>
    <cellStyle name="Normal 4 7 2 5 3" xfId="26992"/>
    <cellStyle name="Normal 4 7 2 6" xfId="26993"/>
    <cellStyle name="Normal 4 7 2 6 2" xfId="26994"/>
    <cellStyle name="Normal 4 7 2 7" xfId="26995"/>
    <cellStyle name="Normal 4 7 3" xfId="26996"/>
    <cellStyle name="Normal 4 7 3 2" xfId="26997"/>
    <cellStyle name="Normal 4 7 3 2 2" xfId="26998"/>
    <cellStyle name="Normal 4 7 3 2 2 2" xfId="26999"/>
    <cellStyle name="Normal 4 7 3 2 2 2 2" xfId="27000"/>
    <cellStyle name="Normal 4 7 3 2 2 2 2 2" xfId="27001"/>
    <cellStyle name="Normal 4 7 3 2 2 2 3" xfId="27002"/>
    <cellStyle name="Normal 4 7 3 2 2 3" xfId="27003"/>
    <cellStyle name="Normal 4 7 3 2 2 3 2" xfId="27004"/>
    <cellStyle name="Normal 4 7 3 2 2 4" xfId="27005"/>
    <cellStyle name="Normal 4 7 3 2 3" xfId="27006"/>
    <cellStyle name="Normal 4 7 3 2 3 2" xfId="27007"/>
    <cellStyle name="Normal 4 7 3 2 3 2 2" xfId="27008"/>
    <cellStyle name="Normal 4 7 3 2 3 3" xfId="27009"/>
    <cellStyle name="Normal 4 7 3 2 4" xfId="27010"/>
    <cellStyle name="Normal 4 7 3 2 4 2" xfId="27011"/>
    <cellStyle name="Normal 4 7 3 2 5" xfId="27012"/>
    <cellStyle name="Normal 4 7 3 3" xfId="27013"/>
    <cellStyle name="Normal 4 7 3 3 2" xfId="27014"/>
    <cellStyle name="Normal 4 7 3 3 2 2" xfId="27015"/>
    <cellStyle name="Normal 4 7 3 3 2 2 2" xfId="27016"/>
    <cellStyle name="Normal 4 7 3 3 2 3" xfId="27017"/>
    <cellStyle name="Normal 4 7 3 3 3" xfId="27018"/>
    <cellStyle name="Normal 4 7 3 3 3 2" xfId="27019"/>
    <cellStyle name="Normal 4 7 3 3 4" xfId="27020"/>
    <cellStyle name="Normal 4 7 3 4" xfId="27021"/>
    <cellStyle name="Normal 4 7 3 4 2" xfId="27022"/>
    <cellStyle name="Normal 4 7 3 4 2 2" xfId="27023"/>
    <cellStyle name="Normal 4 7 3 4 3" xfId="27024"/>
    <cellStyle name="Normal 4 7 3 5" xfId="27025"/>
    <cellStyle name="Normal 4 7 3 5 2" xfId="27026"/>
    <cellStyle name="Normal 4 7 3 6" xfId="27027"/>
    <cellStyle name="Normal 4 7 4" xfId="27028"/>
    <cellStyle name="Normal 4 7 4 2" xfId="27029"/>
    <cellStyle name="Normal 4 7 4 2 2" xfId="27030"/>
    <cellStyle name="Normal 4 7 4 2 2 2" xfId="27031"/>
    <cellStyle name="Normal 4 7 4 2 2 2 2" xfId="27032"/>
    <cellStyle name="Normal 4 7 4 2 2 3" xfId="27033"/>
    <cellStyle name="Normal 4 7 4 2 3" xfId="27034"/>
    <cellStyle name="Normal 4 7 4 2 3 2" xfId="27035"/>
    <cellStyle name="Normal 4 7 4 2 4" xfId="27036"/>
    <cellStyle name="Normal 4 7 4 3" xfId="27037"/>
    <cellStyle name="Normal 4 7 4 3 2" xfId="27038"/>
    <cellStyle name="Normal 4 7 4 3 2 2" xfId="27039"/>
    <cellStyle name="Normal 4 7 4 3 3" xfId="27040"/>
    <cellStyle name="Normal 4 7 4 4" xfId="27041"/>
    <cellStyle name="Normal 4 7 4 4 2" xfId="27042"/>
    <cellStyle name="Normal 4 7 4 5" xfId="27043"/>
    <cellStyle name="Normal 4 7 5" xfId="27044"/>
    <cellStyle name="Normal 4 7 5 2" xfId="27045"/>
    <cellStyle name="Normal 4 7 5 2 2" xfId="27046"/>
    <cellStyle name="Normal 4 7 5 2 2 2" xfId="27047"/>
    <cellStyle name="Normal 4 7 5 2 3" xfId="27048"/>
    <cellStyle name="Normal 4 7 5 3" xfId="27049"/>
    <cellStyle name="Normal 4 7 5 3 2" xfId="27050"/>
    <cellStyle name="Normal 4 7 5 4" xfId="27051"/>
    <cellStyle name="Normal 4 7 6" xfId="27052"/>
    <cellStyle name="Normal 4 7 6 2" xfId="27053"/>
    <cellStyle name="Normal 4 7 6 2 2" xfId="27054"/>
    <cellStyle name="Normal 4 7 6 3" xfId="27055"/>
    <cellStyle name="Normal 4 7 7" xfId="27056"/>
    <cellStyle name="Normal 4 7 7 2" xfId="27057"/>
    <cellStyle name="Normal 4 7 8" xfId="27058"/>
    <cellStyle name="Normal 4 7 9" xfId="27059"/>
    <cellStyle name="Normal 4 8" xfId="163"/>
    <cellStyle name="Normal 4 8 2" xfId="27060"/>
    <cellStyle name="Normal 4 8 2 2" xfId="27061"/>
    <cellStyle name="Normal 4 8 2 2 2" xfId="27062"/>
    <cellStyle name="Normal 4 8 2 2 2 2" xfId="27063"/>
    <cellStyle name="Normal 4 8 2 2 2 2 2" xfId="27064"/>
    <cellStyle name="Normal 4 8 2 2 2 2 2 2" xfId="27065"/>
    <cellStyle name="Normal 4 8 2 2 2 2 3" xfId="27066"/>
    <cellStyle name="Normal 4 8 2 2 2 3" xfId="27067"/>
    <cellStyle name="Normal 4 8 2 2 2 3 2" xfId="27068"/>
    <cellStyle name="Normal 4 8 2 2 2 4" xfId="27069"/>
    <cellStyle name="Normal 4 8 2 2 3" xfId="27070"/>
    <cellStyle name="Normal 4 8 2 2 3 2" xfId="27071"/>
    <cellStyle name="Normal 4 8 2 2 3 2 2" xfId="27072"/>
    <cellStyle name="Normal 4 8 2 2 3 3" xfId="27073"/>
    <cellStyle name="Normal 4 8 2 2 4" xfId="27074"/>
    <cellStyle name="Normal 4 8 2 2 4 2" xfId="27075"/>
    <cellStyle name="Normal 4 8 2 2 5" xfId="27076"/>
    <cellStyle name="Normal 4 8 2 3" xfId="27077"/>
    <cellStyle name="Normal 4 8 2 3 2" xfId="27078"/>
    <cellStyle name="Normal 4 8 2 3 2 2" xfId="27079"/>
    <cellStyle name="Normal 4 8 2 3 2 2 2" xfId="27080"/>
    <cellStyle name="Normal 4 8 2 3 2 3" xfId="27081"/>
    <cellStyle name="Normal 4 8 2 3 3" xfId="27082"/>
    <cellStyle name="Normal 4 8 2 3 3 2" xfId="27083"/>
    <cellStyle name="Normal 4 8 2 3 4" xfId="27084"/>
    <cellStyle name="Normal 4 8 2 4" xfId="27085"/>
    <cellStyle name="Normal 4 8 2 4 2" xfId="27086"/>
    <cellStyle name="Normal 4 8 2 4 2 2" xfId="27087"/>
    <cellStyle name="Normal 4 8 2 4 3" xfId="27088"/>
    <cellStyle name="Normal 4 8 2 5" xfId="27089"/>
    <cellStyle name="Normal 4 8 2 5 2" xfId="27090"/>
    <cellStyle name="Normal 4 8 2 6" xfId="27091"/>
    <cellStyle name="Normal 4 8 3" xfId="27092"/>
    <cellStyle name="Normal 4 8 3 2" xfId="27093"/>
    <cellStyle name="Normal 4 8 3 2 2" xfId="27094"/>
    <cellStyle name="Normal 4 8 3 2 2 2" xfId="27095"/>
    <cellStyle name="Normal 4 8 3 2 2 2 2" xfId="27096"/>
    <cellStyle name="Normal 4 8 3 2 2 3" xfId="27097"/>
    <cellStyle name="Normal 4 8 3 2 3" xfId="27098"/>
    <cellStyle name="Normal 4 8 3 2 3 2" xfId="27099"/>
    <cellStyle name="Normal 4 8 3 2 4" xfId="27100"/>
    <cellStyle name="Normal 4 8 3 3" xfId="27101"/>
    <cellStyle name="Normal 4 8 3 3 2" xfId="27102"/>
    <cellStyle name="Normal 4 8 3 3 2 2" xfId="27103"/>
    <cellStyle name="Normal 4 8 3 3 3" xfId="27104"/>
    <cellStyle name="Normal 4 8 3 4" xfId="27105"/>
    <cellStyle name="Normal 4 8 3 4 2" xfId="27106"/>
    <cellStyle name="Normal 4 8 3 5" xfId="27107"/>
    <cellStyle name="Normal 4 8 4" xfId="27108"/>
    <cellStyle name="Normal 4 8 4 2" xfId="27109"/>
    <cellStyle name="Normal 4 8 4 2 2" xfId="27110"/>
    <cellStyle name="Normal 4 8 4 2 2 2" xfId="27111"/>
    <cellStyle name="Normal 4 8 4 2 3" xfId="27112"/>
    <cellStyle name="Normal 4 8 4 3" xfId="27113"/>
    <cellStyle name="Normal 4 8 4 3 2" xfId="27114"/>
    <cellStyle name="Normal 4 8 4 4" xfId="27115"/>
    <cellStyle name="Normal 4 8 5" xfId="27116"/>
    <cellStyle name="Normal 4 8 5 2" xfId="27117"/>
    <cellStyle name="Normal 4 8 5 2 2" xfId="27118"/>
    <cellStyle name="Normal 4 8 5 3" xfId="27119"/>
    <cellStyle name="Normal 4 8 6" xfId="27120"/>
    <cellStyle name="Normal 4 8 6 2" xfId="27121"/>
    <cellStyle name="Normal 4 8 7" xfId="27122"/>
    <cellStyle name="Normal 4 8 8" xfId="27123"/>
    <cellStyle name="Normal 4 9" xfId="164"/>
    <cellStyle name="Normal 4 9 2" xfId="27124"/>
    <cellStyle name="Normal 4 9 2 2" xfId="27125"/>
    <cellStyle name="Normal 4 9 2 2 2" xfId="27126"/>
    <cellStyle name="Normal 4 9 2 2 2 2" xfId="27127"/>
    <cellStyle name="Normal 4 9 2 2 2 2 2" xfId="27128"/>
    <cellStyle name="Normal 4 9 2 2 2 3" xfId="27129"/>
    <cellStyle name="Normal 4 9 2 2 3" xfId="27130"/>
    <cellStyle name="Normal 4 9 2 2 3 2" xfId="27131"/>
    <cellStyle name="Normal 4 9 2 2 4" xfId="27132"/>
    <cellStyle name="Normal 4 9 2 3" xfId="27133"/>
    <cellStyle name="Normal 4 9 2 3 2" xfId="27134"/>
    <cellStyle name="Normal 4 9 2 3 2 2" xfId="27135"/>
    <cellStyle name="Normal 4 9 2 3 3" xfId="27136"/>
    <cellStyle name="Normal 4 9 2 4" xfId="27137"/>
    <cellStyle name="Normal 4 9 2 4 2" xfId="27138"/>
    <cellStyle name="Normal 4 9 2 5" xfId="27139"/>
    <cellStyle name="Normal 4 9 3" xfId="27140"/>
    <cellStyle name="Normal 4 9 3 2" xfId="27141"/>
    <cellStyle name="Normal 4 9 3 2 2" xfId="27142"/>
    <cellStyle name="Normal 4 9 3 2 2 2" xfId="27143"/>
    <cellStyle name="Normal 4 9 3 2 3" xfId="27144"/>
    <cellStyle name="Normal 4 9 3 3" xfId="27145"/>
    <cellStyle name="Normal 4 9 3 3 2" xfId="27146"/>
    <cellStyle name="Normal 4 9 3 4" xfId="27147"/>
    <cellStyle name="Normal 4 9 4" xfId="27148"/>
    <cellStyle name="Normal 4 9 4 2" xfId="27149"/>
    <cellStyle name="Normal 4 9 4 2 2" xfId="27150"/>
    <cellStyle name="Normal 4 9 4 3" xfId="27151"/>
    <cellStyle name="Normal 4 9 5" xfId="27152"/>
    <cellStyle name="Normal 4 9 5 2" xfId="27153"/>
    <cellStyle name="Normal 4 9 6" xfId="27154"/>
    <cellStyle name="Normal 4 9 7" xfId="27155"/>
    <cellStyle name="Normal 4_50. Bishwo" xfId="165"/>
    <cellStyle name="Normal 40" xfId="166"/>
    <cellStyle name="Normal 40 2" xfId="27156"/>
    <cellStyle name="Normal 40 2 2" xfId="27157"/>
    <cellStyle name="Normal 40 3" xfId="27158"/>
    <cellStyle name="Normal 40 4" xfId="27159"/>
    <cellStyle name="Normal 41" xfId="167"/>
    <cellStyle name="Normal 41 2" xfId="27160"/>
    <cellStyle name="Normal 42" xfId="168"/>
    <cellStyle name="Normal 42 2" xfId="27161"/>
    <cellStyle name="Normal 42 3" xfId="27162"/>
    <cellStyle name="Normal 43" xfId="169"/>
    <cellStyle name="Normal 43 2" xfId="27163"/>
    <cellStyle name="Normal 43 3" xfId="27164"/>
    <cellStyle name="Normal 44" xfId="362"/>
    <cellStyle name="Normal 44 2" xfId="363"/>
    <cellStyle name="Normal 44 3" xfId="27165"/>
    <cellStyle name="Normal 45" xfId="364"/>
    <cellStyle name="Normal 45 2" xfId="365"/>
    <cellStyle name="Normal 45 3" xfId="27166"/>
    <cellStyle name="Normal 46" xfId="366"/>
    <cellStyle name="Normal 47" xfId="367"/>
    <cellStyle name="Normal 48" xfId="368"/>
    <cellStyle name="Normal 49" xfId="170"/>
    <cellStyle name="Normal 5" xfId="171"/>
    <cellStyle name="Normal 5 10" xfId="27167"/>
    <cellStyle name="Normal 5 10 2" xfId="27168"/>
    <cellStyle name="Normal 5 10 2 2" xfId="27169"/>
    <cellStyle name="Normal 5 10 2 2 2" xfId="27170"/>
    <cellStyle name="Normal 5 10 2 2 2 2" xfId="27171"/>
    <cellStyle name="Normal 5 10 2 2 3" xfId="27172"/>
    <cellStyle name="Normal 5 10 2 3" xfId="27173"/>
    <cellStyle name="Normal 5 10 2 3 2" xfId="27174"/>
    <cellStyle name="Normal 5 10 2 4" xfId="27175"/>
    <cellStyle name="Normal 5 10 3" xfId="27176"/>
    <cellStyle name="Normal 5 10 3 2" xfId="27177"/>
    <cellStyle name="Normal 5 10 3 2 2" xfId="27178"/>
    <cellStyle name="Normal 5 10 3 3" xfId="27179"/>
    <cellStyle name="Normal 5 10 4" xfId="27180"/>
    <cellStyle name="Normal 5 10 4 2" xfId="27181"/>
    <cellStyle name="Normal 5 10 5" xfId="27182"/>
    <cellStyle name="Normal 5 11" xfId="27183"/>
    <cellStyle name="Normal 5 11 2" xfId="27184"/>
    <cellStyle name="Normal 5 11 2 2" xfId="27185"/>
    <cellStyle name="Normal 5 11 2 2 2" xfId="27186"/>
    <cellStyle name="Normal 5 11 2 3" xfId="27187"/>
    <cellStyle name="Normal 5 11 3" xfId="27188"/>
    <cellStyle name="Normal 5 11 3 2" xfId="27189"/>
    <cellStyle name="Normal 5 11 4" xfId="27190"/>
    <cellStyle name="Normal 5 12" xfId="27191"/>
    <cellStyle name="Normal 5 12 2" xfId="27192"/>
    <cellStyle name="Normal 5 12 2 2" xfId="27193"/>
    <cellStyle name="Normal 5 12 3" xfId="27194"/>
    <cellStyle name="Normal 5 13" xfId="27195"/>
    <cellStyle name="Normal 5 13 2" xfId="27196"/>
    <cellStyle name="Normal 5 14" xfId="27197"/>
    <cellStyle name="Normal 5 15" xfId="27198"/>
    <cellStyle name="Normal 5 2" xfId="172"/>
    <cellStyle name="Normal 5 2 10" xfId="27199"/>
    <cellStyle name="Normal 5 2 10 2" xfId="27200"/>
    <cellStyle name="Normal 5 2 10 2 2" xfId="27201"/>
    <cellStyle name="Normal 5 2 10 2 2 2" xfId="27202"/>
    <cellStyle name="Normal 5 2 10 2 3" xfId="27203"/>
    <cellStyle name="Normal 5 2 10 3" xfId="27204"/>
    <cellStyle name="Normal 5 2 10 3 2" xfId="27205"/>
    <cellStyle name="Normal 5 2 10 4" xfId="27206"/>
    <cellStyle name="Normal 5 2 11" xfId="27207"/>
    <cellStyle name="Normal 5 2 11 2" xfId="27208"/>
    <cellStyle name="Normal 5 2 11 2 2" xfId="27209"/>
    <cellStyle name="Normal 5 2 11 3" xfId="27210"/>
    <cellStyle name="Normal 5 2 12" xfId="27211"/>
    <cellStyle name="Normal 5 2 12 2" xfId="27212"/>
    <cellStyle name="Normal 5 2 13" xfId="27213"/>
    <cellStyle name="Normal 5 2 14" xfId="27214"/>
    <cellStyle name="Normal 5 2 2" xfId="27215"/>
    <cellStyle name="Normal 5 2 2 10" xfId="27216"/>
    <cellStyle name="Normal 5 2 2 10 2" xfId="27217"/>
    <cellStyle name="Normal 5 2 2 10 2 2" xfId="27218"/>
    <cellStyle name="Normal 5 2 2 10 3" xfId="27219"/>
    <cellStyle name="Normal 5 2 2 11" xfId="27220"/>
    <cellStyle name="Normal 5 2 2 11 2" xfId="27221"/>
    <cellStyle name="Normal 5 2 2 12" xfId="27222"/>
    <cellStyle name="Normal 5 2 2 2" xfId="27223"/>
    <cellStyle name="Normal 5 2 2 2 10" xfId="27224"/>
    <cellStyle name="Normal 5 2 2 2 10 2" xfId="27225"/>
    <cellStyle name="Normal 5 2 2 2 11" xfId="27226"/>
    <cellStyle name="Normal 5 2 2 2 2" xfId="27227"/>
    <cellStyle name="Normal 5 2 2 2 2 10" xfId="27228"/>
    <cellStyle name="Normal 5 2 2 2 2 2" xfId="27229"/>
    <cellStyle name="Normal 5 2 2 2 2 2 2" xfId="27230"/>
    <cellStyle name="Normal 5 2 2 2 2 2 2 2" xfId="27231"/>
    <cellStyle name="Normal 5 2 2 2 2 2 2 2 2" xfId="27232"/>
    <cellStyle name="Normal 5 2 2 2 2 2 2 2 2 2" xfId="27233"/>
    <cellStyle name="Normal 5 2 2 2 2 2 2 2 2 2 2" xfId="27234"/>
    <cellStyle name="Normal 5 2 2 2 2 2 2 2 2 2 2 2" xfId="27235"/>
    <cellStyle name="Normal 5 2 2 2 2 2 2 2 2 2 2 2 2" xfId="27236"/>
    <cellStyle name="Normal 5 2 2 2 2 2 2 2 2 2 2 2 2 2" xfId="27237"/>
    <cellStyle name="Normal 5 2 2 2 2 2 2 2 2 2 2 2 3" xfId="27238"/>
    <cellStyle name="Normal 5 2 2 2 2 2 2 2 2 2 2 3" xfId="27239"/>
    <cellStyle name="Normal 5 2 2 2 2 2 2 2 2 2 2 3 2" xfId="27240"/>
    <cellStyle name="Normal 5 2 2 2 2 2 2 2 2 2 2 4" xfId="27241"/>
    <cellStyle name="Normal 5 2 2 2 2 2 2 2 2 2 3" xfId="27242"/>
    <cellStyle name="Normal 5 2 2 2 2 2 2 2 2 2 3 2" xfId="27243"/>
    <cellStyle name="Normal 5 2 2 2 2 2 2 2 2 2 3 2 2" xfId="27244"/>
    <cellStyle name="Normal 5 2 2 2 2 2 2 2 2 2 3 3" xfId="27245"/>
    <cellStyle name="Normal 5 2 2 2 2 2 2 2 2 2 4" xfId="27246"/>
    <cellStyle name="Normal 5 2 2 2 2 2 2 2 2 2 4 2" xfId="27247"/>
    <cellStyle name="Normal 5 2 2 2 2 2 2 2 2 2 5" xfId="27248"/>
    <cellStyle name="Normal 5 2 2 2 2 2 2 2 2 3" xfId="27249"/>
    <cellStyle name="Normal 5 2 2 2 2 2 2 2 2 3 2" xfId="27250"/>
    <cellStyle name="Normal 5 2 2 2 2 2 2 2 2 3 2 2" xfId="27251"/>
    <cellStyle name="Normal 5 2 2 2 2 2 2 2 2 3 2 2 2" xfId="27252"/>
    <cellStyle name="Normal 5 2 2 2 2 2 2 2 2 3 2 3" xfId="27253"/>
    <cellStyle name="Normal 5 2 2 2 2 2 2 2 2 3 3" xfId="27254"/>
    <cellStyle name="Normal 5 2 2 2 2 2 2 2 2 3 3 2" xfId="27255"/>
    <cellStyle name="Normal 5 2 2 2 2 2 2 2 2 3 4" xfId="27256"/>
    <cellStyle name="Normal 5 2 2 2 2 2 2 2 2 4" xfId="27257"/>
    <cellStyle name="Normal 5 2 2 2 2 2 2 2 2 4 2" xfId="27258"/>
    <cellStyle name="Normal 5 2 2 2 2 2 2 2 2 4 2 2" xfId="27259"/>
    <cellStyle name="Normal 5 2 2 2 2 2 2 2 2 4 3" xfId="27260"/>
    <cellStyle name="Normal 5 2 2 2 2 2 2 2 2 5" xfId="27261"/>
    <cellStyle name="Normal 5 2 2 2 2 2 2 2 2 5 2" xfId="27262"/>
    <cellStyle name="Normal 5 2 2 2 2 2 2 2 2 6" xfId="27263"/>
    <cellStyle name="Normal 5 2 2 2 2 2 2 2 3" xfId="27264"/>
    <cellStyle name="Normal 5 2 2 2 2 2 2 2 3 2" xfId="27265"/>
    <cellStyle name="Normal 5 2 2 2 2 2 2 2 3 2 2" xfId="27266"/>
    <cellStyle name="Normal 5 2 2 2 2 2 2 2 3 2 2 2" xfId="27267"/>
    <cellStyle name="Normal 5 2 2 2 2 2 2 2 3 2 2 2 2" xfId="27268"/>
    <cellStyle name="Normal 5 2 2 2 2 2 2 2 3 2 2 3" xfId="27269"/>
    <cellStyle name="Normal 5 2 2 2 2 2 2 2 3 2 3" xfId="27270"/>
    <cellStyle name="Normal 5 2 2 2 2 2 2 2 3 2 3 2" xfId="27271"/>
    <cellStyle name="Normal 5 2 2 2 2 2 2 2 3 2 4" xfId="27272"/>
    <cellStyle name="Normal 5 2 2 2 2 2 2 2 3 3" xfId="27273"/>
    <cellStyle name="Normal 5 2 2 2 2 2 2 2 3 3 2" xfId="27274"/>
    <cellStyle name="Normal 5 2 2 2 2 2 2 2 3 3 2 2" xfId="27275"/>
    <cellStyle name="Normal 5 2 2 2 2 2 2 2 3 3 3" xfId="27276"/>
    <cellStyle name="Normal 5 2 2 2 2 2 2 2 3 4" xfId="27277"/>
    <cellStyle name="Normal 5 2 2 2 2 2 2 2 3 4 2" xfId="27278"/>
    <cellStyle name="Normal 5 2 2 2 2 2 2 2 3 5" xfId="27279"/>
    <cellStyle name="Normal 5 2 2 2 2 2 2 2 4" xfId="27280"/>
    <cellStyle name="Normal 5 2 2 2 2 2 2 2 4 2" xfId="27281"/>
    <cellStyle name="Normal 5 2 2 2 2 2 2 2 4 2 2" xfId="27282"/>
    <cellStyle name="Normal 5 2 2 2 2 2 2 2 4 2 2 2" xfId="27283"/>
    <cellStyle name="Normal 5 2 2 2 2 2 2 2 4 2 3" xfId="27284"/>
    <cellStyle name="Normal 5 2 2 2 2 2 2 2 4 3" xfId="27285"/>
    <cellStyle name="Normal 5 2 2 2 2 2 2 2 4 3 2" xfId="27286"/>
    <cellStyle name="Normal 5 2 2 2 2 2 2 2 4 4" xfId="27287"/>
    <cellStyle name="Normal 5 2 2 2 2 2 2 2 5" xfId="27288"/>
    <cellStyle name="Normal 5 2 2 2 2 2 2 2 5 2" xfId="27289"/>
    <cellStyle name="Normal 5 2 2 2 2 2 2 2 5 2 2" xfId="27290"/>
    <cellStyle name="Normal 5 2 2 2 2 2 2 2 5 3" xfId="27291"/>
    <cellStyle name="Normal 5 2 2 2 2 2 2 2 6" xfId="27292"/>
    <cellStyle name="Normal 5 2 2 2 2 2 2 2 6 2" xfId="27293"/>
    <cellStyle name="Normal 5 2 2 2 2 2 2 2 7" xfId="27294"/>
    <cellStyle name="Normal 5 2 2 2 2 2 2 3" xfId="27295"/>
    <cellStyle name="Normal 5 2 2 2 2 2 2 3 2" xfId="27296"/>
    <cellStyle name="Normal 5 2 2 2 2 2 2 3 2 2" xfId="27297"/>
    <cellStyle name="Normal 5 2 2 2 2 2 2 3 2 2 2" xfId="27298"/>
    <cellStyle name="Normal 5 2 2 2 2 2 2 3 2 2 2 2" xfId="27299"/>
    <cellStyle name="Normal 5 2 2 2 2 2 2 3 2 2 2 2 2" xfId="27300"/>
    <cellStyle name="Normal 5 2 2 2 2 2 2 3 2 2 2 3" xfId="27301"/>
    <cellStyle name="Normal 5 2 2 2 2 2 2 3 2 2 3" xfId="27302"/>
    <cellStyle name="Normal 5 2 2 2 2 2 2 3 2 2 3 2" xfId="27303"/>
    <cellStyle name="Normal 5 2 2 2 2 2 2 3 2 2 4" xfId="27304"/>
    <cellStyle name="Normal 5 2 2 2 2 2 2 3 2 3" xfId="27305"/>
    <cellStyle name="Normal 5 2 2 2 2 2 2 3 2 3 2" xfId="27306"/>
    <cellStyle name="Normal 5 2 2 2 2 2 2 3 2 3 2 2" xfId="27307"/>
    <cellStyle name="Normal 5 2 2 2 2 2 2 3 2 3 3" xfId="27308"/>
    <cellStyle name="Normal 5 2 2 2 2 2 2 3 2 4" xfId="27309"/>
    <cellStyle name="Normal 5 2 2 2 2 2 2 3 2 4 2" xfId="27310"/>
    <cellStyle name="Normal 5 2 2 2 2 2 2 3 2 5" xfId="27311"/>
    <cellStyle name="Normal 5 2 2 2 2 2 2 3 3" xfId="27312"/>
    <cellStyle name="Normal 5 2 2 2 2 2 2 3 3 2" xfId="27313"/>
    <cellStyle name="Normal 5 2 2 2 2 2 2 3 3 2 2" xfId="27314"/>
    <cellStyle name="Normal 5 2 2 2 2 2 2 3 3 2 2 2" xfId="27315"/>
    <cellStyle name="Normal 5 2 2 2 2 2 2 3 3 2 3" xfId="27316"/>
    <cellStyle name="Normal 5 2 2 2 2 2 2 3 3 3" xfId="27317"/>
    <cellStyle name="Normal 5 2 2 2 2 2 2 3 3 3 2" xfId="27318"/>
    <cellStyle name="Normal 5 2 2 2 2 2 2 3 3 4" xfId="27319"/>
    <cellStyle name="Normal 5 2 2 2 2 2 2 3 4" xfId="27320"/>
    <cellStyle name="Normal 5 2 2 2 2 2 2 3 4 2" xfId="27321"/>
    <cellStyle name="Normal 5 2 2 2 2 2 2 3 4 2 2" xfId="27322"/>
    <cellStyle name="Normal 5 2 2 2 2 2 2 3 4 3" xfId="27323"/>
    <cellStyle name="Normal 5 2 2 2 2 2 2 3 5" xfId="27324"/>
    <cellStyle name="Normal 5 2 2 2 2 2 2 3 5 2" xfId="27325"/>
    <cellStyle name="Normal 5 2 2 2 2 2 2 3 6" xfId="27326"/>
    <cellStyle name="Normal 5 2 2 2 2 2 2 4" xfId="27327"/>
    <cellStyle name="Normal 5 2 2 2 2 2 2 4 2" xfId="27328"/>
    <cellStyle name="Normal 5 2 2 2 2 2 2 4 2 2" xfId="27329"/>
    <cellStyle name="Normal 5 2 2 2 2 2 2 4 2 2 2" xfId="27330"/>
    <cellStyle name="Normal 5 2 2 2 2 2 2 4 2 2 2 2" xfId="27331"/>
    <cellStyle name="Normal 5 2 2 2 2 2 2 4 2 2 3" xfId="27332"/>
    <cellStyle name="Normal 5 2 2 2 2 2 2 4 2 3" xfId="27333"/>
    <cellStyle name="Normal 5 2 2 2 2 2 2 4 2 3 2" xfId="27334"/>
    <cellStyle name="Normal 5 2 2 2 2 2 2 4 2 4" xfId="27335"/>
    <cellStyle name="Normal 5 2 2 2 2 2 2 4 3" xfId="27336"/>
    <cellStyle name="Normal 5 2 2 2 2 2 2 4 3 2" xfId="27337"/>
    <cellStyle name="Normal 5 2 2 2 2 2 2 4 3 2 2" xfId="27338"/>
    <cellStyle name="Normal 5 2 2 2 2 2 2 4 3 3" xfId="27339"/>
    <cellStyle name="Normal 5 2 2 2 2 2 2 4 4" xfId="27340"/>
    <cellStyle name="Normal 5 2 2 2 2 2 2 4 4 2" xfId="27341"/>
    <cellStyle name="Normal 5 2 2 2 2 2 2 4 5" xfId="27342"/>
    <cellStyle name="Normal 5 2 2 2 2 2 2 5" xfId="27343"/>
    <cellStyle name="Normal 5 2 2 2 2 2 2 5 2" xfId="27344"/>
    <cellStyle name="Normal 5 2 2 2 2 2 2 5 2 2" xfId="27345"/>
    <cellStyle name="Normal 5 2 2 2 2 2 2 5 2 2 2" xfId="27346"/>
    <cellStyle name="Normal 5 2 2 2 2 2 2 5 2 3" xfId="27347"/>
    <cellStyle name="Normal 5 2 2 2 2 2 2 5 3" xfId="27348"/>
    <cellStyle name="Normal 5 2 2 2 2 2 2 5 3 2" xfId="27349"/>
    <cellStyle name="Normal 5 2 2 2 2 2 2 5 4" xfId="27350"/>
    <cellStyle name="Normal 5 2 2 2 2 2 2 6" xfId="27351"/>
    <cellStyle name="Normal 5 2 2 2 2 2 2 6 2" xfId="27352"/>
    <cellStyle name="Normal 5 2 2 2 2 2 2 6 2 2" xfId="27353"/>
    <cellStyle name="Normal 5 2 2 2 2 2 2 6 3" xfId="27354"/>
    <cellStyle name="Normal 5 2 2 2 2 2 2 7" xfId="27355"/>
    <cellStyle name="Normal 5 2 2 2 2 2 2 7 2" xfId="27356"/>
    <cellStyle name="Normal 5 2 2 2 2 2 2 8" xfId="27357"/>
    <cellStyle name="Normal 5 2 2 2 2 2 3" xfId="27358"/>
    <cellStyle name="Normal 5 2 2 2 2 2 3 2" xfId="27359"/>
    <cellStyle name="Normal 5 2 2 2 2 2 3 2 2" xfId="27360"/>
    <cellStyle name="Normal 5 2 2 2 2 2 3 2 2 2" xfId="27361"/>
    <cellStyle name="Normal 5 2 2 2 2 2 3 2 2 2 2" xfId="27362"/>
    <cellStyle name="Normal 5 2 2 2 2 2 3 2 2 2 2 2" xfId="27363"/>
    <cellStyle name="Normal 5 2 2 2 2 2 3 2 2 2 2 2 2" xfId="27364"/>
    <cellStyle name="Normal 5 2 2 2 2 2 3 2 2 2 2 3" xfId="27365"/>
    <cellStyle name="Normal 5 2 2 2 2 2 3 2 2 2 3" xfId="27366"/>
    <cellStyle name="Normal 5 2 2 2 2 2 3 2 2 2 3 2" xfId="27367"/>
    <cellStyle name="Normal 5 2 2 2 2 2 3 2 2 2 4" xfId="27368"/>
    <cellStyle name="Normal 5 2 2 2 2 2 3 2 2 3" xfId="27369"/>
    <cellStyle name="Normal 5 2 2 2 2 2 3 2 2 3 2" xfId="27370"/>
    <cellStyle name="Normal 5 2 2 2 2 2 3 2 2 3 2 2" xfId="27371"/>
    <cellStyle name="Normal 5 2 2 2 2 2 3 2 2 3 3" xfId="27372"/>
    <cellStyle name="Normal 5 2 2 2 2 2 3 2 2 4" xfId="27373"/>
    <cellStyle name="Normal 5 2 2 2 2 2 3 2 2 4 2" xfId="27374"/>
    <cellStyle name="Normal 5 2 2 2 2 2 3 2 2 5" xfId="27375"/>
    <cellStyle name="Normal 5 2 2 2 2 2 3 2 3" xfId="27376"/>
    <cellStyle name="Normal 5 2 2 2 2 2 3 2 3 2" xfId="27377"/>
    <cellStyle name="Normal 5 2 2 2 2 2 3 2 3 2 2" xfId="27378"/>
    <cellStyle name="Normal 5 2 2 2 2 2 3 2 3 2 2 2" xfId="27379"/>
    <cellStyle name="Normal 5 2 2 2 2 2 3 2 3 2 3" xfId="27380"/>
    <cellStyle name="Normal 5 2 2 2 2 2 3 2 3 3" xfId="27381"/>
    <cellStyle name="Normal 5 2 2 2 2 2 3 2 3 3 2" xfId="27382"/>
    <cellStyle name="Normal 5 2 2 2 2 2 3 2 3 4" xfId="27383"/>
    <cellStyle name="Normal 5 2 2 2 2 2 3 2 4" xfId="27384"/>
    <cellStyle name="Normal 5 2 2 2 2 2 3 2 4 2" xfId="27385"/>
    <cellStyle name="Normal 5 2 2 2 2 2 3 2 4 2 2" xfId="27386"/>
    <cellStyle name="Normal 5 2 2 2 2 2 3 2 4 3" xfId="27387"/>
    <cellStyle name="Normal 5 2 2 2 2 2 3 2 5" xfId="27388"/>
    <cellStyle name="Normal 5 2 2 2 2 2 3 2 5 2" xfId="27389"/>
    <cellStyle name="Normal 5 2 2 2 2 2 3 2 6" xfId="27390"/>
    <cellStyle name="Normal 5 2 2 2 2 2 3 3" xfId="27391"/>
    <cellStyle name="Normal 5 2 2 2 2 2 3 3 2" xfId="27392"/>
    <cellStyle name="Normal 5 2 2 2 2 2 3 3 2 2" xfId="27393"/>
    <cellStyle name="Normal 5 2 2 2 2 2 3 3 2 2 2" xfId="27394"/>
    <cellStyle name="Normal 5 2 2 2 2 2 3 3 2 2 2 2" xfId="27395"/>
    <cellStyle name="Normal 5 2 2 2 2 2 3 3 2 2 3" xfId="27396"/>
    <cellStyle name="Normal 5 2 2 2 2 2 3 3 2 3" xfId="27397"/>
    <cellStyle name="Normal 5 2 2 2 2 2 3 3 2 3 2" xfId="27398"/>
    <cellStyle name="Normal 5 2 2 2 2 2 3 3 2 4" xfId="27399"/>
    <cellStyle name="Normal 5 2 2 2 2 2 3 3 3" xfId="27400"/>
    <cellStyle name="Normal 5 2 2 2 2 2 3 3 3 2" xfId="27401"/>
    <cellStyle name="Normal 5 2 2 2 2 2 3 3 3 2 2" xfId="27402"/>
    <cellStyle name="Normal 5 2 2 2 2 2 3 3 3 3" xfId="27403"/>
    <cellStyle name="Normal 5 2 2 2 2 2 3 3 4" xfId="27404"/>
    <cellStyle name="Normal 5 2 2 2 2 2 3 3 4 2" xfId="27405"/>
    <cellStyle name="Normal 5 2 2 2 2 2 3 3 5" xfId="27406"/>
    <cellStyle name="Normal 5 2 2 2 2 2 3 4" xfId="27407"/>
    <cellStyle name="Normal 5 2 2 2 2 2 3 4 2" xfId="27408"/>
    <cellStyle name="Normal 5 2 2 2 2 2 3 4 2 2" xfId="27409"/>
    <cellStyle name="Normal 5 2 2 2 2 2 3 4 2 2 2" xfId="27410"/>
    <cellStyle name="Normal 5 2 2 2 2 2 3 4 2 3" xfId="27411"/>
    <cellStyle name="Normal 5 2 2 2 2 2 3 4 3" xfId="27412"/>
    <cellStyle name="Normal 5 2 2 2 2 2 3 4 3 2" xfId="27413"/>
    <cellStyle name="Normal 5 2 2 2 2 2 3 4 4" xfId="27414"/>
    <cellStyle name="Normal 5 2 2 2 2 2 3 5" xfId="27415"/>
    <cellStyle name="Normal 5 2 2 2 2 2 3 5 2" xfId="27416"/>
    <cellStyle name="Normal 5 2 2 2 2 2 3 5 2 2" xfId="27417"/>
    <cellStyle name="Normal 5 2 2 2 2 2 3 5 3" xfId="27418"/>
    <cellStyle name="Normal 5 2 2 2 2 2 3 6" xfId="27419"/>
    <cellStyle name="Normal 5 2 2 2 2 2 3 6 2" xfId="27420"/>
    <cellStyle name="Normal 5 2 2 2 2 2 3 7" xfId="27421"/>
    <cellStyle name="Normal 5 2 2 2 2 2 4" xfId="27422"/>
    <cellStyle name="Normal 5 2 2 2 2 2 4 2" xfId="27423"/>
    <cellStyle name="Normal 5 2 2 2 2 2 4 2 2" xfId="27424"/>
    <cellStyle name="Normal 5 2 2 2 2 2 4 2 2 2" xfId="27425"/>
    <cellStyle name="Normal 5 2 2 2 2 2 4 2 2 2 2" xfId="27426"/>
    <cellStyle name="Normal 5 2 2 2 2 2 4 2 2 2 2 2" xfId="27427"/>
    <cellStyle name="Normal 5 2 2 2 2 2 4 2 2 2 3" xfId="27428"/>
    <cellStyle name="Normal 5 2 2 2 2 2 4 2 2 3" xfId="27429"/>
    <cellStyle name="Normal 5 2 2 2 2 2 4 2 2 3 2" xfId="27430"/>
    <cellStyle name="Normal 5 2 2 2 2 2 4 2 2 4" xfId="27431"/>
    <cellStyle name="Normal 5 2 2 2 2 2 4 2 3" xfId="27432"/>
    <cellStyle name="Normal 5 2 2 2 2 2 4 2 3 2" xfId="27433"/>
    <cellStyle name="Normal 5 2 2 2 2 2 4 2 3 2 2" xfId="27434"/>
    <cellStyle name="Normal 5 2 2 2 2 2 4 2 3 3" xfId="27435"/>
    <cellStyle name="Normal 5 2 2 2 2 2 4 2 4" xfId="27436"/>
    <cellStyle name="Normal 5 2 2 2 2 2 4 2 4 2" xfId="27437"/>
    <cellStyle name="Normal 5 2 2 2 2 2 4 2 5" xfId="27438"/>
    <cellStyle name="Normal 5 2 2 2 2 2 4 3" xfId="27439"/>
    <cellStyle name="Normal 5 2 2 2 2 2 4 3 2" xfId="27440"/>
    <cellStyle name="Normal 5 2 2 2 2 2 4 3 2 2" xfId="27441"/>
    <cellStyle name="Normal 5 2 2 2 2 2 4 3 2 2 2" xfId="27442"/>
    <cellStyle name="Normal 5 2 2 2 2 2 4 3 2 3" xfId="27443"/>
    <cellStyle name="Normal 5 2 2 2 2 2 4 3 3" xfId="27444"/>
    <cellStyle name="Normal 5 2 2 2 2 2 4 3 3 2" xfId="27445"/>
    <cellStyle name="Normal 5 2 2 2 2 2 4 3 4" xfId="27446"/>
    <cellStyle name="Normal 5 2 2 2 2 2 4 4" xfId="27447"/>
    <cellStyle name="Normal 5 2 2 2 2 2 4 4 2" xfId="27448"/>
    <cellStyle name="Normal 5 2 2 2 2 2 4 4 2 2" xfId="27449"/>
    <cellStyle name="Normal 5 2 2 2 2 2 4 4 3" xfId="27450"/>
    <cellStyle name="Normal 5 2 2 2 2 2 4 5" xfId="27451"/>
    <cellStyle name="Normal 5 2 2 2 2 2 4 5 2" xfId="27452"/>
    <cellStyle name="Normal 5 2 2 2 2 2 4 6" xfId="27453"/>
    <cellStyle name="Normal 5 2 2 2 2 2 5" xfId="27454"/>
    <cellStyle name="Normal 5 2 2 2 2 2 5 2" xfId="27455"/>
    <cellStyle name="Normal 5 2 2 2 2 2 5 2 2" xfId="27456"/>
    <cellStyle name="Normal 5 2 2 2 2 2 5 2 2 2" xfId="27457"/>
    <cellStyle name="Normal 5 2 2 2 2 2 5 2 2 2 2" xfId="27458"/>
    <cellStyle name="Normal 5 2 2 2 2 2 5 2 2 3" xfId="27459"/>
    <cellStyle name="Normal 5 2 2 2 2 2 5 2 3" xfId="27460"/>
    <cellStyle name="Normal 5 2 2 2 2 2 5 2 3 2" xfId="27461"/>
    <cellStyle name="Normal 5 2 2 2 2 2 5 2 4" xfId="27462"/>
    <cellStyle name="Normal 5 2 2 2 2 2 5 3" xfId="27463"/>
    <cellStyle name="Normal 5 2 2 2 2 2 5 3 2" xfId="27464"/>
    <cellStyle name="Normal 5 2 2 2 2 2 5 3 2 2" xfId="27465"/>
    <cellStyle name="Normal 5 2 2 2 2 2 5 3 3" xfId="27466"/>
    <cellStyle name="Normal 5 2 2 2 2 2 5 4" xfId="27467"/>
    <cellStyle name="Normal 5 2 2 2 2 2 5 4 2" xfId="27468"/>
    <cellStyle name="Normal 5 2 2 2 2 2 5 5" xfId="27469"/>
    <cellStyle name="Normal 5 2 2 2 2 2 6" xfId="27470"/>
    <cellStyle name="Normal 5 2 2 2 2 2 6 2" xfId="27471"/>
    <cellStyle name="Normal 5 2 2 2 2 2 6 2 2" xfId="27472"/>
    <cellStyle name="Normal 5 2 2 2 2 2 6 2 2 2" xfId="27473"/>
    <cellStyle name="Normal 5 2 2 2 2 2 6 2 3" xfId="27474"/>
    <cellStyle name="Normal 5 2 2 2 2 2 6 3" xfId="27475"/>
    <cellStyle name="Normal 5 2 2 2 2 2 6 3 2" xfId="27476"/>
    <cellStyle name="Normal 5 2 2 2 2 2 6 4" xfId="27477"/>
    <cellStyle name="Normal 5 2 2 2 2 2 7" xfId="27478"/>
    <cellStyle name="Normal 5 2 2 2 2 2 7 2" xfId="27479"/>
    <cellStyle name="Normal 5 2 2 2 2 2 7 2 2" xfId="27480"/>
    <cellStyle name="Normal 5 2 2 2 2 2 7 3" xfId="27481"/>
    <cellStyle name="Normal 5 2 2 2 2 2 8" xfId="27482"/>
    <cellStyle name="Normal 5 2 2 2 2 2 8 2" xfId="27483"/>
    <cellStyle name="Normal 5 2 2 2 2 2 9" xfId="27484"/>
    <cellStyle name="Normal 5 2 2 2 2 3" xfId="27485"/>
    <cellStyle name="Normal 5 2 2 2 2 3 2" xfId="27486"/>
    <cellStyle name="Normal 5 2 2 2 2 3 2 2" xfId="27487"/>
    <cellStyle name="Normal 5 2 2 2 2 3 2 2 2" xfId="27488"/>
    <cellStyle name="Normal 5 2 2 2 2 3 2 2 2 2" xfId="27489"/>
    <cellStyle name="Normal 5 2 2 2 2 3 2 2 2 2 2" xfId="27490"/>
    <cellStyle name="Normal 5 2 2 2 2 3 2 2 2 2 2 2" xfId="27491"/>
    <cellStyle name="Normal 5 2 2 2 2 3 2 2 2 2 2 2 2" xfId="27492"/>
    <cellStyle name="Normal 5 2 2 2 2 3 2 2 2 2 2 3" xfId="27493"/>
    <cellStyle name="Normal 5 2 2 2 2 3 2 2 2 2 3" xfId="27494"/>
    <cellStyle name="Normal 5 2 2 2 2 3 2 2 2 2 3 2" xfId="27495"/>
    <cellStyle name="Normal 5 2 2 2 2 3 2 2 2 2 4" xfId="27496"/>
    <cellStyle name="Normal 5 2 2 2 2 3 2 2 2 3" xfId="27497"/>
    <cellStyle name="Normal 5 2 2 2 2 3 2 2 2 3 2" xfId="27498"/>
    <cellStyle name="Normal 5 2 2 2 2 3 2 2 2 3 2 2" xfId="27499"/>
    <cellStyle name="Normal 5 2 2 2 2 3 2 2 2 3 3" xfId="27500"/>
    <cellStyle name="Normal 5 2 2 2 2 3 2 2 2 4" xfId="27501"/>
    <cellStyle name="Normal 5 2 2 2 2 3 2 2 2 4 2" xfId="27502"/>
    <cellStyle name="Normal 5 2 2 2 2 3 2 2 2 5" xfId="27503"/>
    <cellStyle name="Normal 5 2 2 2 2 3 2 2 3" xfId="27504"/>
    <cellStyle name="Normal 5 2 2 2 2 3 2 2 3 2" xfId="27505"/>
    <cellStyle name="Normal 5 2 2 2 2 3 2 2 3 2 2" xfId="27506"/>
    <cellStyle name="Normal 5 2 2 2 2 3 2 2 3 2 2 2" xfId="27507"/>
    <cellStyle name="Normal 5 2 2 2 2 3 2 2 3 2 3" xfId="27508"/>
    <cellStyle name="Normal 5 2 2 2 2 3 2 2 3 3" xfId="27509"/>
    <cellStyle name="Normal 5 2 2 2 2 3 2 2 3 3 2" xfId="27510"/>
    <cellStyle name="Normal 5 2 2 2 2 3 2 2 3 4" xfId="27511"/>
    <cellStyle name="Normal 5 2 2 2 2 3 2 2 4" xfId="27512"/>
    <cellStyle name="Normal 5 2 2 2 2 3 2 2 4 2" xfId="27513"/>
    <cellStyle name="Normal 5 2 2 2 2 3 2 2 4 2 2" xfId="27514"/>
    <cellStyle name="Normal 5 2 2 2 2 3 2 2 4 3" xfId="27515"/>
    <cellStyle name="Normal 5 2 2 2 2 3 2 2 5" xfId="27516"/>
    <cellStyle name="Normal 5 2 2 2 2 3 2 2 5 2" xfId="27517"/>
    <cellStyle name="Normal 5 2 2 2 2 3 2 2 6" xfId="27518"/>
    <cellStyle name="Normal 5 2 2 2 2 3 2 3" xfId="27519"/>
    <cellStyle name="Normal 5 2 2 2 2 3 2 3 2" xfId="27520"/>
    <cellStyle name="Normal 5 2 2 2 2 3 2 3 2 2" xfId="27521"/>
    <cellStyle name="Normal 5 2 2 2 2 3 2 3 2 2 2" xfId="27522"/>
    <cellStyle name="Normal 5 2 2 2 2 3 2 3 2 2 2 2" xfId="27523"/>
    <cellStyle name="Normal 5 2 2 2 2 3 2 3 2 2 3" xfId="27524"/>
    <cellStyle name="Normal 5 2 2 2 2 3 2 3 2 3" xfId="27525"/>
    <cellStyle name="Normal 5 2 2 2 2 3 2 3 2 3 2" xfId="27526"/>
    <cellStyle name="Normal 5 2 2 2 2 3 2 3 2 4" xfId="27527"/>
    <cellStyle name="Normal 5 2 2 2 2 3 2 3 3" xfId="27528"/>
    <cellStyle name="Normal 5 2 2 2 2 3 2 3 3 2" xfId="27529"/>
    <cellStyle name="Normal 5 2 2 2 2 3 2 3 3 2 2" xfId="27530"/>
    <cellStyle name="Normal 5 2 2 2 2 3 2 3 3 3" xfId="27531"/>
    <cellStyle name="Normal 5 2 2 2 2 3 2 3 4" xfId="27532"/>
    <cellStyle name="Normal 5 2 2 2 2 3 2 3 4 2" xfId="27533"/>
    <cellStyle name="Normal 5 2 2 2 2 3 2 3 5" xfId="27534"/>
    <cellStyle name="Normal 5 2 2 2 2 3 2 4" xfId="27535"/>
    <cellStyle name="Normal 5 2 2 2 2 3 2 4 2" xfId="27536"/>
    <cellStyle name="Normal 5 2 2 2 2 3 2 4 2 2" xfId="27537"/>
    <cellStyle name="Normal 5 2 2 2 2 3 2 4 2 2 2" xfId="27538"/>
    <cellStyle name="Normal 5 2 2 2 2 3 2 4 2 3" xfId="27539"/>
    <cellStyle name="Normal 5 2 2 2 2 3 2 4 3" xfId="27540"/>
    <cellStyle name="Normal 5 2 2 2 2 3 2 4 3 2" xfId="27541"/>
    <cellStyle name="Normal 5 2 2 2 2 3 2 4 4" xfId="27542"/>
    <cellStyle name="Normal 5 2 2 2 2 3 2 5" xfId="27543"/>
    <cellStyle name="Normal 5 2 2 2 2 3 2 5 2" xfId="27544"/>
    <cellStyle name="Normal 5 2 2 2 2 3 2 5 2 2" xfId="27545"/>
    <cellStyle name="Normal 5 2 2 2 2 3 2 5 3" xfId="27546"/>
    <cellStyle name="Normal 5 2 2 2 2 3 2 6" xfId="27547"/>
    <cellStyle name="Normal 5 2 2 2 2 3 2 6 2" xfId="27548"/>
    <cellStyle name="Normal 5 2 2 2 2 3 2 7" xfId="27549"/>
    <cellStyle name="Normal 5 2 2 2 2 3 3" xfId="27550"/>
    <cellStyle name="Normal 5 2 2 2 2 3 3 2" xfId="27551"/>
    <cellStyle name="Normal 5 2 2 2 2 3 3 2 2" xfId="27552"/>
    <cellStyle name="Normal 5 2 2 2 2 3 3 2 2 2" xfId="27553"/>
    <cellStyle name="Normal 5 2 2 2 2 3 3 2 2 2 2" xfId="27554"/>
    <cellStyle name="Normal 5 2 2 2 2 3 3 2 2 2 2 2" xfId="27555"/>
    <cellStyle name="Normal 5 2 2 2 2 3 3 2 2 2 3" xfId="27556"/>
    <cellStyle name="Normal 5 2 2 2 2 3 3 2 2 3" xfId="27557"/>
    <cellStyle name="Normal 5 2 2 2 2 3 3 2 2 3 2" xfId="27558"/>
    <cellStyle name="Normal 5 2 2 2 2 3 3 2 2 4" xfId="27559"/>
    <cellStyle name="Normal 5 2 2 2 2 3 3 2 3" xfId="27560"/>
    <cellStyle name="Normal 5 2 2 2 2 3 3 2 3 2" xfId="27561"/>
    <cellStyle name="Normal 5 2 2 2 2 3 3 2 3 2 2" xfId="27562"/>
    <cellStyle name="Normal 5 2 2 2 2 3 3 2 3 3" xfId="27563"/>
    <cellStyle name="Normal 5 2 2 2 2 3 3 2 4" xfId="27564"/>
    <cellStyle name="Normal 5 2 2 2 2 3 3 2 4 2" xfId="27565"/>
    <cellStyle name="Normal 5 2 2 2 2 3 3 2 5" xfId="27566"/>
    <cellStyle name="Normal 5 2 2 2 2 3 3 3" xfId="27567"/>
    <cellStyle name="Normal 5 2 2 2 2 3 3 3 2" xfId="27568"/>
    <cellStyle name="Normal 5 2 2 2 2 3 3 3 2 2" xfId="27569"/>
    <cellStyle name="Normal 5 2 2 2 2 3 3 3 2 2 2" xfId="27570"/>
    <cellStyle name="Normal 5 2 2 2 2 3 3 3 2 3" xfId="27571"/>
    <cellStyle name="Normal 5 2 2 2 2 3 3 3 3" xfId="27572"/>
    <cellStyle name="Normal 5 2 2 2 2 3 3 3 3 2" xfId="27573"/>
    <cellStyle name="Normal 5 2 2 2 2 3 3 3 4" xfId="27574"/>
    <cellStyle name="Normal 5 2 2 2 2 3 3 4" xfId="27575"/>
    <cellStyle name="Normal 5 2 2 2 2 3 3 4 2" xfId="27576"/>
    <cellStyle name="Normal 5 2 2 2 2 3 3 4 2 2" xfId="27577"/>
    <cellStyle name="Normal 5 2 2 2 2 3 3 4 3" xfId="27578"/>
    <cellStyle name="Normal 5 2 2 2 2 3 3 5" xfId="27579"/>
    <cellStyle name="Normal 5 2 2 2 2 3 3 5 2" xfId="27580"/>
    <cellStyle name="Normal 5 2 2 2 2 3 3 6" xfId="27581"/>
    <cellStyle name="Normal 5 2 2 2 2 3 4" xfId="27582"/>
    <cellStyle name="Normal 5 2 2 2 2 3 4 2" xfId="27583"/>
    <cellStyle name="Normal 5 2 2 2 2 3 4 2 2" xfId="27584"/>
    <cellStyle name="Normal 5 2 2 2 2 3 4 2 2 2" xfId="27585"/>
    <cellStyle name="Normal 5 2 2 2 2 3 4 2 2 2 2" xfId="27586"/>
    <cellStyle name="Normal 5 2 2 2 2 3 4 2 2 3" xfId="27587"/>
    <cellStyle name="Normal 5 2 2 2 2 3 4 2 3" xfId="27588"/>
    <cellStyle name="Normal 5 2 2 2 2 3 4 2 3 2" xfId="27589"/>
    <cellStyle name="Normal 5 2 2 2 2 3 4 2 4" xfId="27590"/>
    <cellStyle name="Normal 5 2 2 2 2 3 4 3" xfId="27591"/>
    <cellStyle name="Normal 5 2 2 2 2 3 4 3 2" xfId="27592"/>
    <cellStyle name="Normal 5 2 2 2 2 3 4 3 2 2" xfId="27593"/>
    <cellStyle name="Normal 5 2 2 2 2 3 4 3 3" xfId="27594"/>
    <cellStyle name="Normal 5 2 2 2 2 3 4 4" xfId="27595"/>
    <cellStyle name="Normal 5 2 2 2 2 3 4 4 2" xfId="27596"/>
    <cellStyle name="Normal 5 2 2 2 2 3 4 5" xfId="27597"/>
    <cellStyle name="Normal 5 2 2 2 2 3 5" xfId="27598"/>
    <cellStyle name="Normal 5 2 2 2 2 3 5 2" xfId="27599"/>
    <cellStyle name="Normal 5 2 2 2 2 3 5 2 2" xfId="27600"/>
    <cellStyle name="Normal 5 2 2 2 2 3 5 2 2 2" xfId="27601"/>
    <cellStyle name="Normal 5 2 2 2 2 3 5 2 3" xfId="27602"/>
    <cellStyle name="Normal 5 2 2 2 2 3 5 3" xfId="27603"/>
    <cellStyle name="Normal 5 2 2 2 2 3 5 3 2" xfId="27604"/>
    <cellStyle name="Normal 5 2 2 2 2 3 5 4" xfId="27605"/>
    <cellStyle name="Normal 5 2 2 2 2 3 6" xfId="27606"/>
    <cellStyle name="Normal 5 2 2 2 2 3 6 2" xfId="27607"/>
    <cellStyle name="Normal 5 2 2 2 2 3 6 2 2" xfId="27608"/>
    <cellStyle name="Normal 5 2 2 2 2 3 6 3" xfId="27609"/>
    <cellStyle name="Normal 5 2 2 2 2 3 7" xfId="27610"/>
    <cellStyle name="Normal 5 2 2 2 2 3 7 2" xfId="27611"/>
    <cellStyle name="Normal 5 2 2 2 2 3 8" xfId="27612"/>
    <cellStyle name="Normal 5 2 2 2 2 4" xfId="27613"/>
    <cellStyle name="Normal 5 2 2 2 2 4 2" xfId="27614"/>
    <cellStyle name="Normal 5 2 2 2 2 4 2 2" xfId="27615"/>
    <cellStyle name="Normal 5 2 2 2 2 4 2 2 2" xfId="27616"/>
    <cellStyle name="Normal 5 2 2 2 2 4 2 2 2 2" xfId="27617"/>
    <cellStyle name="Normal 5 2 2 2 2 4 2 2 2 2 2" xfId="27618"/>
    <cellStyle name="Normal 5 2 2 2 2 4 2 2 2 2 2 2" xfId="27619"/>
    <cellStyle name="Normal 5 2 2 2 2 4 2 2 2 2 3" xfId="27620"/>
    <cellStyle name="Normal 5 2 2 2 2 4 2 2 2 3" xfId="27621"/>
    <cellStyle name="Normal 5 2 2 2 2 4 2 2 2 3 2" xfId="27622"/>
    <cellStyle name="Normal 5 2 2 2 2 4 2 2 2 4" xfId="27623"/>
    <cellStyle name="Normal 5 2 2 2 2 4 2 2 3" xfId="27624"/>
    <cellStyle name="Normal 5 2 2 2 2 4 2 2 3 2" xfId="27625"/>
    <cellStyle name="Normal 5 2 2 2 2 4 2 2 3 2 2" xfId="27626"/>
    <cellStyle name="Normal 5 2 2 2 2 4 2 2 3 3" xfId="27627"/>
    <cellStyle name="Normal 5 2 2 2 2 4 2 2 4" xfId="27628"/>
    <cellStyle name="Normal 5 2 2 2 2 4 2 2 4 2" xfId="27629"/>
    <cellStyle name="Normal 5 2 2 2 2 4 2 2 5" xfId="27630"/>
    <cellStyle name="Normal 5 2 2 2 2 4 2 3" xfId="27631"/>
    <cellStyle name="Normal 5 2 2 2 2 4 2 3 2" xfId="27632"/>
    <cellStyle name="Normal 5 2 2 2 2 4 2 3 2 2" xfId="27633"/>
    <cellStyle name="Normal 5 2 2 2 2 4 2 3 2 2 2" xfId="27634"/>
    <cellStyle name="Normal 5 2 2 2 2 4 2 3 2 3" xfId="27635"/>
    <cellStyle name="Normal 5 2 2 2 2 4 2 3 3" xfId="27636"/>
    <cellStyle name="Normal 5 2 2 2 2 4 2 3 3 2" xfId="27637"/>
    <cellStyle name="Normal 5 2 2 2 2 4 2 3 4" xfId="27638"/>
    <cellStyle name="Normal 5 2 2 2 2 4 2 4" xfId="27639"/>
    <cellStyle name="Normal 5 2 2 2 2 4 2 4 2" xfId="27640"/>
    <cellStyle name="Normal 5 2 2 2 2 4 2 4 2 2" xfId="27641"/>
    <cellStyle name="Normal 5 2 2 2 2 4 2 4 3" xfId="27642"/>
    <cellStyle name="Normal 5 2 2 2 2 4 2 5" xfId="27643"/>
    <cellStyle name="Normal 5 2 2 2 2 4 2 5 2" xfId="27644"/>
    <cellStyle name="Normal 5 2 2 2 2 4 2 6" xfId="27645"/>
    <cellStyle name="Normal 5 2 2 2 2 4 3" xfId="27646"/>
    <cellStyle name="Normal 5 2 2 2 2 4 3 2" xfId="27647"/>
    <cellStyle name="Normal 5 2 2 2 2 4 3 2 2" xfId="27648"/>
    <cellStyle name="Normal 5 2 2 2 2 4 3 2 2 2" xfId="27649"/>
    <cellStyle name="Normal 5 2 2 2 2 4 3 2 2 2 2" xfId="27650"/>
    <cellStyle name="Normal 5 2 2 2 2 4 3 2 2 3" xfId="27651"/>
    <cellStyle name="Normal 5 2 2 2 2 4 3 2 3" xfId="27652"/>
    <cellStyle name="Normal 5 2 2 2 2 4 3 2 3 2" xfId="27653"/>
    <cellStyle name="Normal 5 2 2 2 2 4 3 2 4" xfId="27654"/>
    <cellStyle name="Normal 5 2 2 2 2 4 3 3" xfId="27655"/>
    <cellStyle name="Normal 5 2 2 2 2 4 3 3 2" xfId="27656"/>
    <cellStyle name="Normal 5 2 2 2 2 4 3 3 2 2" xfId="27657"/>
    <cellStyle name="Normal 5 2 2 2 2 4 3 3 3" xfId="27658"/>
    <cellStyle name="Normal 5 2 2 2 2 4 3 4" xfId="27659"/>
    <cellStyle name="Normal 5 2 2 2 2 4 3 4 2" xfId="27660"/>
    <cellStyle name="Normal 5 2 2 2 2 4 3 5" xfId="27661"/>
    <cellStyle name="Normal 5 2 2 2 2 4 4" xfId="27662"/>
    <cellStyle name="Normal 5 2 2 2 2 4 4 2" xfId="27663"/>
    <cellStyle name="Normal 5 2 2 2 2 4 4 2 2" xfId="27664"/>
    <cellStyle name="Normal 5 2 2 2 2 4 4 2 2 2" xfId="27665"/>
    <cellStyle name="Normal 5 2 2 2 2 4 4 2 3" xfId="27666"/>
    <cellStyle name="Normal 5 2 2 2 2 4 4 3" xfId="27667"/>
    <cellStyle name="Normal 5 2 2 2 2 4 4 3 2" xfId="27668"/>
    <cellStyle name="Normal 5 2 2 2 2 4 4 4" xfId="27669"/>
    <cellStyle name="Normal 5 2 2 2 2 4 5" xfId="27670"/>
    <cellStyle name="Normal 5 2 2 2 2 4 5 2" xfId="27671"/>
    <cellStyle name="Normal 5 2 2 2 2 4 5 2 2" xfId="27672"/>
    <cellStyle name="Normal 5 2 2 2 2 4 5 3" xfId="27673"/>
    <cellStyle name="Normal 5 2 2 2 2 4 6" xfId="27674"/>
    <cellStyle name="Normal 5 2 2 2 2 4 6 2" xfId="27675"/>
    <cellStyle name="Normal 5 2 2 2 2 4 7" xfId="27676"/>
    <cellStyle name="Normal 5 2 2 2 2 5" xfId="27677"/>
    <cellStyle name="Normal 5 2 2 2 2 5 2" xfId="27678"/>
    <cellStyle name="Normal 5 2 2 2 2 5 2 2" xfId="27679"/>
    <cellStyle name="Normal 5 2 2 2 2 5 2 2 2" xfId="27680"/>
    <cellStyle name="Normal 5 2 2 2 2 5 2 2 2 2" xfId="27681"/>
    <cellStyle name="Normal 5 2 2 2 2 5 2 2 2 2 2" xfId="27682"/>
    <cellStyle name="Normal 5 2 2 2 2 5 2 2 2 3" xfId="27683"/>
    <cellStyle name="Normal 5 2 2 2 2 5 2 2 3" xfId="27684"/>
    <cellStyle name="Normal 5 2 2 2 2 5 2 2 3 2" xfId="27685"/>
    <cellStyle name="Normal 5 2 2 2 2 5 2 2 4" xfId="27686"/>
    <cellStyle name="Normal 5 2 2 2 2 5 2 3" xfId="27687"/>
    <cellStyle name="Normal 5 2 2 2 2 5 2 3 2" xfId="27688"/>
    <cellStyle name="Normal 5 2 2 2 2 5 2 3 2 2" xfId="27689"/>
    <cellStyle name="Normal 5 2 2 2 2 5 2 3 3" xfId="27690"/>
    <cellStyle name="Normal 5 2 2 2 2 5 2 4" xfId="27691"/>
    <cellStyle name="Normal 5 2 2 2 2 5 2 4 2" xfId="27692"/>
    <cellStyle name="Normal 5 2 2 2 2 5 2 5" xfId="27693"/>
    <cellStyle name="Normal 5 2 2 2 2 5 3" xfId="27694"/>
    <cellStyle name="Normal 5 2 2 2 2 5 3 2" xfId="27695"/>
    <cellStyle name="Normal 5 2 2 2 2 5 3 2 2" xfId="27696"/>
    <cellStyle name="Normal 5 2 2 2 2 5 3 2 2 2" xfId="27697"/>
    <cellStyle name="Normal 5 2 2 2 2 5 3 2 3" xfId="27698"/>
    <cellStyle name="Normal 5 2 2 2 2 5 3 3" xfId="27699"/>
    <cellStyle name="Normal 5 2 2 2 2 5 3 3 2" xfId="27700"/>
    <cellStyle name="Normal 5 2 2 2 2 5 3 4" xfId="27701"/>
    <cellStyle name="Normal 5 2 2 2 2 5 4" xfId="27702"/>
    <cellStyle name="Normal 5 2 2 2 2 5 4 2" xfId="27703"/>
    <cellStyle name="Normal 5 2 2 2 2 5 4 2 2" xfId="27704"/>
    <cellStyle name="Normal 5 2 2 2 2 5 4 3" xfId="27705"/>
    <cellStyle name="Normal 5 2 2 2 2 5 5" xfId="27706"/>
    <cellStyle name="Normal 5 2 2 2 2 5 5 2" xfId="27707"/>
    <cellStyle name="Normal 5 2 2 2 2 5 6" xfId="27708"/>
    <cellStyle name="Normal 5 2 2 2 2 6" xfId="27709"/>
    <cellStyle name="Normal 5 2 2 2 2 6 2" xfId="27710"/>
    <cellStyle name="Normal 5 2 2 2 2 6 2 2" xfId="27711"/>
    <cellStyle name="Normal 5 2 2 2 2 6 2 2 2" xfId="27712"/>
    <cellStyle name="Normal 5 2 2 2 2 6 2 2 2 2" xfId="27713"/>
    <cellStyle name="Normal 5 2 2 2 2 6 2 2 3" xfId="27714"/>
    <cellStyle name="Normal 5 2 2 2 2 6 2 3" xfId="27715"/>
    <cellStyle name="Normal 5 2 2 2 2 6 2 3 2" xfId="27716"/>
    <cellStyle name="Normal 5 2 2 2 2 6 2 4" xfId="27717"/>
    <cellStyle name="Normal 5 2 2 2 2 6 3" xfId="27718"/>
    <cellStyle name="Normal 5 2 2 2 2 6 3 2" xfId="27719"/>
    <cellStyle name="Normal 5 2 2 2 2 6 3 2 2" xfId="27720"/>
    <cellStyle name="Normal 5 2 2 2 2 6 3 3" xfId="27721"/>
    <cellStyle name="Normal 5 2 2 2 2 6 4" xfId="27722"/>
    <cellStyle name="Normal 5 2 2 2 2 6 4 2" xfId="27723"/>
    <cellStyle name="Normal 5 2 2 2 2 6 5" xfId="27724"/>
    <cellStyle name="Normal 5 2 2 2 2 7" xfId="27725"/>
    <cellStyle name="Normal 5 2 2 2 2 7 2" xfId="27726"/>
    <cellStyle name="Normal 5 2 2 2 2 7 2 2" xfId="27727"/>
    <cellStyle name="Normal 5 2 2 2 2 7 2 2 2" xfId="27728"/>
    <cellStyle name="Normal 5 2 2 2 2 7 2 3" xfId="27729"/>
    <cellStyle name="Normal 5 2 2 2 2 7 3" xfId="27730"/>
    <cellStyle name="Normal 5 2 2 2 2 7 3 2" xfId="27731"/>
    <cellStyle name="Normal 5 2 2 2 2 7 4" xfId="27732"/>
    <cellStyle name="Normal 5 2 2 2 2 8" xfId="27733"/>
    <cellStyle name="Normal 5 2 2 2 2 8 2" xfId="27734"/>
    <cellStyle name="Normal 5 2 2 2 2 8 2 2" xfId="27735"/>
    <cellStyle name="Normal 5 2 2 2 2 8 3" xfId="27736"/>
    <cellStyle name="Normal 5 2 2 2 2 9" xfId="27737"/>
    <cellStyle name="Normal 5 2 2 2 2 9 2" xfId="27738"/>
    <cellStyle name="Normal 5 2 2 2 3" xfId="27739"/>
    <cellStyle name="Normal 5 2 2 2 3 2" xfId="27740"/>
    <cellStyle name="Normal 5 2 2 2 3 2 2" xfId="27741"/>
    <cellStyle name="Normal 5 2 2 2 3 2 2 2" xfId="27742"/>
    <cellStyle name="Normal 5 2 2 2 3 2 2 2 2" xfId="27743"/>
    <cellStyle name="Normal 5 2 2 2 3 2 2 2 2 2" xfId="27744"/>
    <cellStyle name="Normal 5 2 2 2 3 2 2 2 2 2 2" xfId="27745"/>
    <cellStyle name="Normal 5 2 2 2 3 2 2 2 2 2 2 2" xfId="27746"/>
    <cellStyle name="Normal 5 2 2 2 3 2 2 2 2 2 2 2 2" xfId="27747"/>
    <cellStyle name="Normal 5 2 2 2 3 2 2 2 2 2 2 3" xfId="27748"/>
    <cellStyle name="Normal 5 2 2 2 3 2 2 2 2 2 3" xfId="27749"/>
    <cellStyle name="Normal 5 2 2 2 3 2 2 2 2 2 3 2" xfId="27750"/>
    <cellStyle name="Normal 5 2 2 2 3 2 2 2 2 2 4" xfId="27751"/>
    <cellStyle name="Normal 5 2 2 2 3 2 2 2 2 3" xfId="27752"/>
    <cellStyle name="Normal 5 2 2 2 3 2 2 2 2 3 2" xfId="27753"/>
    <cellStyle name="Normal 5 2 2 2 3 2 2 2 2 3 2 2" xfId="27754"/>
    <cellStyle name="Normal 5 2 2 2 3 2 2 2 2 3 3" xfId="27755"/>
    <cellStyle name="Normal 5 2 2 2 3 2 2 2 2 4" xfId="27756"/>
    <cellStyle name="Normal 5 2 2 2 3 2 2 2 2 4 2" xfId="27757"/>
    <cellStyle name="Normal 5 2 2 2 3 2 2 2 2 5" xfId="27758"/>
    <cellStyle name="Normal 5 2 2 2 3 2 2 2 3" xfId="27759"/>
    <cellStyle name="Normal 5 2 2 2 3 2 2 2 3 2" xfId="27760"/>
    <cellStyle name="Normal 5 2 2 2 3 2 2 2 3 2 2" xfId="27761"/>
    <cellStyle name="Normal 5 2 2 2 3 2 2 2 3 2 2 2" xfId="27762"/>
    <cellStyle name="Normal 5 2 2 2 3 2 2 2 3 2 3" xfId="27763"/>
    <cellStyle name="Normal 5 2 2 2 3 2 2 2 3 3" xfId="27764"/>
    <cellStyle name="Normal 5 2 2 2 3 2 2 2 3 3 2" xfId="27765"/>
    <cellStyle name="Normal 5 2 2 2 3 2 2 2 3 4" xfId="27766"/>
    <cellStyle name="Normal 5 2 2 2 3 2 2 2 4" xfId="27767"/>
    <cellStyle name="Normal 5 2 2 2 3 2 2 2 4 2" xfId="27768"/>
    <cellStyle name="Normal 5 2 2 2 3 2 2 2 4 2 2" xfId="27769"/>
    <cellStyle name="Normal 5 2 2 2 3 2 2 2 4 3" xfId="27770"/>
    <cellStyle name="Normal 5 2 2 2 3 2 2 2 5" xfId="27771"/>
    <cellStyle name="Normal 5 2 2 2 3 2 2 2 5 2" xfId="27772"/>
    <cellStyle name="Normal 5 2 2 2 3 2 2 2 6" xfId="27773"/>
    <cellStyle name="Normal 5 2 2 2 3 2 2 3" xfId="27774"/>
    <cellStyle name="Normal 5 2 2 2 3 2 2 3 2" xfId="27775"/>
    <cellStyle name="Normal 5 2 2 2 3 2 2 3 2 2" xfId="27776"/>
    <cellStyle name="Normal 5 2 2 2 3 2 2 3 2 2 2" xfId="27777"/>
    <cellStyle name="Normal 5 2 2 2 3 2 2 3 2 2 2 2" xfId="27778"/>
    <cellStyle name="Normal 5 2 2 2 3 2 2 3 2 2 3" xfId="27779"/>
    <cellStyle name="Normal 5 2 2 2 3 2 2 3 2 3" xfId="27780"/>
    <cellStyle name="Normal 5 2 2 2 3 2 2 3 2 3 2" xfId="27781"/>
    <cellStyle name="Normal 5 2 2 2 3 2 2 3 2 4" xfId="27782"/>
    <cellStyle name="Normal 5 2 2 2 3 2 2 3 3" xfId="27783"/>
    <cellStyle name="Normal 5 2 2 2 3 2 2 3 3 2" xfId="27784"/>
    <cellStyle name="Normal 5 2 2 2 3 2 2 3 3 2 2" xfId="27785"/>
    <cellStyle name="Normal 5 2 2 2 3 2 2 3 3 3" xfId="27786"/>
    <cellStyle name="Normal 5 2 2 2 3 2 2 3 4" xfId="27787"/>
    <cellStyle name="Normal 5 2 2 2 3 2 2 3 4 2" xfId="27788"/>
    <cellStyle name="Normal 5 2 2 2 3 2 2 3 5" xfId="27789"/>
    <cellStyle name="Normal 5 2 2 2 3 2 2 4" xfId="27790"/>
    <cellStyle name="Normal 5 2 2 2 3 2 2 4 2" xfId="27791"/>
    <cellStyle name="Normal 5 2 2 2 3 2 2 4 2 2" xfId="27792"/>
    <cellStyle name="Normal 5 2 2 2 3 2 2 4 2 2 2" xfId="27793"/>
    <cellStyle name="Normal 5 2 2 2 3 2 2 4 2 3" xfId="27794"/>
    <cellStyle name="Normal 5 2 2 2 3 2 2 4 3" xfId="27795"/>
    <cellStyle name="Normal 5 2 2 2 3 2 2 4 3 2" xfId="27796"/>
    <cellStyle name="Normal 5 2 2 2 3 2 2 4 4" xfId="27797"/>
    <cellStyle name="Normal 5 2 2 2 3 2 2 5" xfId="27798"/>
    <cellStyle name="Normal 5 2 2 2 3 2 2 5 2" xfId="27799"/>
    <cellStyle name="Normal 5 2 2 2 3 2 2 5 2 2" xfId="27800"/>
    <cellStyle name="Normal 5 2 2 2 3 2 2 5 3" xfId="27801"/>
    <cellStyle name="Normal 5 2 2 2 3 2 2 6" xfId="27802"/>
    <cellStyle name="Normal 5 2 2 2 3 2 2 6 2" xfId="27803"/>
    <cellStyle name="Normal 5 2 2 2 3 2 2 7" xfId="27804"/>
    <cellStyle name="Normal 5 2 2 2 3 2 3" xfId="27805"/>
    <cellStyle name="Normal 5 2 2 2 3 2 3 2" xfId="27806"/>
    <cellStyle name="Normal 5 2 2 2 3 2 3 2 2" xfId="27807"/>
    <cellStyle name="Normal 5 2 2 2 3 2 3 2 2 2" xfId="27808"/>
    <cellStyle name="Normal 5 2 2 2 3 2 3 2 2 2 2" xfId="27809"/>
    <cellStyle name="Normal 5 2 2 2 3 2 3 2 2 2 2 2" xfId="27810"/>
    <cellStyle name="Normal 5 2 2 2 3 2 3 2 2 2 3" xfId="27811"/>
    <cellStyle name="Normal 5 2 2 2 3 2 3 2 2 3" xfId="27812"/>
    <cellStyle name="Normal 5 2 2 2 3 2 3 2 2 3 2" xfId="27813"/>
    <cellStyle name="Normal 5 2 2 2 3 2 3 2 2 4" xfId="27814"/>
    <cellStyle name="Normal 5 2 2 2 3 2 3 2 3" xfId="27815"/>
    <cellStyle name="Normal 5 2 2 2 3 2 3 2 3 2" xfId="27816"/>
    <cellStyle name="Normal 5 2 2 2 3 2 3 2 3 2 2" xfId="27817"/>
    <cellStyle name="Normal 5 2 2 2 3 2 3 2 3 3" xfId="27818"/>
    <cellStyle name="Normal 5 2 2 2 3 2 3 2 4" xfId="27819"/>
    <cellStyle name="Normal 5 2 2 2 3 2 3 2 4 2" xfId="27820"/>
    <cellStyle name="Normal 5 2 2 2 3 2 3 2 5" xfId="27821"/>
    <cellStyle name="Normal 5 2 2 2 3 2 3 3" xfId="27822"/>
    <cellStyle name="Normal 5 2 2 2 3 2 3 3 2" xfId="27823"/>
    <cellStyle name="Normal 5 2 2 2 3 2 3 3 2 2" xfId="27824"/>
    <cellStyle name="Normal 5 2 2 2 3 2 3 3 2 2 2" xfId="27825"/>
    <cellStyle name="Normal 5 2 2 2 3 2 3 3 2 3" xfId="27826"/>
    <cellStyle name="Normal 5 2 2 2 3 2 3 3 3" xfId="27827"/>
    <cellStyle name="Normal 5 2 2 2 3 2 3 3 3 2" xfId="27828"/>
    <cellStyle name="Normal 5 2 2 2 3 2 3 3 4" xfId="27829"/>
    <cellStyle name="Normal 5 2 2 2 3 2 3 4" xfId="27830"/>
    <cellStyle name="Normal 5 2 2 2 3 2 3 4 2" xfId="27831"/>
    <cellStyle name="Normal 5 2 2 2 3 2 3 4 2 2" xfId="27832"/>
    <cellStyle name="Normal 5 2 2 2 3 2 3 4 3" xfId="27833"/>
    <cellStyle name="Normal 5 2 2 2 3 2 3 5" xfId="27834"/>
    <cellStyle name="Normal 5 2 2 2 3 2 3 5 2" xfId="27835"/>
    <cellStyle name="Normal 5 2 2 2 3 2 3 6" xfId="27836"/>
    <cellStyle name="Normal 5 2 2 2 3 2 4" xfId="27837"/>
    <cellStyle name="Normal 5 2 2 2 3 2 4 2" xfId="27838"/>
    <cellStyle name="Normal 5 2 2 2 3 2 4 2 2" xfId="27839"/>
    <cellStyle name="Normal 5 2 2 2 3 2 4 2 2 2" xfId="27840"/>
    <cellStyle name="Normal 5 2 2 2 3 2 4 2 2 2 2" xfId="27841"/>
    <cellStyle name="Normal 5 2 2 2 3 2 4 2 2 3" xfId="27842"/>
    <cellStyle name="Normal 5 2 2 2 3 2 4 2 3" xfId="27843"/>
    <cellStyle name="Normal 5 2 2 2 3 2 4 2 3 2" xfId="27844"/>
    <cellStyle name="Normal 5 2 2 2 3 2 4 2 4" xfId="27845"/>
    <cellStyle name="Normal 5 2 2 2 3 2 4 3" xfId="27846"/>
    <cellStyle name="Normal 5 2 2 2 3 2 4 3 2" xfId="27847"/>
    <cellStyle name="Normal 5 2 2 2 3 2 4 3 2 2" xfId="27848"/>
    <cellStyle name="Normal 5 2 2 2 3 2 4 3 3" xfId="27849"/>
    <cellStyle name="Normal 5 2 2 2 3 2 4 4" xfId="27850"/>
    <cellStyle name="Normal 5 2 2 2 3 2 4 4 2" xfId="27851"/>
    <cellStyle name="Normal 5 2 2 2 3 2 4 5" xfId="27852"/>
    <cellStyle name="Normal 5 2 2 2 3 2 5" xfId="27853"/>
    <cellStyle name="Normal 5 2 2 2 3 2 5 2" xfId="27854"/>
    <cellStyle name="Normal 5 2 2 2 3 2 5 2 2" xfId="27855"/>
    <cellStyle name="Normal 5 2 2 2 3 2 5 2 2 2" xfId="27856"/>
    <cellStyle name="Normal 5 2 2 2 3 2 5 2 3" xfId="27857"/>
    <cellStyle name="Normal 5 2 2 2 3 2 5 3" xfId="27858"/>
    <cellStyle name="Normal 5 2 2 2 3 2 5 3 2" xfId="27859"/>
    <cellStyle name="Normal 5 2 2 2 3 2 5 4" xfId="27860"/>
    <cellStyle name="Normal 5 2 2 2 3 2 6" xfId="27861"/>
    <cellStyle name="Normal 5 2 2 2 3 2 6 2" xfId="27862"/>
    <cellStyle name="Normal 5 2 2 2 3 2 6 2 2" xfId="27863"/>
    <cellStyle name="Normal 5 2 2 2 3 2 6 3" xfId="27864"/>
    <cellStyle name="Normal 5 2 2 2 3 2 7" xfId="27865"/>
    <cellStyle name="Normal 5 2 2 2 3 2 7 2" xfId="27866"/>
    <cellStyle name="Normal 5 2 2 2 3 2 8" xfId="27867"/>
    <cellStyle name="Normal 5 2 2 2 3 3" xfId="27868"/>
    <cellStyle name="Normal 5 2 2 2 3 3 2" xfId="27869"/>
    <cellStyle name="Normal 5 2 2 2 3 3 2 2" xfId="27870"/>
    <cellStyle name="Normal 5 2 2 2 3 3 2 2 2" xfId="27871"/>
    <cellStyle name="Normal 5 2 2 2 3 3 2 2 2 2" xfId="27872"/>
    <cellStyle name="Normal 5 2 2 2 3 3 2 2 2 2 2" xfId="27873"/>
    <cellStyle name="Normal 5 2 2 2 3 3 2 2 2 2 2 2" xfId="27874"/>
    <cellStyle name="Normal 5 2 2 2 3 3 2 2 2 2 3" xfId="27875"/>
    <cellStyle name="Normal 5 2 2 2 3 3 2 2 2 3" xfId="27876"/>
    <cellStyle name="Normal 5 2 2 2 3 3 2 2 2 3 2" xfId="27877"/>
    <cellStyle name="Normal 5 2 2 2 3 3 2 2 2 4" xfId="27878"/>
    <cellStyle name="Normal 5 2 2 2 3 3 2 2 3" xfId="27879"/>
    <cellStyle name="Normal 5 2 2 2 3 3 2 2 3 2" xfId="27880"/>
    <cellStyle name="Normal 5 2 2 2 3 3 2 2 3 2 2" xfId="27881"/>
    <cellStyle name="Normal 5 2 2 2 3 3 2 2 3 3" xfId="27882"/>
    <cellStyle name="Normal 5 2 2 2 3 3 2 2 4" xfId="27883"/>
    <cellStyle name="Normal 5 2 2 2 3 3 2 2 4 2" xfId="27884"/>
    <cellStyle name="Normal 5 2 2 2 3 3 2 2 5" xfId="27885"/>
    <cellStyle name="Normal 5 2 2 2 3 3 2 3" xfId="27886"/>
    <cellStyle name="Normal 5 2 2 2 3 3 2 3 2" xfId="27887"/>
    <cellStyle name="Normal 5 2 2 2 3 3 2 3 2 2" xfId="27888"/>
    <cellStyle name="Normal 5 2 2 2 3 3 2 3 2 2 2" xfId="27889"/>
    <cellStyle name="Normal 5 2 2 2 3 3 2 3 2 3" xfId="27890"/>
    <cellStyle name="Normal 5 2 2 2 3 3 2 3 3" xfId="27891"/>
    <cellStyle name="Normal 5 2 2 2 3 3 2 3 3 2" xfId="27892"/>
    <cellStyle name="Normal 5 2 2 2 3 3 2 3 4" xfId="27893"/>
    <cellStyle name="Normal 5 2 2 2 3 3 2 4" xfId="27894"/>
    <cellStyle name="Normal 5 2 2 2 3 3 2 4 2" xfId="27895"/>
    <cellStyle name="Normal 5 2 2 2 3 3 2 4 2 2" xfId="27896"/>
    <cellStyle name="Normal 5 2 2 2 3 3 2 4 3" xfId="27897"/>
    <cellStyle name="Normal 5 2 2 2 3 3 2 5" xfId="27898"/>
    <cellStyle name="Normal 5 2 2 2 3 3 2 5 2" xfId="27899"/>
    <cellStyle name="Normal 5 2 2 2 3 3 2 6" xfId="27900"/>
    <cellStyle name="Normal 5 2 2 2 3 3 3" xfId="27901"/>
    <cellStyle name="Normal 5 2 2 2 3 3 3 2" xfId="27902"/>
    <cellStyle name="Normal 5 2 2 2 3 3 3 2 2" xfId="27903"/>
    <cellStyle name="Normal 5 2 2 2 3 3 3 2 2 2" xfId="27904"/>
    <cellStyle name="Normal 5 2 2 2 3 3 3 2 2 2 2" xfId="27905"/>
    <cellStyle name="Normal 5 2 2 2 3 3 3 2 2 3" xfId="27906"/>
    <cellStyle name="Normal 5 2 2 2 3 3 3 2 3" xfId="27907"/>
    <cellStyle name="Normal 5 2 2 2 3 3 3 2 3 2" xfId="27908"/>
    <cellStyle name="Normal 5 2 2 2 3 3 3 2 4" xfId="27909"/>
    <cellStyle name="Normal 5 2 2 2 3 3 3 3" xfId="27910"/>
    <cellStyle name="Normal 5 2 2 2 3 3 3 3 2" xfId="27911"/>
    <cellStyle name="Normal 5 2 2 2 3 3 3 3 2 2" xfId="27912"/>
    <cellStyle name="Normal 5 2 2 2 3 3 3 3 3" xfId="27913"/>
    <cellStyle name="Normal 5 2 2 2 3 3 3 4" xfId="27914"/>
    <cellStyle name="Normal 5 2 2 2 3 3 3 4 2" xfId="27915"/>
    <cellStyle name="Normal 5 2 2 2 3 3 3 5" xfId="27916"/>
    <cellStyle name="Normal 5 2 2 2 3 3 4" xfId="27917"/>
    <cellStyle name="Normal 5 2 2 2 3 3 4 2" xfId="27918"/>
    <cellStyle name="Normal 5 2 2 2 3 3 4 2 2" xfId="27919"/>
    <cellStyle name="Normal 5 2 2 2 3 3 4 2 2 2" xfId="27920"/>
    <cellStyle name="Normal 5 2 2 2 3 3 4 2 3" xfId="27921"/>
    <cellStyle name="Normal 5 2 2 2 3 3 4 3" xfId="27922"/>
    <cellStyle name="Normal 5 2 2 2 3 3 4 3 2" xfId="27923"/>
    <cellStyle name="Normal 5 2 2 2 3 3 4 4" xfId="27924"/>
    <cellStyle name="Normal 5 2 2 2 3 3 5" xfId="27925"/>
    <cellStyle name="Normal 5 2 2 2 3 3 5 2" xfId="27926"/>
    <cellStyle name="Normal 5 2 2 2 3 3 5 2 2" xfId="27927"/>
    <cellStyle name="Normal 5 2 2 2 3 3 5 3" xfId="27928"/>
    <cellStyle name="Normal 5 2 2 2 3 3 6" xfId="27929"/>
    <cellStyle name="Normal 5 2 2 2 3 3 6 2" xfId="27930"/>
    <cellStyle name="Normal 5 2 2 2 3 3 7" xfId="27931"/>
    <cellStyle name="Normal 5 2 2 2 3 4" xfId="27932"/>
    <cellStyle name="Normal 5 2 2 2 3 4 2" xfId="27933"/>
    <cellStyle name="Normal 5 2 2 2 3 4 2 2" xfId="27934"/>
    <cellStyle name="Normal 5 2 2 2 3 4 2 2 2" xfId="27935"/>
    <cellStyle name="Normal 5 2 2 2 3 4 2 2 2 2" xfId="27936"/>
    <cellStyle name="Normal 5 2 2 2 3 4 2 2 2 2 2" xfId="27937"/>
    <cellStyle name="Normal 5 2 2 2 3 4 2 2 2 3" xfId="27938"/>
    <cellStyle name="Normal 5 2 2 2 3 4 2 2 3" xfId="27939"/>
    <cellStyle name="Normal 5 2 2 2 3 4 2 2 3 2" xfId="27940"/>
    <cellStyle name="Normal 5 2 2 2 3 4 2 2 4" xfId="27941"/>
    <cellStyle name="Normal 5 2 2 2 3 4 2 3" xfId="27942"/>
    <cellStyle name="Normal 5 2 2 2 3 4 2 3 2" xfId="27943"/>
    <cellStyle name="Normal 5 2 2 2 3 4 2 3 2 2" xfId="27944"/>
    <cellStyle name="Normal 5 2 2 2 3 4 2 3 3" xfId="27945"/>
    <cellStyle name="Normal 5 2 2 2 3 4 2 4" xfId="27946"/>
    <cellStyle name="Normal 5 2 2 2 3 4 2 4 2" xfId="27947"/>
    <cellStyle name="Normal 5 2 2 2 3 4 2 5" xfId="27948"/>
    <cellStyle name="Normal 5 2 2 2 3 4 3" xfId="27949"/>
    <cellStyle name="Normal 5 2 2 2 3 4 3 2" xfId="27950"/>
    <cellStyle name="Normal 5 2 2 2 3 4 3 2 2" xfId="27951"/>
    <cellStyle name="Normal 5 2 2 2 3 4 3 2 2 2" xfId="27952"/>
    <cellStyle name="Normal 5 2 2 2 3 4 3 2 3" xfId="27953"/>
    <cellStyle name="Normal 5 2 2 2 3 4 3 3" xfId="27954"/>
    <cellStyle name="Normal 5 2 2 2 3 4 3 3 2" xfId="27955"/>
    <cellStyle name="Normal 5 2 2 2 3 4 3 4" xfId="27956"/>
    <cellStyle name="Normal 5 2 2 2 3 4 4" xfId="27957"/>
    <cellStyle name="Normal 5 2 2 2 3 4 4 2" xfId="27958"/>
    <cellStyle name="Normal 5 2 2 2 3 4 4 2 2" xfId="27959"/>
    <cellStyle name="Normal 5 2 2 2 3 4 4 3" xfId="27960"/>
    <cellStyle name="Normal 5 2 2 2 3 4 5" xfId="27961"/>
    <cellStyle name="Normal 5 2 2 2 3 4 5 2" xfId="27962"/>
    <cellStyle name="Normal 5 2 2 2 3 4 6" xfId="27963"/>
    <cellStyle name="Normal 5 2 2 2 3 5" xfId="27964"/>
    <cellStyle name="Normal 5 2 2 2 3 5 2" xfId="27965"/>
    <cellStyle name="Normal 5 2 2 2 3 5 2 2" xfId="27966"/>
    <cellStyle name="Normal 5 2 2 2 3 5 2 2 2" xfId="27967"/>
    <cellStyle name="Normal 5 2 2 2 3 5 2 2 2 2" xfId="27968"/>
    <cellStyle name="Normal 5 2 2 2 3 5 2 2 3" xfId="27969"/>
    <cellStyle name="Normal 5 2 2 2 3 5 2 3" xfId="27970"/>
    <cellStyle name="Normal 5 2 2 2 3 5 2 3 2" xfId="27971"/>
    <cellStyle name="Normal 5 2 2 2 3 5 2 4" xfId="27972"/>
    <cellStyle name="Normal 5 2 2 2 3 5 3" xfId="27973"/>
    <cellStyle name="Normal 5 2 2 2 3 5 3 2" xfId="27974"/>
    <cellStyle name="Normal 5 2 2 2 3 5 3 2 2" xfId="27975"/>
    <cellStyle name="Normal 5 2 2 2 3 5 3 3" xfId="27976"/>
    <cellStyle name="Normal 5 2 2 2 3 5 4" xfId="27977"/>
    <cellStyle name="Normal 5 2 2 2 3 5 4 2" xfId="27978"/>
    <cellStyle name="Normal 5 2 2 2 3 5 5" xfId="27979"/>
    <cellStyle name="Normal 5 2 2 2 3 6" xfId="27980"/>
    <cellStyle name="Normal 5 2 2 2 3 6 2" xfId="27981"/>
    <cellStyle name="Normal 5 2 2 2 3 6 2 2" xfId="27982"/>
    <cellStyle name="Normal 5 2 2 2 3 6 2 2 2" xfId="27983"/>
    <cellStyle name="Normal 5 2 2 2 3 6 2 3" xfId="27984"/>
    <cellStyle name="Normal 5 2 2 2 3 6 3" xfId="27985"/>
    <cellStyle name="Normal 5 2 2 2 3 6 3 2" xfId="27986"/>
    <cellStyle name="Normal 5 2 2 2 3 6 4" xfId="27987"/>
    <cellStyle name="Normal 5 2 2 2 3 7" xfId="27988"/>
    <cellStyle name="Normal 5 2 2 2 3 7 2" xfId="27989"/>
    <cellStyle name="Normal 5 2 2 2 3 7 2 2" xfId="27990"/>
    <cellStyle name="Normal 5 2 2 2 3 7 3" xfId="27991"/>
    <cellStyle name="Normal 5 2 2 2 3 8" xfId="27992"/>
    <cellStyle name="Normal 5 2 2 2 3 8 2" xfId="27993"/>
    <cellStyle name="Normal 5 2 2 2 3 9" xfId="27994"/>
    <cellStyle name="Normal 5 2 2 2 4" xfId="27995"/>
    <cellStyle name="Normal 5 2 2 2 4 2" xfId="27996"/>
    <cellStyle name="Normal 5 2 2 2 4 2 2" xfId="27997"/>
    <cellStyle name="Normal 5 2 2 2 4 2 2 2" xfId="27998"/>
    <cellStyle name="Normal 5 2 2 2 4 2 2 2 2" xfId="27999"/>
    <cellStyle name="Normal 5 2 2 2 4 2 2 2 2 2" xfId="28000"/>
    <cellStyle name="Normal 5 2 2 2 4 2 2 2 2 2 2" xfId="28001"/>
    <cellStyle name="Normal 5 2 2 2 4 2 2 2 2 2 2 2" xfId="28002"/>
    <cellStyle name="Normal 5 2 2 2 4 2 2 2 2 2 3" xfId="28003"/>
    <cellStyle name="Normal 5 2 2 2 4 2 2 2 2 3" xfId="28004"/>
    <cellStyle name="Normal 5 2 2 2 4 2 2 2 2 3 2" xfId="28005"/>
    <cellStyle name="Normal 5 2 2 2 4 2 2 2 2 4" xfId="28006"/>
    <cellStyle name="Normal 5 2 2 2 4 2 2 2 3" xfId="28007"/>
    <cellStyle name="Normal 5 2 2 2 4 2 2 2 3 2" xfId="28008"/>
    <cellStyle name="Normal 5 2 2 2 4 2 2 2 3 2 2" xfId="28009"/>
    <cellStyle name="Normal 5 2 2 2 4 2 2 2 3 3" xfId="28010"/>
    <cellStyle name="Normal 5 2 2 2 4 2 2 2 4" xfId="28011"/>
    <cellStyle name="Normal 5 2 2 2 4 2 2 2 4 2" xfId="28012"/>
    <cellStyle name="Normal 5 2 2 2 4 2 2 2 5" xfId="28013"/>
    <cellStyle name="Normal 5 2 2 2 4 2 2 3" xfId="28014"/>
    <cellStyle name="Normal 5 2 2 2 4 2 2 3 2" xfId="28015"/>
    <cellStyle name="Normal 5 2 2 2 4 2 2 3 2 2" xfId="28016"/>
    <cellStyle name="Normal 5 2 2 2 4 2 2 3 2 2 2" xfId="28017"/>
    <cellStyle name="Normal 5 2 2 2 4 2 2 3 2 3" xfId="28018"/>
    <cellStyle name="Normal 5 2 2 2 4 2 2 3 3" xfId="28019"/>
    <cellStyle name="Normal 5 2 2 2 4 2 2 3 3 2" xfId="28020"/>
    <cellStyle name="Normal 5 2 2 2 4 2 2 3 4" xfId="28021"/>
    <cellStyle name="Normal 5 2 2 2 4 2 2 4" xfId="28022"/>
    <cellStyle name="Normal 5 2 2 2 4 2 2 4 2" xfId="28023"/>
    <cellStyle name="Normal 5 2 2 2 4 2 2 4 2 2" xfId="28024"/>
    <cellStyle name="Normal 5 2 2 2 4 2 2 4 3" xfId="28025"/>
    <cellStyle name="Normal 5 2 2 2 4 2 2 5" xfId="28026"/>
    <cellStyle name="Normal 5 2 2 2 4 2 2 5 2" xfId="28027"/>
    <cellStyle name="Normal 5 2 2 2 4 2 2 6" xfId="28028"/>
    <cellStyle name="Normal 5 2 2 2 4 2 3" xfId="28029"/>
    <cellStyle name="Normal 5 2 2 2 4 2 3 2" xfId="28030"/>
    <cellStyle name="Normal 5 2 2 2 4 2 3 2 2" xfId="28031"/>
    <cellStyle name="Normal 5 2 2 2 4 2 3 2 2 2" xfId="28032"/>
    <cellStyle name="Normal 5 2 2 2 4 2 3 2 2 2 2" xfId="28033"/>
    <cellStyle name="Normal 5 2 2 2 4 2 3 2 2 3" xfId="28034"/>
    <cellStyle name="Normal 5 2 2 2 4 2 3 2 3" xfId="28035"/>
    <cellStyle name="Normal 5 2 2 2 4 2 3 2 3 2" xfId="28036"/>
    <cellStyle name="Normal 5 2 2 2 4 2 3 2 4" xfId="28037"/>
    <cellStyle name="Normal 5 2 2 2 4 2 3 3" xfId="28038"/>
    <cellStyle name="Normal 5 2 2 2 4 2 3 3 2" xfId="28039"/>
    <cellStyle name="Normal 5 2 2 2 4 2 3 3 2 2" xfId="28040"/>
    <cellStyle name="Normal 5 2 2 2 4 2 3 3 3" xfId="28041"/>
    <cellStyle name="Normal 5 2 2 2 4 2 3 4" xfId="28042"/>
    <cellStyle name="Normal 5 2 2 2 4 2 3 4 2" xfId="28043"/>
    <cellStyle name="Normal 5 2 2 2 4 2 3 5" xfId="28044"/>
    <cellStyle name="Normal 5 2 2 2 4 2 4" xfId="28045"/>
    <cellStyle name="Normal 5 2 2 2 4 2 4 2" xfId="28046"/>
    <cellStyle name="Normal 5 2 2 2 4 2 4 2 2" xfId="28047"/>
    <cellStyle name="Normal 5 2 2 2 4 2 4 2 2 2" xfId="28048"/>
    <cellStyle name="Normal 5 2 2 2 4 2 4 2 3" xfId="28049"/>
    <cellStyle name="Normal 5 2 2 2 4 2 4 3" xfId="28050"/>
    <cellStyle name="Normal 5 2 2 2 4 2 4 3 2" xfId="28051"/>
    <cellStyle name="Normal 5 2 2 2 4 2 4 4" xfId="28052"/>
    <cellStyle name="Normal 5 2 2 2 4 2 5" xfId="28053"/>
    <cellStyle name="Normal 5 2 2 2 4 2 5 2" xfId="28054"/>
    <cellStyle name="Normal 5 2 2 2 4 2 5 2 2" xfId="28055"/>
    <cellStyle name="Normal 5 2 2 2 4 2 5 3" xfId="28056"/>
    <cellStyle name="Normal 5 2 2 2 4 2 6" xfId="28057"/>
    <cellStyle name="Normal 5 2 2 2 4 2 6 2" xfId="28058"/>
    <cellStyle name="Normal 5 2 2 2 4 2 7" xfId="28059"/>
    <cellStyle name="Normal 5 2 2 2 4 3" xfId="28060"/>
    <cellStyle name="Normal 5 2 2 2 4 3 2" xfId="28061"/>
    <cellStyle name="Normal 5 2 2 2 4 3 2 2" xfId="28062"/>
    <cellStyle name="Normal 5 2 2 2 4 3 2 2 2" xfId="28063"/>
    <cellStyle name="Normal 5 2 2 2 4 3 2 2 2 2" xfId="28064"/>
    <cellStyle name="Normal 5 2 2 2 4 3 2 2 2 2 2" xfId="28065"/>
    <cellStyle name="Normal 5 2 2 2 4 3 2 2 2 3" xfId="28066"/>
    <cellStyle name="Normal 5 2 2 2 4 3 2 2 3" xfId="28067"/>
    <cellStyle name="Normal 5 2 2 2 4 3 2 2 3 2" xfId="28068"/>
    <cellStyle name="Normal 5 2 2 2 4 3 2 2 4" xfId="28069"/>
    <cellStyle name="Normal 5 2 2 2 4 3 2 3" xfId="28070"/>
    <cellStyle name="Normal 5 2 2 2 4 3 2 3 2" xfId="28071"/>
    <cellStyle name="Normal 5 2 2 2 4 3 2 3 2 2" xfId="28072"/>
    <cellStyle name="Normal 5 2 2 2 4 3 2 3 3" xfId="28073"/>
    <cellStyle name="Normal 5 2 2 2 4 3 2 4" xfId="28074"/>
    <cellStyle name="Normal 5 2 2 2 4 3 2 4 2" xfId="28075"/>
    <cellStyle name="Normal 5 2 2 2 4 3 2 5" xfId="28076"/>
    <cellStyle name="Normal 5 2 2 2 4 3 3" xfId="28077"/>
    <cellStyle name="Normal 5 2 2 2 4 3 3 2" xfId="28078"/>
    <cellStyle name="Normal 5 2 2 2 4 3 3 2 2" xfId="28079"/>
    <cellStyle name="Normal 5 2 2 2 4 3 3 2 2 2" xfId="28080"/>
    <cellStyle name="Normal 5 2 2 2 4 3 3 2 3" xfId="28081"/>
    <cellStyle name="Normal 5 2 2 2 4 3 3 3" xfId="28082"/>
    <cellStyle name="Normal 5 2 2 2 4 3 3 3 2" xfId="28083"/>
    <cellStyle name="Normal 5 2 2 2 4 3 3 4" xfId="28084"/>
    <cellStyle name="Normal 5 2 2 2 4 3 4" xfId="28085"/>
    <cellStyle name="Normal 5 2 2 2 4 3 4 2" xfId="28086"/>
    <cellStyle name="Normal 5 2 2 2 4 3 4 2 2" xfId="28087"/>
    <cellStyle name="Normal 5 2 2 2 4 3 4 3" xfId="28088"/>
    <cellStyle name="Normal 5 2 2 2 4 3 5" xfId="28089"/>
    <cellStyle name="Normal 5 2 2 2 4 3 5 2" xfId="28090"/>
    <cellStyle name="Normal 5 2 2 2 4 3 6" xfId="28091"/>
    <cellStyle name="Normal 5 2 2 2 4 4" xfId="28092"/>
    <cellStyle name="Normal 5 2 2 2 4 4 2" xfId="28093"/>
    <cellStyle name="Normal 5 2 2 2 4 4 2 2" xfId="28094"/>
    <cellStyle name="Normal 5 2 2 2 4 4 2 2 2" xfId="28095"/>
    <cellStyle name="Normal 5 2 2 2 4 4 2 2 2 2" xfId="28096"/>
    <cellStyle name="Normal 5 2 2 2 4 4 2 2 3" xfId="28097"/>
    <cellStyle name="Normal 5 2 2 2 4 4 2 3" xfId="28098"/>
    <cellStyle name="Normal 5 2 2 2 4 4 2 3 2" xfId="28099"/>
    <cellStyle name="Normal 5 2 2 2 4 4 2 4" xfId="28100"/>
    <cellStyle name="Normal 5 2 2 2 4 4 3" xfId="28101"/>
    <cellStyle name="Normal 5 2 2 2 4 4 3 2" xfId="28102"/>
    <cellStyle name="Normal 5 2 2 2 4 4 3 2 2" xfId="28103"/>
    <cellStyle name="Normal 5 2 2 2 4 4 3 3" xfId="28104"/>
    <cellStyle name="Normal 5 2 2 2 4 4 4" xfId="28105"/>
    <cellStyle name="Normal 5 2 2 2 4 4 4 2" xfId="28106"/>
    <cellStyle name="Normal 5 2 2 2 4 4 5" xfId="28107"/>
    <cellStyle name="Normal 5 2 2 2 4 5" xfId="28108"/>
    <cellStyle name="Normal 5 2 2 2 4 5 2" xfId="28109"/>
    <cellStyle name="Normal 5 2 2 2 4 5 2 2" xfId="28110"/>
    <cellStyle name="Normal 5 2 2 2 4 5 2 2 2" xfId="28111"/>
    <cellStyle name="Normal 5 2 2 2 4 5 2 3" xfId="28112"/>
    <cellStyle name="Normal 5 2 2 2 4 5 3" xfId="28113"/>
    <cellStyle name="Normal 5 2 2 2 4 5 3 2" xfId="28114"/>
    <cellStyle name="Normal 5 2 2 2 4 5 4" xfId="28115"/>
    <cellStyle name="Normal 5 2 2 2 4 6" xfId="28116"/>
    <cellStyle name="Normal 5 2 2 2 4 6 2" xfId="28117"/>
    <cellStyle name="Normal 5 2 2 2 4 6 2 2" xfId="28118"/>
    <cellStyle name="Normal 5 2 2 2 4 6 3" xfId="28119"/>
    <cellStyle name="Normal 5 2 2 2 4 7" xfId="28120"/>
    <cellStyle name="Normal 5 2 2 2 4 7 2" xfId="28121"/>
    <cellStyle name="Normal 5 2 2 2 4 8" xfId="28122"/>
    <cellStyle name="Normal 5 2 2 2 5" xfId="28123"/>
    <cellStyle name="Normal 5 2 2 2 5 2" xfId="28124"/>
    <cellStyle name="Normal 5 2 2 2 5 2 2" xfId="28125"/>
    <cellStyle name="Normal 5 2 2 2 5 2 2 2" xfId="28126"/>
    <cellStyle name="Normal 5 2 2 2 5 2 2 2 2" xfId="28127"/>
    <cellStyle name="Normal 5 2 2 2 5 2 2 2 2 2" xfId="28128"/>
    <cellStyle name="Normal 5 2 2 2 5 2 2 2 2 2 2" xfId="28129"/>
    <cellStyle name="Normal 5 2 2 2 5 2 2 2 2 3" xfId="28130"/>
    <cellStyle name="Normal 5 2 2 2 5 2 2 2 3" xfId="28131"/>
    <cellStyle name="Normal 5 2 2 2 5 2 2 2 3 2" xfId="28132"/>
    <cellStyle name="Normal 5 2 2 2 5 2 2 2 4" xfId="28133"/>
    <cellStyle name="Normal 5 2 2 2 5 2 2 3" xfId="28134"/>
    <cellStyle name="Normal 5 2 2 2 5 2 2 3 2" xfId="28135"/>
    <cellStyle name="Normal 5 2 2 2 5 2 2 3 2 2" xfId="28136"/>
    <cellStyle name="Normal 5 2 2 2 5 2 2 3 3" xfId="28137"/>
    <cellStyle name="Normal 5 2 2 2 5 2 2 4" xfId="28138"/>
    <cellStyle name="Normal 5 2 2 2 5 2 2 4 2" xfId="28139"/>
    <cellStyle name="Normal 5 2 2 2 5 2 2 5" xfId="28140"/>
    <cellStyle name="Normal 5 2 2 2 5 2 3" xfId="28141"/>
    <cellStyle name="Normal 5 2 2 2 5 2 3 2" xfId="28142"/>
    <cellStyle name="Normal 5 2 2 2 5 2 3 2 2" xfId="28143"/>
    <cellStyle name="Normal 5 2 2 2 5 2 3 2 2 2" xfId="28144"/>
    <cellStyle name="Normal 5 2 2 2 5 2 3 2 3" xfId="28145"/>
    <cellStyle name="Normal 5 2 2 2 5 2 3 3" xfId="28146"/>
    <cellStyle name="Normal 5 2 2 2 5 2 3 3 2" xfId="28147"/>
    <cellStyle name="Normal 5 2 2 2 5 2 3 4" xfId="28148"/>
    <cellStyle name="Normal 5 2 2 2 5 2 4" xfId="28149"/>
    <cellStyle name="Normal 5 2 2 2 5 2 4 2" xfId="28150"/>
    <cellStyle name="Normal 5 2 2 2 5 2 4 2 2" xfId="28151"/>
    <cellStyle name="Normal 5 2 2 2 5 2 4 3" xfId="28152"/>
    <cellStyle name="Normal 5 2 2 2 5 2 5" xfId="28153"/>
    <cellStyle name="Normal 5 2 2 2 5 2 5 2" xfId="28154"/>
    <cellStyle name="Normal 5 2 2 2 5 2 6" xfId="28155"/>
    <cellStyle name="Normal 5 2 2 2 5 3" xfId="28156"/>
    <cellStyle name="Normal 5 2 2 2 5 3 2" xfId="28157"/>
    <cellStyle name="Normal 5 2 2 2 5 3 2 2" xfId="28158"/>
    <cellStyle name="Normal 5 2 2 2 5 3 2 2 2" xfId="28159"/>
    <cellStyle name="Normal 5 2 2 2 5 3 2 2 2 2" xfId="28160"/>
    <cellStyle name="Normal 5 2 2 2 5 3 2 2 3" xfId="28161"/>
    <cellStyle name="Normal 5 2 2 2 5 3 2 3" xfId="28162"/>
    <cellStyle name="Normal 5 2 2 2 5 3 2 3 2" xfId="28163"/>
    <cellStyle name="Normal 5 2 2 2 5 3 2 4" xfId="28164"/>
    <cellStyle name="Normal 5 2 2 2 5 3 3" xfId="28165"/>
    <cellStyle name="Normal 5 2 2 2 5 3 3 2" xfId="28166"/>
    <cellStyle name="Normal 5 2 2 2 5 3 3 2 2" xfId="28167"/>
    <cellStyle name="Normal 5 2 2 2 5 3 3 3" xfId="28168"/>
    <cellStyle name="Normal 5 2 2 2 5 3 4" xfId="28169"/>
    <cellStyle name="Normal 5 2 2 2 5 3 4 2" xfId="28170"/>
    <cellStyle name="Normal 5 2 2 2 5 3 5" xfId="28171"/>
    <cellStyle name="Normal 5 2 2 2 5 4" xfId="28172"/>
    <cellStyle name="Normal 5 2 2 2 5 4 2" xfId="28173"/>
    <cellStyle name="Normal 5 2 2 2 5 4 2 2" xfId="28174"/>
    <cellStyle name="Normal 5 2 2 2 5 4 2 2 2" xfId="28175"/>
    <cellStyle name="Normal 5 2 2 2 5 4 2 3" xfId="28176"/>
    <cellStyle name="Normal 5 2 2 2 5 4 3" xfId="28177"/>
    <cellStyle name="Normal 5 2 2 2 5 4 3 2" xfId="28178"/>
    <cellStyle name="Normal 5 2 2 2 5 4 4" xfId="28179"/>
    <cellStyle name="Normal 5 2 2 2 5 5" xfId="28180"/>
    <cellStyle name="Normal 5 2 2 2 5 5 2" xfId="28181"/>
    <cellStyle name="Normal 5 2 2 2 5 5 2 2" xfId="28182"/>
    <cellStyle name="Normal 5 2 2 2 5 5 3" xfId="28183"/>
    <cellStyle name="Normal 5 2 2 2 5 6" xfId="28184"/>
    <cellStyle name="Normal 5 2 2 2 5 6 2" xfId="28185"/>
    <cellStyle name="Normal 5 2 2 2 5 7" xfId="28186"/>
    <cellStyle name="Normal 5 2 2 2 6" xfId="28187"/>
    <cellStyle name="Normal 5 2 2 2 6 2" xfId="28188"/>
    <cellStyle name="Normal 5 2 2 2 6 2 2" xfId="28189"/>
    <cellStyle name="Normal 5 2 2 2 6 2 2 2" xfId="28190"/>
    <cellStyle name="Normal 5 2 2 2 6 2 2 2 2" xfId="28191"/>
    <cellStyle name="Normal 5 2 2 2 6 2 2 2 2 2" xfId="28192"/>
    <cellStyle name="Normal 5 2 2 2 6 2 2 2 3" xfId="28193"/>
    <cellStyle name="Normal 5 2 2 2 6 2 2 3" xfId="28194"/>
    <cellStyle name="Normal 5 2 2 2 6 2 2 3 2" xfId="28195"/>
    <cellStyle name="Normal 5 2 2 2 6 2 2 4" xfId="28196"/>
    <cellStyle name="Normal 5 2 2 2 6 2 3" xfId="28197"/>
    <cellStyle name="Normal 5 2 2 2 6 2 3 2" xfId="28198"/>
    <cellStyle name="Normal 5 2 2 2 6 2 3 2 2" xfId="28199"/>
    <cellStyle name="Normal 5 2 2 2 6 2 3 3" xfId="28200"/>
    <cellStyle name="Normal 5 2 2 2 6 2 4" xfId="28201"/>
    <cellStyle name="Normal 5 2 2 2 6 2 4 2" xfId="28202"/>
    <cellStyle name="Normal 5 2 2 2 6 2 5" xfId="28203"/>
    <cellStyle name="Normal 5 2 2 2 6 3" xfId="28204"/>
    <cellStyle name="Normal 5 2 2 2 6 3 2" xfId="28205"/>
    <cellStyle name="Normal 5 2 2 2 6 3 2 2" xfId="28206"/>
    <cellStyle name="Normal 5 2 2 2 6 3 2 2 2" xfId="28207"/>
    <cellStyle name="Normal 5 2 2 2 6 3 2 3" xfId="28208"/>
    <cellStyle name="Normal 5 2 2 2 6 3 3" xfId="28209"/>
    <cellStyle name="Normal 5 2 2 2 6 3 3 2" xfId="28210"/>
    <cellStyle name="Normal 5 2 2 2 6 3 4" xfId="28211"/>
    <cellStyle name="Normal 5 2 2 2 6 4" xfId="28212"/>
    <cellStyle name="Normal 5 2 2 2 6 4 2" xfId="28213"/>
    <cellStyle name="Normal 5 2 2 2 6 4 2 2" xfId="28214"/>
    <cellStyle name="Normal 5 2 2 2 6 4 3" xfId="28215"/>
    <cellStyle name="Normal 5 2 2 2 6 5" xfId="28216"/>
    <cellStyle name="Normal 5 2 2 2 6 5 2" xfId="28217"/>
    <cellStyle name="Normal 5 2 2 2 6 6" xfId="28218"/>
    <cellStyle name="Normal 5 2 2 2 7" xfId="28219"/>
    <cellStyle name="Normal 5 2 2 2 7 2" xfId="28220"/>
    <cellStyle name="Normal 5 2 2 2 7 2 2" xfId="28221"/>
    <cellStyle name="Normal 5 2 2 2 7 2 2 2" xfId="28222"/>
    <cellStyle name="Normal 5 2 2 2 7 2 2 2 2" xfId="28223"/>
    <cellStyle name="Normal 5 2 2 2 7 2 2 3" xfId="28224"/>
    <cellStyle name="Normal 5 2 2 2 7 2 3" xfId="28225"/>
    <cellStyle name="Normal 5 2 2 2 7 2 3 2" xfId="28226"/>
    <cellStyle name="Normal 5 2 2 2 7 2 4" xfId="28227"/>
    <cellStyle name="Normal 5 2 2 2 7 3" xfId="28228"/>
    <cellStyle name="Normal 5 2 2 2 7 3 2" xfId="28229"/>
    <cellStyle name="Normal 5 2 2 2 7 3 2 2" xfId="28230"/>
    <cellStyle name="Normal 5 2 2 2 7 3 3" xfId="28231"/>
    <cellStyle name="Normal 5 2 2 2 7 4" xfId="28232"/>
    <cellStyle name="Normal 5 2 2 2 7 4 2" xfId="28233"/>
    <cellStyle name="Normal 5 2 2 2 7 5" xfId="28234"/>
    <cellStyle name="Normal 5 2 2 2 8" xfId="28235"/>
    <cellStyle name="Normal 5 2 2 2 8 2" xfId="28236"/>
    <cellStyle name="Normal 5 2 2 2 8 2 2" xfId="28237"/>
    <cellStyle name="Normal 5 2 2 2 8 2 2 2" xfId="28238"/>
    <cellStyle name="Normal 5 2 2 2 8 2 3" xfId="28239"/>
    <cellStyle name="Normal 5 2 2 2 8 3" xfId="28240"/>
    <cellStyle name="Normal 5 2 2 2 8 3 2" xfId="28241"/>
    <cellStyle name="Normal 5 2 2 2 8 4" xfId="28242"/>
    <cellStyle name="Normal 5 2 2 2 9" xfId="28243"/>
    <cellStyle name="Normal 5 2 2 2 9 2" xfId="28244"/>
    <cellStyle name="Normal 5 2 2 2 9 2 2" xfId="28245"/>
    <cellStyle name="Normal 5 2 2 2 9 3" xfId="28246"/>
    <cellStyle name="Normal 5 2 2 3" xfId="28247"/>
    <cellStyle name="Normal 5 2 2 3 10" xfId="28248"/>
    <cellStyle name="Normal 5 2 2 3 2" xfId="28249"/>
    <cellStyle name="Normal 5 2 2 3 2 2" xfId="28250"/>
    <cellStyle name="Normal 5 2 2 3 2 2 2" xfId="28251"/>
    <cellStyle name="Normal 5 2 2 3 2 2 2 2" xfId="28252"/>
    <cellStyle name="Normal 5 2 2 3 2 2 2 2 2" xfId="28253"/>
    <cellStyle name="Normal 5 2 2 3 2 2 2 2 2 2" xfId="28254"/>
    <cellStyle name="Normal 5 2 2 3 2 2 2 2 2 2 2" xfId="28255"/>
    <cellStyle name="Normal 5 2 2 3 2 2 2 2 2 2 2 2" xfId="28256"/>
    <cellStyle name="Normal 5 2 2 3 2 2 2 2 2 2 2 2 2" xfId="28257"/>
    <cellStyle name="Normal 5 2 2 3 2 2 2 2 2 2 2 3" xfId="28258"/>
    <cellStyle name="Normal 5 2 2 3 2 2 2 2 2 2 3" xfId="28259"/>
    <cellStyle name="Normal 5 2 2 3 2 2 2 2 2 2 3 2" xfId="28260"/>
    <cellStyle name="Normal 5 2 2 3 2 2 2 2 2 2 4" xfId="28261"/>
    <cellStyle name="Normal 5 2 2 3 2 2 2 2 2 3" xfId="28262"/>
    <cellStyle name="Normal 5 2 2 3 2 2 2 2 2 3 2" xfId="28263"/>
    <cellStyle name="Normal 5 2 2 3 2 2 2 2 2 3 2 2" xfId="28264"/>
    <cellStyle name="Normal 5 2 2 3 2 2 2 2 2 3 3" xfId="28265"/>
    <cellStyle name="Normal 5 2 2 3 2 2 2 2 2 4" xfId="28266"/>
    <cellStyle name="Normal 5 2 2 3 2 2 2 2 2 4 2" xfId="28267"/>
    <cellStyle name="Normal 5 2 2 3 2 2 2 2 2 5" xfId="28268"/>
    <cellStyle name="Normal 5 2 2 3 2 2 2 2 3" xfId="28269"/>
    <cellStyle name="Normal 5 2 2 3 2 2 2 2 3 2" xfId="28270"/>
    <cellStyle name="Normal 5 2 2 3 2 2 2 2 3 2 2" xfId="28271"/>
    <cellStyle name="Normal 5 2 2 3 2 2 2 2 3 2 2 2" xfId="28272"/>
    <cellStyle name="Normal 5 2 2 3 2 2 2 2 3 2 3" xfId="28273"/>
    <cellStyle name="Normal 5 2 2 3 2 2 2 2 3 3" xfId="28274"/>
    <cellStyle name="Normal 5 2 2 3 2 2 2 2 3 3 2" xfId="28275"/>
    <cellStyle name="Normal 5 2 2 3 2 2 2 2 3 4" xfId="28276"/>
    <cellStyle name="Normal 5 2 2 3 2 2 2 2 4" xfId="28277"/>
    <cellStyle name="Normal 5 2 2 3 2 2 2 2 4 2" xfId="28278"/>
    <cellStyle name="Normal 5 2 2 3 2 2 2 2 4 2 2" xfId="28279"/>
    <cellStyle name="Normal 5 2 2 3 2 2 2 2 4 3" xfId="28280"/>
    <cellStyle name="Normal 5 2 2 3 2 2 2 2 5" xfId="28281"/>
    <cellStyle name="Normal 5 2 2 3 2 2 2 2 5 2" xfId="28282"/>
    <cellStyle name="Normal 5 2 2 3 2 2 2 2 6" xfId="28283"/>
    <cellStyle name="Normal 5 2 2 3 2 2 2 3" xfId="28284"/>
    <cellStyle name="Normal 5 2 2 3 2 2 2 3 2" xfId="28285"/>
    <cellStyle name="Normal 5 2 2 3 2 2 2 3 2 2" xfId="28286"/>
    <cellStyle name="Normal 5 2 2 3 2 2 2 3 2 2 2" xfId="28287"/>
    <cellStyle name="Normal 5 2 2 3 2 2 2 3 2 2 2 2" xfId="28288"/>
    <cellStyle name="Normal 5 2 2 3 2 2 2 3 2 2 3" xfId="28289"/>
    <cellStyle name="Normal 5 2 2 3 2 2 2 3 2 3" xfId="28290"/>
    <cellStyle name="Normal 5 2 2 3 2 2 2 3 2 3 2" xfId="28291"/>
    <cellStyle name="Normal 5 2 2 3 2 2 2 3 2 4" xfId="28292"/>
    <cellStyle name="Normal 5 2 2 3 2 2 2 3 3" xfId="28293"/>
    <cellStyle name="Normal 5 2 2 3 2 2 2 3 3 2" xfId="28294"/>
    <cellStyle name="Normal 5 2 2 3 2 2 2 3 3 2 2" xfId="28295"/>
    <cellStyle name="Normal 5 2 2 3 2 2 2 3 3 3" xfId="28296"/>
    <cellStyle name="Normal 5 2 2 3 2 2 2 3 4" xfId="28297"/>
    <cellStyle name="Normal 5 2 2 3 2 2 2 3 4 2" xfId="28298"/>
    <cellStyle name="Normal 5 2 2 3 2 2 2 3 5" xfId="28299"/>
    <cellStyle name="Normal 5 2 2 3 2 2 2 4" xfId="28300"/>
    <cellStyle name="Normal 5 2 2 3 2 2 2 4 2" xfId="28301"/>
    <cellStyle name="Normal 5 2 2 3 2 2 2 4 2 2" xfId="28302"/>
    <cellStyle name="Normal 5 2 2 3 2 2 2 4 2 2 2" xfId="28303"/>
    <cellStyle name="Normal 5 2 2 3 2 2 2 4 2 3" xfId="28304"/>
    <cellStyle name="Normal 5 2 2 3 2 2 2 4 3" xfId="28305"/>
    <cellStyle name="Normal 5 2 2 3 2 2 2 4 3 2" xfId="28306"/>
    <cellStyle name="Normal 5 2 2 3 2 2 2 4 4" xfId="28307"/>
    <cellStyle name="Normal 5 2 2 3 2 2 2 5" xfId="28308"/>
    <cellStyle name="Normal 5 2 2 3 2 2 2 5 2" xfId="28309"/>
    <cellStyle name="Normal 5 2 2 3 2 2 2 5 2 2" xfId="28310"/>
    <cellStyle name="Normal 5 2 2 3 2 2 2 5 3" xfId="28311"/>
    <cellStyle name="Normal 5 2 2 3 2 2 2 6" xfId="28312"/>
    <cellStyle name="Normal 5 2 2 3 2 2 2 6 2" xfId="28313"/>
    <cellStyle name="Normal 5 2 2 3 2 2 2 7" xfId="28314"/>
    <cellStyle name="Normal 5 2 2 3 2 2 3" xfId="28315"/>
    <cellStyle name="Normal 5 2 2 3 2 2 3 2" xfId="28316"/>
    <cellStyle name="Normal 5 2 2 3 2 2 3 2 2" xfId="28317"/>
    <cellStyle name="Normal 5 2 2 3 2 2 3 2 2 2" xfId="28318"/>
    <cellStyle name="Normal 5 2 2 3 2 2 3 2 2 2 2" xfId="28319"/>
    <cellStyle name="Normal 5 2 2 3 2 2 3 2 2 2 2 2" xfId="28320"/>
    <cellStyle name="Normal 5 2 2 3 2 2 3 2 2 2 3" xfId="28321"/>
    <cellStyle name="Normal 5 2 2 3 2 2 3 2 2 3" xfId="28322"/>
    <cellStyle name="Normal 5 2 2 3 2 2 3 2 2 3 2" xfId="28323"/>
    <cellStyle name="Normal 5 2 2 3 2 2 3 2 2 4" xfId="28324"/>
    <cellStyle name="Normal 5 2 2 3 2 2 3 2 3" xfId="28325"/>
    <cellStyle name="Normal 5 2 2 3 2 2 3 2 3 2" xfId="28326"/>
    <cellStyle name="Normal 5 2 2 3 2 2 3 2 3 2 2" xfId="28327"/>
    <cellStyle name="Normal 5 2 2 3 2 2 3 2 3 3" xfId="28328"/>
    <cellStyle name="Normal 5 2 2 3 2 2 3 2 4" xfId="28329"/>
    <cellStyle name="Normal 5 2 2 3 2 2 3 2 4 2" xfId="28330"/>
    <cellStyle name="Normal 5 2 2 3 2 2 3 2 5" xfId="28331"/>
    <cellStyle name="Normal 5 2 2 3 2 2 3 3" xfId="28332"/>
    <cellStyle name="Normal 5 2 2 3 2 2 3 3 2" xfId="28333"/>
    <cellStyle name="Normal 5 2 2 3 2 2 3 3 2 2" xfId="28334"/>
    <cellStyle name="Normal 5 2 2 3 2 2 3 3 2 2 2" xfId="28335"/>
    <cellStyle name="Normal 5 2 2 3 2 2 3 3 2 3" xfId="28336"/>
    <cellStyle name="Normal 5 2 2 3 2 2 3 3 3" xfId="28337"/>
    <cellStyle name="Normal 5 2 2 3 2 2 3 3 3 2" xfId="28338"/>
    <cellStyle name="Normal 5 2 2 3 2 2 3 3 4" xfId="28339"/>
    <cellStyle name="Normal 5 2 2 3 2 2 3 4" xfId="28340"/>
    <cellStyle name="Normal 5 2 2 3 2 2 3 4 2" xfId="28341"/>
    <cellStyle name="Normal 5 2 2 3 2 2 3 4 2 2" xfId="28342"/>
    <cellStyle name="Normal 5 2 2 3 2 2 3 4 3" xfId="28343"/>
    <cellStyle name="Normal 5 2 2 3 2 2 3 5" xfId="28344"/>
    <cellStyle name="Normal 5 2 2 3 2 2 3 5 2" xfId="28345"/>
    <cellStyle name="Normal 5 2 2 3 2 2 3 6" xfId="28346"/>
    <cellStyle name="Normal 5 2 2 3 2 2 4" xfId="28347"/>
    <cellStyle name="Normal 5 2 2 3 2 2 4 2" xfId="28348"/>
    <cellStyle name="Normal 5 2 2 3 2 2 4 2 2" xfId="28349"/>
    <cellStyle name="Normal 5 2 2 3 2 2 4 2 2 2" xfId="28350"/>
    <cellStyle name="Normal 5 2 2 3 2 2 4 2 2 2 2" xfId="28351"/>
    <cellStyle name="Normal 5 2 2 3 2 2 4 2 2 3" xfId="28352"/>
    <cellStyle name="Normal 5 2 2 3 2 2 4 2 3" xfId="28353"/>
    <cellStyle name="Normal 5 2 2 3 2 2 4 2 3 2" xfId="28354"/>
    <cellStyle name="Normal 5 2 2 3 2 2 4 2 4" xfId="28355"/>
    <cellStyle name="Normal 5 2 2 3 2 2 4 3" xfId="28356"/>
    <cellStyle name="Normal 5 2 2 3 2 2 4 3 2" xfId="28357"/>
    <cellStyle name="Normal 5 2 2 3 2 2 4 3 2 2" xfId="28358"/>
    <cellStyle name="Normal 5 2 2 3 2 2 4 3 3" xfId="28359"/>
    <cellStyle name="Normal 5 2 2 3 2 2 4 4" xfId="28360"/>
    <cellStyle name="Normal 5 2 2 3 2 2 4 4 2" xfId="28361"/>
    <cellStyle name="Normal 5 2 2 3 2 2 4 5" xfId="28362"/>
    <cellStyle name="Normal 5 2 2 3 2 2 5" xfId="28363"/>
    <cellStyle name="Normal 5 2 2 3 2 2 5 2" xfId="28364"/>
    <cellStyle name="Normal 5 2 2 3 2 2 5 2 2" xfId="28365"/>
    <cellStyle name="Normal 5 2 2 3 2 2 5 2 2 2" xfId="28366"/>
    <cellStyle name="Normal 5 2 2 3 2 2 5 2 3" xfId="28367"/>
    <cellStyle name="Normal 5 2 2 3 2 2 5 3" xfId="28368"/>
    <cellStyle name="Normal 5 2 2 3 2 2 5 3 2" xfId="28369"/>
    <cellStyle name="Normal 5 2 2 3 2 2 5 4" xfId="28370"/>
    <cellStyle name="Normal 5 2 2 3 2 2 6" xfId="28371"/>
    <cellStyle name="Normal 5 2 2 3 2 2 6 2" xfId="28372"/>
    <cellStyle name="Normal 5 2 2 3 2 2 6 2 2" xfId="28373"/>
    <cellStyle name="Normal 5 2 2 3 2 2 6 3" xfId="28374"/>
    <cellStyle name="Normal 5 2 2 3 2 2 7" xfId="28375"/>
    <cellStyle name="Normal 5 2 2 3 2 2 7 2" xfId="28376"/>
    <cellStyle name="Normal 5 2 2 3 2 2 8" xfId="28377"/>
    <cellStyle name="Normal 5 2 2 3 2 3" xfId="28378"/>
    <cellStyle name="Normal 5 2 2 3 2 3 2" xfId="28379"/>
    <cellStyle name="Normal 5 2 2 3 2 3 2 2" xfId="28380"/>
    <cellStyle name="Normal 5 2 2 3 2 3 2 2 2" xfId="28381"/>
    <cellStyle name="Normal 5 2 2 3 2 3 2 2 2 2" xfId="28382"/>
    <cellStyle name="Normal 5 2 2 3 2 3 2 2 2 2 2" xfId="28383"/>
    <cellStyle name="Normal 5 2 2 3 2 3 2 2 2 2 2 2" xfId="28384"/>
    <cellStyle name="Normal 5 2 2 3 2 3 2 2 2 2 3" xfId="28385"/>
    <cellStyle name="Normal 5 2 2 3 2 3 2 2 2 3" xfId="28386"/>
    <cellStyle name="Normal 5 2 2 3 2 3 2 2 2 3 2" xfId="28387"/>
    <cellStyle name="Normal 5 2 2 3 2 3 2 2 2 4" xfId="28388"/>
    <cellStyle name="Normal 5 2 2 3 2 3 2 2 3" xfId="28389"/>
    <cellStyle name="Normal 5 2 2 3 2 3 2 2 3 2" xfId="28390"/>
    <cellStyle name="Normal 5 2 2 3 2 3 2 2 3 2 2" xfId="28391"/>
    <cellStyle name="Normal 5 2 2 3 2 3 2 2 3 3" xfId="28392"/>
    <cellStyle name="Normal 5 2 2 3 2 3 2 2 4" xfId="28393"/>
    <cellStyle name="Normal 5 2 2 3 2 3 2 2 4 2" xfId="28394"/>
    <cellStyle name="Normal 5 2 2 3 2 3 2 2 5" xfId="28395"/>
    <cellStyle name="Normal 5 2 2 3 2 3 2 3" xfId="28396"/>
    <cellStyle name="Normal 5 2 2 3 2 3 2 3 2" xfId="28397"/>
    <cellStyle name="Normal 5 2 2 3 2 3 2 3 2 2" xfId="28398"/>
    <cellStyle name="Normal 5 2 2 3 2 3 2 3 2 2 2" xfId="28399"/>
    <cellStyle name="Normal 5 2 2 3 2 3 2 3 2 3" xfId="28400"/>
    <cellStyle name="Normal 5 2 2 3 2 3 2 3 3" xfId="28401"/>
    <cellStyle name="Normal 5 2 2 3 2 3 2 3 3 2" xfId="28402"/>
    <cellStyle name="Normal 5 2 2 3 2 3 2 3 4" xfId="28403"/>
    <cellStyle name="Normal 5 2 2 3 2 3 2 4" xfId="28404"/>
    <cellStyle name="Normal 5 2 2 3 2 3 2 4 2" xfId="28405"/>
    <cellStyle name="Normal 5 2 2 3 2 3 2 4 2 2" xfId="28406"/>
    <cellStyle name="Normal 5 2 2 3 2 3 2 4 3" xfId="28407"/>
    <cellStyle name="Normal 5 2 2 3 2 3 2 5" xfId="28408"/>
    <cellStyle name="Normal 5 2 2 3 2 3 2 5 2" xfId="28409"/>
    <cellStyle name="Normal 5 2 2 3 2 3 2 6" xfId="28410"/>
    <cellStyle name="Normal 5 2 2 3 2 3 3" xfId="28411"/>
    <cellStyle name="Normal 5 2 2 3 2 3 3 2" xfId="28412"/>
    <cellStyle name="Normal 5 2 2 3 2 3 3 2 2" xfId="28413"/>
    <cellStyle name="Normal 5 2 2 3 2 3 3 2 2 2" xfId="28414"/>
    <cellStyle name="Normal 5 2 2 3 2 3 3 2 2 2 2" xfId="28415"/>
    <cellStyle name="Normal 5 2 2 3 2 3 3 2 2 3" xfId="28416"/>
    <cellStyle name="Normal 5 2 2 3 2 3 3 2 3" xfId="28417"/>
    <cellStyle name="Normal 5 2 2 3 2 3 3 2 3 2" xfId="28418"/>
    <cellStyle name="Normal 5 2 2 3 2 3 3 2 4" xfId="28419"/>
    <cellStyle name="Normal 5 2 2 3 2 3 3 3" xfId="28420"/>
    <cellStyle name="Normal 5 2 2 3 2 3 3 3 2" xfId="28421"/>
    <cellStyle name="Normal 5 2 2 3 2 3 3 3 2 2" xfId="28422"/>
    <cellStyle name="Normal 5 2 2 3 2 3 3 3 3" xfId="28423"/>
    <cellStyle name="Normal 5 2 2 3 2 3 3 4" xfId="28424"/>
    <cellStyle name="Normal 5 2 2 3 2 3 3 4 2" xfId="28425"/>
    <cellStyle name="Normal 5 2 2 3 2 3 3 5" xfId="28426"/>
    <cellStyle name="Normal 5 2 2 3 2 3 4" xfId="28427"/>
    <cellStyle name="Normal 5 2 2 3 2 3 4 2" xfId="28428"/>
    <cellStyle name="Normal 5 2 2 3 2 3 4 2 2" xfId="28429"/>
    <cellStyle name="Normal 5 2 2 3 2 3 4 2 2 2" xfId="28430"/>
    <cellStyle name="Normal 5 2 2 3 2 3 4 2 3" xfId="28431"/>
    <cellStyle name="Normal 5 2 2 3 2 3 4 3" xfId="28432"/>
    <cellStyle name="Normal 5 2 2 3 2 3 4 3 2" xfId="28433"/>
    <cellStyle name="Normal 5 2 2 3 2 3 4 4" xfId="28434"/>
    <cellStyle name="Normal 5 2 2 3 2 3 5" xfId="28435"/>
    <cellStyle name="Normal 5 2 2 3 2 3 5 2" xfId="28436"/>
    <cellStyle name="Normal 5 2 2 3 2 3 5 2 2" xfId="28437"/>
    <cellStyle name="Normal 5 2 2 3 2 3 5 3" xfId="28438"/>
    <cellStyle name="Normal 5 2 2 3 2 3 6" xfId="28439"/>
    <cellStyle name="Normal 5 2 2 3 2 3 6 2" xfId="28440"/>
    <cellStyle name="Normal 5 2 2 3 2 3 7" xfId="28441"/>
    <cellStyle name="Normal 5 2 2 3 2 4" xfId="28442"/>
    <cellStyle name="Normal 5 2 2 3 2 4 2" xfId="28443"/>
    <cellStyle name="Normal 5 2 2 3 2 4 2 2" xfId="28444"/>
    <cellStyle name="Normal 5 2 2 3 2 4 2 2 2" xfId="28445"/>
    <cellStyle name="Normal 5 2 2 3 2 4 2 2 2 2" xfId="28446"/>
    <cellStyle name="Normal 5 2 2 3 2 4 2 2 2 2 2" xfId="28447"/>
    <cellStyle name="Normal 5 2 2 3 2 4 2 2 2 3" xfId="28448"/>
    <cellStyle name="Normal 5 2 2 3 2 4 2 2 3" xfId="28449"/>
    <cellStyle name="Normal 5 2 2 3 2 4 2 2 3 2" xfId="28450"/>
    <cellStyle name="Normal 5 2 2 3 2 4 2 2 4" xfId="28451"/>
    <cellStyle name="Normal 5 2 2 3 2 4 2 3" xfId="28452"/>
    <cellStyle name="Normal 5 2 2 3 2 4 2 3 2" xfId="28453"/>
    <cellStyle name="Normal 5 2 2 3 2 4 2 3 2 2" xfId="28454"/>
    <cellStyle name="Normal 5 2 2 3 2 4 2 3 3" xfId="28455"/>
    <cellStyle name="Normal 5 2 2 3 2 4 2 4" xfId="28456"/>
    <cellStyle name="Normal 5 2 2 3 2 4 2 4 2" xfId="28457"/>
    <cellStyle name="Normal 5 2 2 3 2 4 2 5" xfId="28458"/>
    <cellStyle name="Normal 5 2 2 3 2 4 3" xfId="28459"/>
    <cellStyle name="Normal 5 2 2 3 2 4 3 2" xfId="28460"/>
    <cellStyle name="Normal 5 2 2 3 2 4 3 2 2" xfId="28461"/>
    <cellStyle name="Normal 5 2 2 3 2 4 3 2 2 2" xfId="28462"/>
    <cellStyle name="Normal 5 2 2 3 2 4 3 2 3" xfId="28463"/>
    <cellStyle name="Normal 5 2 2 3 2 4 3 3" xfId="28464"/>
    <cellStyle name="Normal 5 2 2 3 2 4 3 3 2" xfId="28465"/>
    <cellStyle name="Normal 5 2 2 3 2 4 3 4" xfId="28466"/>
    <cellStyle name="Normal 5 2 2 3 2 4 4" xfId="28467"/>
    <cellStyle name="Normal 5 2 2 3 2 4 4 2" xfId="28468"/>
    <cellStyle name="Normal 5 2 2 3 2 4 4 2 2" xfId="28469"/>
    <cellStyle name="Normal 5 2 2 3 2 4 4 3" xfId="28470"/>
    <cellStyle name="Normal 5 2 2 3 2 4 5" xfId="28471"/>
    <cellStyle name="Normal 5 2 2 3 2 4 5 2" xfId="28472"/>
    <cellStyle name="Normal 5 2 2 3 2 4 6" xfId="28473"/>
    <cellStyle name="Normal 5 2 2 3 2 5" xfId="28474"/>
    <cellStyle name="Normal 5 2 2 3 2 5 2" xfId="28475"/>
    <cellStyle name="Normal 5 2 2 3 2 5 2 2" xfId="28476"/>
    <cellStyle name="Normal 5 2 2 3 2 5 2 2 2" xfId="28477"/>
    <cellStyle name="Normal 5 2 2 3 2 5 2 2 2 2" xfId="28478"/>
    <cellStyle name="Normal 5 2 2 3 2 5 2 2 3" xfId="28479"/>
    <cellStyle name="Normal 5 2 2 3 2 5 2 3" xfId="28480"/>
    <cellStyle name="Normal 5 2 2 3 2 5 2 3 2" xfId="28481"/>
    <cellStyle name="Normal 5 2 2 3 2 5 2 4" xfId="28482"/>
    <cellStyle name="Normal 5 2 2 3 2 5 3" xfId="28483"/>
    <cellStyle name="Normal 5 2 2 3 2 5 3 2" xfId="28484"/>
    <cellStyle name="Normal 5 2 2 3 2 5 3 2 2" xfId="28485"/>
    <cellStyle name="Normal 5 2 2 3 2 5 3 3" xfId="28486"/>
    <cellStyle name="Normal 5 2 2 3 2 5 4" xfId="28487"/>
    <cellStyle name="Normal 5 2 2 3 2 5 4 2" xfId="28488"/>
    <cellStyle name="Normal 5 2 2 3 2 5 5" xfId="28489"/>
    <cellStyle name="Normal 5 2 2 3 2 6" xfId="28490"/>
    <cellStyle name="Normal 5 2 2 3 2 6 2" xfId="28491"/>
    <cellStyle name="Normal 5 2 2 3 2 6 2 2" xfId="28492"/>
    <cellStyle name="Normal 5 2 2 3 2 6 2 2 2" xfId="28493"/>
    <cellStyle name="Normal 5 2 2 3 2 6 2 3" xfId="28494"/>
    <cellStyle name="Normal 5 2 2 3 2 6 3" xfId="28495"/>
    <cellStyle name="Normal 5 2 2 3 2 6 3 2" xfId="28496"/>
    <cellStyle name="Normal 5 2 2 3 2 6 4" xfId="28497"/>
    <cellStyle name="Normal 5 2 2 3 2 7" xfId="28498"/>
    <cellStyle name="Normal 5 2 2 3 2 7 2" xfId="28499"/>
    <cellStyle name="Normal 5 2 2 3 2 7 2 2" xfId="28500"/>
    <cellStyle name="Normal 5 2 2 3 2 7 3" xfId="28501"/>
    <cellStyle name="Normal 5 2 2 3 2 8" xfId="28502"/>
    <cellStyle name="Normal 5 2 2 3 2 8 2" xfId="28503"/>
    <cellStyle name="Normal 5 2 2 3 2 9" xfId="28504"/>
    <cellStyle name="Normal 5 2 2 3 3" xfId="28505"/>
    <cellStyle name="Normal 5 2 2 3 3 2" xfId="28506"/>
    <cellStyle name="Normal 5 2 2 3 3 2 2" xfId="28507"/>
    <cellStyle name="Normal 5 2 2 3 3 2 2 2" xfId="28508"/>
    <cellStyle name="Normal 5 2 2 3 3 2 2 2 2" xfId="28509"/>
    <cellStyle name="Normal 5 2 2 3 3 2 2 2 2 2" xfId="28510"/>
    <cellStyle name="Normal 5 2 2 3 3 2 2 2 2 2 2" xfId="28511"/>
    <cellStyle name="Normal 5 2 2 3 3 2 2 2 2 2 2 2" xfId="28512"/>
    <cellStyle name="Normal 5 2 2 3 3 2 2 2 2 2 3" xfId="28513"/>
    <cellStyle name="Normal 5 2 2 3 3 2 2 2 2 3" xfId="28514"/>
    <cellStyle name="Normal 5 2 2 3 3 2 2 2 2 3 2" xfId="28515"/>
    <cellStyle name="Normal 5 2 2 3 3 2 2 2 2 4" xfId="28516"/>
    <cellStyle name="Normal 5 2 2 3 3 2 2 2 3" xfId="28517"/>
    <cellStyle name="Normal 5 2 2 3 3 2 2 2 3 2" xfId="28518"/>
    <cellStyle name="Normal 5 2 2 3 3 2 2 2 3 2 2" xfId="28519"/>
    <cellStyle name="Normal 5 2 2 3 3 2 2 2 3 3" xfId="28520"/>
    <cellStyle name="Normal 5 2 2 3 3 2 2 2 4" xfId="28521"/>
    <cellStyle name="Normal 5 2 2 3 3 2 2 2 4 2" xfId="28522"/>
    <cellStyle name="Normal 5 2 2 3 3 2 2 2 5" xfId="28523"/>
    <cellStyle name="Normal 5 2 2 3 3 2 2 3" xfId="28524"/>
    <cellStyle name="Normal 5 2 2 3 3 2 2 3 2" xfId="28525"/>
    <cellStyle name="Normal 5 2 2 3 3 2 2 3 2 2" xfId="28526"/>
    <cellStyle name="Normal 5 2 2 3 3 2 2 3 2 2 2" xfId="28527"/>
    <cellStyle name="Normal 5 2 2 3 3 2 2 3 2 3" xfId="28528"/>
    <cellStyle name="Normal 5 2 2 3 3 2 2 3 3" xfId="28529"/>
    <cellStyle name="Normal 5 2 2 3 3 2 2 3 3 2" xfId="28530"/>
    <cellStyle name="Normal 5 2 2 3 3 2 2 3 4" xfId="28531"/>
    <cellStyle name="Normal 5 2 2 3 3 2 2 4" xfId="28532"/>
    <cellStyle name="Normal 5 2 2 3 3 2 2 4 2" xfId="28533"/>
    <cellStyle name="Normal 5 2 2 3 3 2 2 4 2 2" xfId="28534"/>
    <cellStyle name="Normal 5 2 2 3 3 2 2 4 3" xfId="28535"/>
    <cellStyle name="Normal 5 2 2 3 3 2 2 5" xfId="28536"/>
    <cellStyle name="Normal 5 2 2 3 3 2 2 5 2" xfId="28537"/>
    <cellStyle name="Normal 5 2 2 3 3 2 2 6" xfId="28538"/>
    <cellStyle name="Normal 5 2 2 3 3 2 3" xfId="28539"/>
    <cellStyle name="Normal 5 2 2 3 3 2 3 2" xfId="28540"/>
    <cellStyle name="Normal 5 2 2 3 3 2 3 2 2" xfId="28541"/>
    <cellStyle name="Normal 5 2 2 3 3 2 3 2 2 2" xfId="28542"/>
    <cellStyle name="Normal 5 2 2 3 3 2 3 2 2 2 2" xfId="28543"/>
    <cellStyle name="Normal 5 2 2 3 3 2 3 2 2 3" xfId="28544"/>
    <cellStyle name="Normal 5 2 2 3 3 2 3 2 3" xfId="28545"/>
    <cellStyle name="Normal 5 2 2 3 3 2 3 2 3 2" xfId="28546"/>
    <cellStyle name="Normal 5 2 2 3 3 2 3 2 4" xfId="28547"/>
    <cellStyle name="Normal 5 2 2 3 3 2 3 3" xfId="28548"/>
    <cellStyle name="Normal 5 2 2 3 3 2 3 3 2" xfId="28549"/>
    <cellStyle name="Normal 5 2 2 3 3 2 3 3 2 2" xfId="28550"/>
    <cellStyle name="Normal 5 2 2 3 3 2 3 3 3" xfId="28551"/>
    <cellStyle name="Normal 5 2 2 3 3 2 3 4" xfId="28552"/>
    <cellStyle name="Normal 5 2 2 3 3 2 3 4 2" xfId="28553"/>
    <cellStyle name="Normal 5 2 2 3 3 2 3 5" xfId="28554"/>
    <cellStyle name="Normal 5 2 2 3 3 2 4" xfId="28555"/>
    <cellStyle name="Normal 5 2 2 3 3 2 4 2" xfId="28556"/>
    <cellStyle name="Normal 5 2 2 3 3 2 4 2 2" xfId="28557"/>
    <cellStyle name="Normal 5 2 2 3 3 2 4 2 2 2" xfId="28558"/>
    <cellStyle name="Normal 5 2 2 3 3 2 4 2 3" xfId="28559"/>
    <cellStyle name="Normal 5 2 2 3 3 2 4 3" xfId="28560"/>
    <cellStyle name="Normal 5 2 2 3 3 2 4 3 2" xfId="28561"/>
    <cellStyle name="Normal 5 2 2 3 3 2 4 4" xfId="28562"/>
    <cellStyle name="Normal 5 2 2 3 3 2 5" xfId="28563"/>
    <cellStyle name="Normal 5 2 2 3 3 2 5 2" xfId="28564"/>
    <cellStyle name="Normal 5 2 2 3 3 2 5 2 2" xfId="28565"/>
    <cellStyle name="Normal 5 2 2 3 3 2 5 3" xfId="28566"/>
    <cellStyle name="Normal 5 2 2 3 3 2 6" xfId="28567"/>
    <cellStyle name="Normal 5 2 2 3 3 2 6 2" xfId="28568"/>
    <cellStyle name="Normal 5 2 2 3 3 2 7" xfId="28569"/>
    <cellStyle name="Normal 5 2 2 3 3 3" xfId="28570"/>
    <cellStyle name="Normal 5 2 2 3 3 3 2" xfId="28571"/>
    <cellStyle name="Normal 5 2 2 3 3 3 2 2" xfId="28572"/>
    <cellStyle name="Normal 5 2 2 3 3 3 2 2 2" xfId="28573"/>
    <cellStyle name="Normal 5 2 2 3 3 3 2 2 2 2" xfId="28574"/>
    <cellStyle name="Normal 5 2 2 3 3 3 2 2 2 2 2" xfId="28575"/>
    <cellStyle name="Normal 5 2 2 3 3 3 2 2 2 3" xfId="28576"/>
    <cellStyle name="Normal 5 2 2 3 3 3 2 2 3" xfId="28577"/>
    <cellStyle name="Normal 5 2 2 3 3 3 2 2 3 2" xfId="28578"/>
    <cellStyle name="Normal 5 2 2 3 3 3 2 2 4" xfId="28579"/>
    <cellStyle name="Normal 5 2 2 3 3 3 2 3" xfId="28580"/>
    <cellStyle name="Normal 5 2 2 3 3 3 2 3 2" xfId="28581"/>
    <cellStyle name="Normal 5 2 2 3 3 3 2 3 2 2" xfId="28582"/>
    <cellStyle name="Normal 5 2 2 3 3 3 2 3 3" xfId="28583"/>
    <cellStyle name="Normal 5 2 2 3 3 3 2 4" xfId="28584"/>
    <cellStyle name="Normal 5 2 2 3 3 3 2 4 2" xfId="28585"/>
    <cellStyle name="Normal 5 2 2 3 3 3 2 5" xfId="28586"/>
    <cellStyle name="Normal 5 2 2 3 3 3 3" xfId="28587"/>
    <cellStyle name="Normal 5 2 2 3 3 3 3 2" xfId="28588"/>
    <cellStyle name="Normal 5 2 2 3 3 3 3 2 2" xfId="28589"/>
    <cellStyle name="Normal 5 2 2 3 3 3 3 2 2 2" xfId="28590"/>
    <cellStyle name="Normal 5 2 2 3 3 3 3 2 3" xfId="28591"/>
    <cellStyle name="Normal 5 2 2 3 3 3 3 3" xfId="28592"/>
    <cellStyle name="Normal 5 2 2 3 3 3 3 3 2" xfId="28593"/>
    <cellStyle name="Normal 5 2 2 3 3 3 3 4" xfId="28594"/>
    <cellStyle name="Normal 5 2 2 3 3 3 4" xfId="28595"/>
    <cellStyle name="Normal 5 2 2 3 3 3 4 2" xfId="28596"/>
    <cellStyle name="Normal 5 2 2 3 3 3 4 2 2" xfId="28597"/>
    <cellStyle name="Normal 5 2 2 3 3 3 4 3" xfId="28598"/>
    <cellStyle name="Normal 5 2 2 3 3 3 5" xfId="28599"/>
    <cellStyle name="Normal 5 2 2 3 3 3 5 2" xfId="28600"/>
    <cellStyle name="Normal 5 2 2 3 3 3 6" xfId="28601"/>
    <cellStyle name="Normal 5 2 2 3 3 4" xfId="28602"/>
    <cellStyle name="Normal 5 2 2 3 3 4 2" xfId="28603"/>
    <cellStyle name="Normal 5 2 2 3 3 4 2 2" xfId="28604"/>
    <cellStyle name="Normal 5 2 2 3 3 4 2 2 2" xfId="28605"/>
    <cellStyle name="Normal 5 2 2 3 3 4 2 2 2 2" xfId="28606"/>
    <cellStyle name="Normal 5 2 2 3 3 4 2 2 3" xfId="28607"/>
    <cellStyle name="Normal 5 2 2 3 3 4 2 3" xfId="28608"/>
    <cellStyle name="Normal 5 2 2 3 3 4 2 3 2" xfId="28609"/>
    <cellStyle name="Normal 5 2 2 3 3 4 2 4" xfId="28610"/>
    <cellStyle name="Normal 5 2 2 3 3 4 3" xfId="28611"/>
    <cellStyle name="Normal 5 2 2 3 3 4 3 2" xfId="28612"/>
    <cellStyle name="Normal 5 2 2 3 3 4 3 2 2" xfId="28613"/>
    <cellStyle name="Normal 5 2 2 3 3 4 3 3" xfId="28614"/>
    <cellStyle name="Normal 5 2 2 3 3 4 4" xfId="28615"/>
    <cellStyle name="Normal 5 2 2 3 3 4 4 2" xfId="28616"/>
    <cellStyle name="Normal 5 2 2 3 3 4 5" xfId="28617"/>
    <cellStyle name="Normal 5 2 2 3 3 5" xfId="28618"/>
    <cellStyle name="Normal 5 2 2 3 3 5 2" xfId="28619"/>
    <cellStyle name="Normal 5 2 2 3 3 5 2 2" xfId="28620"/>
    <cellStyle name="Normal 5 2 2 3 3 5 2 2 2" xfId="28621"/>
    <cellStyle name="Normal 5 2 2 3 3 5 2 3" xfId="28622"/>
    <cellStyle name="Normal 5 2 2 3 3 5 3" xfId="28623"/>
    <cellStyle name="Normal 5 2 2 3 3 5 3 2" xfId="28624"/>
    <cellStyle name="Normal 5 2 2 3 3 5 4" xfId="28625"/>
    <cellStyle name="Normal 5 2 2 3 3 6" xfId="28626"/>
    <cellStyle name="Normal 5 2 2 3 3 6 2" xfId="28627"/>
    <cellStyle name="Normal 5 2 2 3 3 6 2 2" xfId="28628"/>
    <cellStyle name="Normal 5 2 2 3 3 6 3" xfId="28629"/>
    <cellStyle name="Normal 5 2 2 3 3 7" xfId="28630"/>
    <cellStyle name="Normal 5 2 2 3 3 7 2" xfId="28631"/>
    <cellStyle name="Normal 5 2 2 3 3 8" xfId="28632"/>
    <cellStyle name="Normal 5 2 2 3 4" xfId="28633"/>
    <cellStyle name="Normal 5 2 2 3 4 2" xfId="28634"/>
    <cellStyle name="Normal 5 2 2 3 4 2 2" xfId="28635"/>
    <cellStyle name="Normal 5 2 2 3 4 2 2 2" xfId="28636"/>
    <cellStyle name="Normal 5 2 2 3 4 2 2 2 2" xfId="28637"/>
    <cellStyle name="Normal 5 2 2 3 4 2 2 2 2 2" xfId="28638"/>
    <cellStyle name="Normal 5 2 2 3 4 2 2 2 2 2 2" xfId="28639"/>
    <cellStyle name="Normal 5 2 2 3 4 2 2 2 2 3" xfId="28640"/>
    <cellStyle name="Normal 5 2 2 3 4 2 2 2 3" xfId="28641"/>
    <cellStyle name="Normal 5 2 2 3 4 2 2 2 3 2" xfId="28642"/>
    <cellStyle name="Normal 5 2 2 3 4 2 2 2 4" xfId="28643"/>
    <cellStyle name="Normal 5 2 2 3 4 2 2 3" xfId="28644"/>
    <cellStyle name="Normal 5 2 2 3 4 2 2 3 2" xfId="28645"/>
    <cellStyle name="Normal 5 2 2 3 4 2 2 3 2 2" xfId="28646"/>
    <cellStyle name="Normal 5 2 2 3 4 2 2 3 3" xfId="28647"/>
    <cellStyle name="Normal 5 2 2 3 4 2 2 4" xfId="28648"/>
    <cellStyle name="Normal 5 2 2 3 4 2 2 4 2" xfId="28649"/>
    <cellStyle name="Normal 5 2 2 3 4 2 2 5" xfId="28650"/>
    <cellStyle name="Normal 5 2 2 3 4 2 3" xfId="28651"/>
    <cellStyle name="Normal 5 2 2 3 4 2 3 2" xfId="28652"/>
    <cellStyle name="Normal 5 2 2 3 4 2 3 2 2" xfId="28653"/>
    <cellStyle name="Normal 5 2 2 3 4 2 3 2 2 2" xfId="28654"/>
    <cellStyle name="Normal 5 2 2 3 4 2 3 2 3" xfId="28655"/>
    <cellStyle name="Normal 5 2 2 3 4 2 3 3" xfId="28656"/>
    <cellStyle name="Normal 5 2 2 3 4 2 3 3 2" xfId="28657"/>
    <cellStyle name="Normal 5 2 2 3 4 2 3 4" xfId="28658"/>
    <cellStyle name="Normal 5 2 2 3 4 2 4" xfId="28659"/>
    <cellStyle name="Normal 5 2 2 3 4 2 4 2" xfId="28660"/>
    <cellStyle name="Normal 5 2 2 3 4 2 4 2 2" xfId="28661"/>
    <cellStyle name="Normal 5 2 2 3 4 2 4 3" xfId="28662"/>
    <cellStyle name="Normal 5 2 2 3 4 2 5" xfId="28663"/>
    <cellStyle name="Normal 5 2 2 3 4 2 5 2" xfId="28664"/>
    <cellStyle name="Normal 5 2 2 3 4 2 6" xfId="28665"/>
    <cellStyle name="Normal 5 2 2 3 4 3" xfId="28666"/>
    <cellStyle name="Normal 5 2 2 3 4 3 2" xfId="28667"/>
    <cellStyle name="Normal 5 2 2 3 4 3 2 2" xfId="28668"/>
    <cellStyle name="Normal 5 2 2 3 4 3 2 2 2" xfId="28669"/>
    <cellStyle name="Normal 5 2 2 3 4 3 2 2 2 2" xfId="28670"/>
    <cellStyle name="Normal 5 2 2 3 4 3 2 2 3" xfId="28671"/>
    <cellStyle name="Normal 5 2 2 3 4 3 2 3" xfId="28672"/>
    <cellStyle name="Normal 5 2 2 3 4 3 2 3 2" xfId="28673"/>
    <cellStyle name="Normal 5 2 2 3 4 3 2 4" xfId="28674"/>
    <cellStyle name="Normal 5 2 2 3 4 3 3" xfId="28675"/>
    <cellStyle name="Normal 5 2 2 3 4 3 3 2" xfId="28676"/>
    <cellStyle name="Normal 5 2 2 3 4 3 3 2 2" xfId="28677"/>
    <cellStyle name="Normal 5 2 2 3 4 3 3 3" xfId="28678"/>
    <cellStyle name="Normal 5 2 2 3 4 3 4" xfId="28679"/>
    <cellStyle name="Normal 5 2 2 3 4 3 4 2" xfId="28680"/>
    <cellStyle name="Normal 5 2 2 3 4 3 5" xfId="28681"/>
    <cellStyle name="Normal 5 2 2 3 4 4" xfId="28682"/>
    <cellStyle name="Normal 5 2 2 3 4 4 2" xfId="28683"/>
    <cellStyle name="Normal 5 2 2 3 4 4 2 2" xfId="28684"/>
    <cellStyle name="Normal 5 2 2 3 4 4 2 2 2" xfId="28685"/>
    <cellStyle name="Normal 5 2 2 3 4 4 2 3" xfId="28686"/>
    <cellStyle name="Normal 5 2 2 3 4 4 3" xfId="28687"/>
    <cellStyle name="Normal 5 2 2 3 4 4 3 2" xfId="28688"/>
    <cellStyle name="Normal 5 2 2 3 4 4 4" xfId="28689"/>
    <cellStyle name="Normal 5 2 2 3 4 5" xfId="28690"/>
    <cellStyle name="Normal 5 2 2 3 4 5 2" xfId="28691"/>
    <cellStyle name="Normal 5 2 2 3 4 5 2 2" xfId="28692"/>
    <cellStyle name="Normal 5 2 2 3 4 5 3" xfId="28693"/>
    <cellStyle name="Normal 5 2 2 3 4 6" xfId="28694"/>
    <cellStyle name="Normal 5 2 2 3 4 6 2" xfId="28695"/>
    <cellStyle name="Normal 5 2 2 3 4 7" xfId="28696"/>
    <cellStyle name="Normal 5 2 2 3 5" xfId="28697"/>
    <cellStyle name="Normal 5 2 2 3 5 2" xfId="28698"/>
    <cellStyle name="Normal 5 2 2 3 5 2 2" xfId="28699"/>
    <cellStyle name="Normal 5 2 2 3 5 2 2 2" xfId="28700"/>
    <cellStyle name="Normal 5 2 2 3 5 2 2 2 2" xfId="28701"/>
    <cellStyle name="Normal 5 2 2 3 5 2 2 2 2 2" xfId="28702"/>
    <cellStyle name="Normal 5 2 2 3 5 2 2 2 3" xfId="28703"/>
    <cellStyle name="Normal 5 2 2 3 5 2 2 3" xfId="28704"/>
    <cellStyle name="Normal 5 2 2 3 5 2 2 3 2" xfId="28705"/>
    <cellStyle name="Normal 5 2 2 3 5 2 2 4" xfId="28706"/>
    <cellStyle name="Normal 5 2 2 3 5 2 3" xfId="28707"/>
    <cellStyle name="Normal 5 2 2 3 5 2 3 2" xfId="28708"/>
    <cellStyle name="Normal 5 2 2 3 5 2 3 2 2" xfId="28709"/>
    <cellStyle name="Normal 5 2 2 3 5 2 3 3" xfId="28710"/>
    <cellStyle name="Normal 5 2 2 3 5 2 4" xfId="28711"/>
    <cellStyle name="Normal 5 2 2 3 5 2 4 2" xfId="28712"/>
    <cellStyle name="Normal 5 2 2 3 5 2 5" xfId="28713"/>
    <cellStyle name="Normal 5 2 2 3 5 3" xfId="28714"/>
    <cellStyle name="Normal 5 2 2 3 5 3 2" xfId="28715"/>
    <cellStyle name="Normal 5 2 2 3 5 3 2 2" xfId="28716"/>
    <cellStyle name="Normal 5 2 2 3 5 3 2 2 2" xfId="28717"/>
    <cellStyle name="Normal 5 2 2 3 5 3 2 3" xfId="28718"/>
    <cellStyle name="Normal 5 2 2 3 5 3 3" xfId="28719"/>
    <cellStyle name="Normal 5 2 2 3 5 3 3 2" xfId="28720"/>
    <cellStyle name="Normal 5 2 2 3 5 3 4" xfId="28721"/>
    <cellStyle name="Normal 5 2 2 3 5 4" xfId="28722"/>
    <cellStyle name="Normal 5 2 2 3 5 4 2" xfId="28723"/>
    <cellStyle name="Normal 5 2 2 3 5 4 2 2" xfId="28724"/>
    <cellStyle name="Normal 5 2 2 3 5 4 3" xfId="28725"/>
    <cellStyle name="Normal 5 2 2 3 5 5" xfId="28726"/>
    <cellStyle name="Normal 5 2 2 3 5 5 2" xfId="28727"/>
    <cellStyle name="Normal 5 2 2 3 5 6" xfId="28728"/>
    <cellStyle name="Normal 5 2 2 3 6" xfId="28729"/>
    <cellStyle name="Normal 5 2 2 3 6 2" xfId="28730"/>
    <cellStyle name="Normal 5 2 2 3 6 2 2" xfId="28731"/>
    <cellStyle name="Normal 5 2 2 3 6 2 2 2" xfId="28732"/>
    <cellStyle name="Normal 5 2 2 3 6 2 2 2 2" xfId="28733"/>
    <cellStyle name="Normal 5 2 2 3 6 2 2 3" xfId="28734"/>
    <cellStyle name="Normal 5 2 2 3 6 2 3" xfId="28735"/>
    <cellStyle name="Normal 5 2 2 3 6 2 3 2" xfId="28736"/>
    <cellStyle name="Normal 5 2 2 3 6 2 4" xfId="28737"/>
    <cellStyle name="Normal 5 2 2 3 6 3" xfId="28738"/>
    <cellStyle name="Normal 5 2 2 3 6 3 2" xfId="28739"/>
    <cellStyle name="Normal 5 2 2 3 6 3 2 2" xfId="28740"/>
    <cellStyle name="Normal 5 2 2 3 6 3 3" xfId="28741"/>
    <cellStyle name="Normal 5 2 2 3 6 4" xfId="28742"/>
    <cellStyle name="Normal 5 2 2 3 6 4 2" xfId="28743"/>
    <cellStyle name="Normal 5 2 2 3 6 5" xfId="28744"/>
    <cellStyle name="Normal 5 2 2 3 7" xfId="28745"/>
    <cellStyle name="Normal 5 2 2 3 7 2" xfId="28746"/>
    <cellStyle name="Normal 5 2 2 3 7 2 2" xfId="28747"/>
    <cellStyle name="Normal 5 2 2 3 7 2 2 2" xfId="28748"/>
    <cellStyle name="Normal 5 2 2 3 7 2 3" xfId="28749"/>
    <cellStyle name="Normal 5 2 2 3 7 3" xfId="28750"/>
    <cellStyle name="Normal 5 2 2 3 7 3 2" xfId="28751"/>
    <cellStyle name="Normal 5 2 2 3 7 4" xfId="28752"/>
    <cellStyle name="Normal 5 2 2 3 8" xfId="28753"/>
    <cellStyle name="Normal 5 2 2 3 8 2" xfId="28754"/>
    <cellStyle name="Normal 5 2 2 3 8 2 2" xfId="28755"/>
    <cellStyle name="Normal 5 2 2 3 8 3" xfId="28756"/>
    <cellStyle name="Normal 5 2 2 3 9" xfId="28757"/>
    <cellStyle name="Normal 5 2 2 3 9 2" xfId="28758"/>
    <cellStyle name="Normal 5 2 2 4" xfId="28759"/>
    <cellStyle name="Normal 5 2 2 4 2" xfId="28760"/>
    <cellStyle name="Normal 5 2 2 4 2 2" xfId="28761"/>
    <cellStyle name="Normal 5 2 2 4 2 2 2" xfId="28762"/>
    <cellStyle name="Normal 5 2 2 4 2 2 2 2" xfId="28763"/>
    <cellStyle name="Normal 5 2 2 4 2 2 2 2 2" xfId="28764"/>
    <cellStyle name="Normal 5 2 2 4 2 2 2 2 2 2" xfId="28765"/>
    <cellStyle name="Normal 5 2 2 4 2 2 2 2 2 2 2" xfId="28766"/>
    <cellStyle name="Normal 5 2 2 4 2 2 2 2 2 2 2 2" xfId="28767"/>
    <cellStyle name="Normal 5 2 2 4 2 2 2 2 2 2 3" xfId="28768"/>
    <cellStyle name="Normal 5 2 2 4 2 2 2 2 2 3" xfId="28769"/>
    <cellStyle name="Normal 5 2 2 4 2 2 2 2 2 3 2" xfId="28770"/>
    <cellStyle name="Normal 5 2 2 4 2 2 2 2 2 4" xfId="28771"/>
    <cellStyle name="Normal 5 2 2 4 2 2 2 2 3" xfId="28772"/>
    <cellStyle name="Normal 5 2 2 4 2 2 2 2 3 2" xfId="28773"/>
    <cellStyle name="Normal 5 2 2 4 2 2 2 2 3 2 2" xfId="28774"/>
    <cellStyle name="Normal 5 2 2 4 2 2 2 2 3 3" xfId="28775"/>
    <cellStyle name="Normal 5 2 2 4 2 2 2 2 4" xfId="28776"/>
    <cellStyle name="Normal 5 2 2 4 2 2 2 2 4 2" xfId="28777"/>
    <cellStyle name="Normal 5 2 2 4 2 2 2 2 5" xfId="28778"/>
    <cellStyle name="Normal 5 2 2 4 2 2 2 3" xfId="28779"/>
    <cellStyle name="Normal 5 2 2 4 2 2 2 3 2" xfId="28780"/>
    <cellStyle name="Normal 5 2 2 4 2 2 2 3 2 2" xfId="28781"/>
    <cellStyle name="Normal 5 2 2 4 2 2 2 3 2 2 2" xfId="28782"/>
    <cellStyle name="Normal 5 2 2 4 2 2 2 3 2 3" xfId="28783"/>
    <cellStyle name="Normal 5 2 2 4 2 2 2 3 3" xfId="28784"/>
    <cellStyle name="Normal 5 2 2 4 2 2 2 3 3 2" xfId="28785"/>
    <cellStyle name="Normal 5 2 2 4 2 2 2 3 4" xfId="28786"/>
    <cellStyle name="Normal 5 2 2 4 2 2 2 4" xfId="28787"/>
    <cellStyle name="Normal 5 2 2 4 2 2 2 4 2" xfId="28788"/>
    <cellStyle name="Normal 5 2 2 4 2 2 2 4 2 2" xfId="28789"/>
    <cellStyle name="Normal 5 2 2 4 2 2 2 4 3" xfId="28790"/>
    <cellStyle name="Normal 5 2 2 4 2 2 2 5" xfId="28791"/>
    <cellStyle name="Normal 5 2 2 4 2 2 2 5 2" xfId="28792"/>
    <cellStyle name="Normal 5 2 2 4 2 2 2 6" xfId="28793"/>
    <cellStyle name="Normal 5 2 2 4 2 2 3" xfId="28794"/>
    <cellStyle name="Normal 5 2 2 4 2 2 3 2" xfId="28795"/>
    <cellStyle name="Normal 5 2 2 4 2 2 3 2 2" xfId="28796"/>
    <cellStyle name="Normal 5 2 2 4 2 2 3 2 2 2" xfId="28797"/>
    <cellStyle name="Normal 5 2 2 4 2 2 3 2 2 2 2" xfId="28798"/>
    <cellStyle name="Normal 5 2 2 4 2 2 3 2 2 3" xfId="28799"/>
    <cellStyle name="Normal 5 2 2 4 2 2 3 2 3" xfId="28800"/>
    <cellStyle name="Normal 5 2 2 4 2 2 3 2 3 2" xfId="28801"/>
    <cellStyle name="Normal 5 2 2 4 2 2 3 2 4" xfId="28802"/>
    <cellStyle name="Normal 5 2 2 4 2 2 3 3" xfId="28803"/>
    <cellStyle name="Normal 5 2 2 4 2 2 3 3 2" xfId="28804"/>
    <cellStyle name="Normal 5 2 2 4 2 2 3 3 2 2" xfId="28805"/>
    <cellStyle name="Normal 5 2 2 4 2 2 3 3 3" xfId="28806"/>
    <cellStyle name="Normal 5 2 2 4 2 2 3 4" xfId="28807"/>
    <cellStyle name="Normal 5 2 2 4 2 2 3 4 2" xfId="28808"/>
    <cellStyle name="Normal 5 2 2 4 2 2 3 5" xfId="28809"/>
    <cellStyle name="Normal 5 2 2 4 2 2 4" xfId="28810"/>
    <cellStyle name="Normal 5 2 2 4 2 2 4 2" xfId="28811"/>
    <cellStyle name="Normal 5 2 2 4 2 2 4 2 2" xfId="28812"/>
    <cellStyle name="Normal 5 2 2 4 2 2 4 2 2 2" xfId="28813"/>
    <cellStyle name="Normal 5 2 2 4 2 2 4 2 3" xfId="28814"/>
    <cellStyle name="Normal 5 2 2 4 2 2 4 3" xfId="28815"/>
    <cellStyle name="Normal 5 2 2 4 2 2 4 3 2" xfId="28816"/>
    <cellStyle name="Normal 5 2 2 4 2 2 4 4" xfId="28817"/>
    <cellStyle name="Normal 5 2 2 4 2 2 5" xfId="28818"/>
    <cellStyle name="Normal 5 2 2 4 2 2 5 2" xfId="28819"/>
    <cellStyle name="Normal 5 2 2 4 2 2 5 2 2" xfId="28820"/>
    <cellStyle name="Normal 5 2 2 4 2 2 5 3" xfId="28821"/>
    <cellStyle name="Normal 5 2 2 4 2 2 6" xfId="28822"/>
    <cellStyle name="Normal 5 2 2 4 2 2 6 2" xfId="28823"/>
    <cellStyle name="Normal 5 2 2 4 2 2 7" xfId="28824"/>
    <cellStyle name="Normal 5 2 2 4 2 3" xfId="28825"/>
    <cellStyle name="Normal 5 2 2 4 2 3 2" xfId="28826"/>
    <cellStyle name="Normal 5 2 2 4 2 3 2 2" xfId="28827"/>
    <cellStyle name="Normal 5 2 2 4 2 3 2 2 2" xfId="28828"/>
    <cellStyle name="Normal 5 2 2 4 2 3 2 2 2 2" xfId="28829"/>
    <cellStyle name="Normal 5 2 2 4 2 3 2 2 2 2 2" xfId="28830"/>
    <cellStyle name="Normal 5 2 2 4 2 3 2 2 2 3" xfId="28831"/>
    <cellStyle name="Normal 5 2 2 4 2 3 2 2 3" xfId="28832"/>
    <cellStyle name="Normal 5 2 2 4 2 3 2 2 3 2" xfId="28833"/>
    <cellStyle name="Normal 5 2 2 4 2 3 2 2 4" xfId="28834"/>
    <cellStyle name="Normal 5 2 2 4 2 3 2 3" xfId="28835"/>
    <cellStyle name="Normal 5 2 2 4 2 3 2 3 2" xfId="28836"/>
    <cellStyle name="Normal 5 2 2 4 2 3 2 3 2 2" xfId="28837"/>
    <cellStyle name="Normal 5 2 2 4 2 3 2 3 3" xfId="28838"/>
    <cellStyle name="Normal 5 2 2 4 2 3 2 4" xfId="28839"/>
    <cellStyle name="Normal 5 2 2 4 2 3 2 4 2" xfId="28840"/>
    <cellStyle name="Normal 5 2 2 4 2 3 2 5" xfId="28841"/>
    <cellStyle name="Normal 5 2 2 4 2 3 3" xfId="28842"/>
    <cellStyle name="Normal 5 2 2 4 2 3 3 2" xfId="28843"/>
    <cellStyle name="Normal 5 2 2 4 2 3 3 2 2" xfId="28844"/>
    <cellStyle name="Normal 5 2 2 4 2 3 3 2 2 2" xfId="28845"/>
    <cellStyle name="Normal 5 2 2 4 2 3 3 2 3" xfId="28846"/>
    <cellStyle name="Normal 5 2 2 4 2 3 3 3" xfId="28847"/>
    <cellStyle name="Normal 5 2 2 4 2 3 3 3 2" xfId="28848"/>
    <cellStyle name="Normal 5 2 2 4 2 3 3 4" xfId="28849"/>
    <cellStyle name="Normal 5 2 2 4 2 3 4" xfId="28850"/>
    <cellStyle name="Normal 5 2 2 4 2 3 4 2" xfId="28851"/>
    <cellStyle name="Normal 5 2 2 4 2 3 4 2 2" xfId="28852"/>
    <cellStyle name="Normal 5 2 2 4 2 3 4 3" xfId="28853"/>
    <cellStyle name="Normal 5 2 2 4 2 3 5" xfId="28854"/>
    <cellStyle name="Normal 5 2 2 4 2 3 5 2" xfId="28855"/>
    <cellStyle name="Normal 5 2 2 4 2 3 6" xfId="28856"/>
    <cellStyle name="Normal 5 2 2 4 2 4" xfId="28857"/>
    <cellStyle name="Normal 5 2 2 4 2 4 2" xfId="28858"/>
    <cellStyle name="Normal 5 2 2 4 2 4 2 2" xfId="28859"/>
    <cellStyle name="Normal 5 2 2 4 2 4 2 2 2" xfId="28860"/>
    <cellStyle name="Normal 5 2 2 4 2 4 2 2 2 2" xfId="28861"/>
    <cellStyle name="Normal 5 2 2 4 2 4 2 2 3" xfId="28862"/>
    <cellStyle name="Normal 5 2 2 4 2 4 2 3" xfId="28863"/>
    <cellStyle name="Normal 5 2 2 4 2 4 2 3 2" xfId="28864"/>
    <cellStyle name="Normal 5 2 2 4 2 4 2 4" xfId="28865"/>
    <cellStyle name="Normal 5 2 2 4 2 4 3" xfId="28866"/>
    <cellStyle name="Normal 5 2 2 4 2 4 3 2" xfId="28867"/>
    <cellStyle name="Normal 5 2 2 4 2 4 3 2 2" xfId="28868"/>
    <cellStyle name="Normal 5 2 2 4 2 4 3 3" xfId="28869"/>
    <cellStyle name="Normal 5 2 2 4 2 4 4" xfId="28870"/>
    <cellStyle name="Normal 5 2 2 4 2 4 4 2" xfId="28871"/>
    <cellStyle name="Normal 5 2 2 4 2 4 5" xfId="28872"/>
    <cellStyle name="Normal 5 2 2 4 2 5" xfId="28873"/>
    <cellStyle name="Normal 5 2 2 4 2 5 2" xfId="28874"/>
    <cellStyle name="Normal 5 2 2 4 2 5 2 2" xfId="28875"/>
    <cellStyle name="Normal 5 2 2 4 2 5 2 2 2" xfId="28876"/>
    <cellStyle name="Normal 5 2 2 4 2 5 2 3" xfId="28877"/>
    <cellStyle name="Normal 5 2 2 4 2 5 3" xfId="28878"/>
    <cellStyle name="Normal 5 2 2 4 2 5 3 2" xfId="28879"/>
    <cellStyle name="Normal 5 2 2 4 2 5 4" xfId="28880"/>
    <cellStyle name="Normal 5 2 2 4 2 6" xfId="28881"/>
    <cellStyle name="Normal 5 2 2 4 2 6 2" xfId="28882"/>
    <cellStyle name="Normal 5 2 2 4 2 6 2 2" xfId="28883"/>
    <cellStyle name="Normal 5 2 2 4 2 6 3" xfId="28884"/>
    <cellStyle name="Normal 5 2 2 4 2 7" xfId="28885"/>
    <cellStyle name="Normal 5 2 2 4 2 7 2" xfId="28886"/>
    <cellStyle name="Normal 5 2 2 4 2 8" xfId="28887"/>
    <cellStyle name="Normal 5 2 2 4 3" xfId="28888"/>
    <cellStyle name="Normal 5 2 2 4 3 2" xfId="28889"/>
    <cellStyle name="Normal 5 2 2 4 3 2 2" xfId="28890"/>
    <cellStyle name="Normal 5 2 2 4 3 2 2 2" xfId="28891"/>
    <cellStyle name="Normal 5 2 2 4 3 2 2 2 2" xfId="28892"/>
    <cellStyle name="Normal 5 2 2 4 3 2 2 2 2 2" xfId="28893"/>
    <cellStyle name="Normal 5 2 2 4 3 2 2 2 2 2 2" xfId="28894"/>
    <cellStyle name="Normal 5 2 2 4 3 2 2 2 2 3" xfId="28895"/>
    <cellStyle name="Normal 5 2 2 4 3 2 2 2 3" xfId="28896"/>
    <cellStyle name="Normal 5 2 2 4 3 2 2 2 3 2" xfId="28897"/>
    <cellStyle name="Normal 5 2 2 4 3 2 2 2 4" xfId="28898"/>
    <cellStyle name="Normal 5 2 2 4 3 2 2 3" xfId="28899"/>
    <cellStyle name="Normal 5 2 2 4 3 2 2 3 2" xfId="28900"/>
    <cellStyle name="Normal 5 2 2 4 3 2 2 3 2 2" xfId="28901"/>
    <cellStyle name="Normal 5 2 2 4 3 2 2 3 3" xfId="28902"/>
    <cellStyle name="Normal 5 2 2 4 3 2 2 4" xfId="28903"/>
    <cellStyle name="Normal 5 2 2 4 3 2 2 4 2" xfId="28904"/>
    <cellStyle name="Normal 5 2 2 4 3 2 2 5" xfId="28905"/>
    <cellStyle name="Normal 5 2 2 4 3 2 3" xfId="28906"/>
    <cellStyle name="Normal 5 2 2 4 3 2 3 2" xfId="28907"/>
    <cellStyle name="Normal 5 2 2 4 3 2 3 2 2" xfId="28908"/>
    <cellStyle name="Normal 5 2 2 4 3 2 3 2 2 2" xfId="28909"/>
    <cellStyle name="Normal 5 2 2 4 3 2 3 2 3" xfId="28910"/>
    <cellStyle name="Normal 5 2 2 4 3 2 3 3" xfId="28911"/>
    <cellStyle name="Normal 5 2 2 4 3 2 3 3 2" xfId="28912"/>
    <cellStyle name="Normal 5 2 2 4 3 2 3 4" xfId="28913"/>
    <cellStyle name="Normal 5 2 2 4 3 2 4" xfId="28914"/>
    <cellStyle name="Normal 5 2 2 4 3 2 4 2" xfId="28915"/>
    <cellStyle name="Normal 5 2 2 4 3 2 4 2 2" xfId="28916"/>
    <cellStyle name="Normal 5 2 2 4 3 2 4 3" xfId="28917"/>
    <cellStyle name="Normal 5 2 2 4 3 2 5" xfId="28918"/>
    <cellStyle name="Normal 5 2 2 4 3 2 5 2" xfId="28919"/>
    <cellStyle name="Normal 5 2 2 4 3 2 6" xfId="28920"/>
    <cellStyle name="Normal 5 2 2 4 3 3" xfId="28921"/>
    <cellStyle name="Normal 5 2 2 4 3 3 2" xfId="28922"/>
    <cellStyle name="Normal 5 2 2 4 3 3 2 2" xfId="28923"/>
    <cellStyle name="Normal 5 2 2 4 3 3 2 2 2" xfId="28924"/>
    <cellStyle name="Normal 5 2 2 4 3 3 2 2 2 2" xfId="28925"/>
    <cellStyle name="Normal 5 2 2 4 3 3 2 2 3" xfId="28926"/>
    <cellStyle name="Normal 5 2 2 4 3 3 2 3" xfId="28927"/>
    <cellStyle name="Normal 5 2 2 4 3 3 2 3 2" xfId="28928"/>
    <cellStyle name="Normal 5 2 2 4 3 3 2 4" xfId="28929"/>
    <cellStyle name="Normal 5 2 2 4 3 3 3" xfId="28930"/>
    <cellStyle name="Normal 5 2 2 4 3 3 3 2" xfId="28931"/>
    <cellStyle name="Normal 5 2 2 4 3 3 3 2 2" xfId="28932"/>
    <cellStyle name="Normal 5 2 2 4 3 3 3 3" xfId="28933"/>
    <cellStyle name="Normal 5 2 2 4 3 3 4" xfId="28934"/>
    <cellStyle name="Normal 5 2 2 4 3 3 4 2" xfId="28935"/>
    <cellStyle name="Normal 5 2 2 4 3 3 5" xfId="28936"/>
    <cellStyle name="Normal 5 2 2 4 3 4" xfId="28937"/>
    <cellStyle name="Normal 5 2 2 4 3 4 2" xfId="28938"/>
    <cellStyle name="Normal 5 2 2 4 3 4 2 2" xfId="28939"/>
    <cellStyle name="Normal 5 2 2 4 3 4 2 2 2" xfId="28940"/>
    <cellStyle name="Normal 5 2 2 4 3 4 2 3" xfId="28941"/>
    <cellStyle name="Normal 5 2 2 4 3 4 3" xfId="28942"/>
    <cellStyle name="Normal 5 2 2 4 3 4 3 2" xfId="28943"/>
    <cellStyle name="Normal 5 2 2 4 3 4 4" xfId="28944"/>
    <cellStyle name="Normal 5 2 2 4 3 5" xfId="28945"/>
    <cellStyle name="Normal 5 2 2 4 3 5 2" xfId="28946"/>
    <cellStyle name="Normal 5 2 2 4 3 5 2 2" xfId="28947"/>
    <cellStyle name="Normal 5 2 2 4 3 5 3" xfId="28948"/>
    <cellStyle name="Normal 5 2 2 4 3 6" xfId="28949"/>
    <cellStyle name="Normal 5 2 2 4 3 6 2" xfId="28950"/>
    <cellStyle name="Normal 5 2 2 4 3 7" xfId="28951"/>
    <cellStyle name="Normal 5 2 2 4 4" xfId="28952"/>
    <cellStyle name="Normal 5 2 2 4 4 2" xfId="28953"/>
    <cellStyle name="Normal 5 2 2 4 4 2 2" xfId="28954"/>
    <cellStyle name="Normal 5 2 2 4 4 2 2 2" xfId="28955"/>
    <cellStyle name="Normal 5 2 2 4 4 2 2 2 2" xfId="28956"/>
    <cellStyle name="Normal 5 2 2 4 4 2 2 2 2 2" xfId="28957"/>
    <cellStyle name="Normal 5 2 2 4 4 2 2 2 3" xfId="28958"/>
    <cellStyle name="Normal 5 2 2 4 4 2 2 3" xfId="28959"/>
    <cellStyle name="Normal 5 2 2 4 4 2 2 3 2" xfId="28960"/>
    <cellStyle name="Normal 5 2 2 4 4 2 2 4" xfId="28961"/>
    <cellStyle name="Normal 5 2 2 4 4 2 3" xfId="28962"/>
    <cellStyle name="Normal 5 2 2 4 4 2 3 2" xfId="28963"/>
    <cellStyle name="Normal 5 2 2 4 4 2 3 2 2" xfId="28964"/>
    <cellStyle name="Normal 5 2 2 4 4 2 3 3" xfId="28965"/>
    <cellStyle name="Normal 5 2 2 4 4 2 4" xfId="28966"/>
    <cellStyle name="Normal 5 2 2 4 4 2 4 2" xfId="28967"/>
    <cellStyle name="Normal 5 2 2 4 4 2 5" xfId="28968"/>
    <cellStyle name="Normal 5 2 2 4 4 3" xfId="28969"/>
    <cellStyle name="Normal 5 2 2 4 4 3 2" xfId="28970"/>
    <cellStyle name="Normal 5 2 2 4 4 3 2 2" xfId="28971"/>
    <cellStyle name="Normal 5 2 2 4 4 3 2 2 2" xfId="28972"/>
    <cellStyle name="Normal 5 2 2 4 4 3 2 3" xfId="28973"/>
    <cellStyle name="Normal 5 2 2 4 4 3 3" xfId="28974"/>
    <cellStyle name="Normal 5 2 2 4 4 3 3 2" xfId="28975"/>
    <cellStyle name="Normal 5 2 2 4 4 3 4" xfId="28976"/>
    <cellStyle name="Normal 5 2 2 4 4 4" xfId="28977"/>
    <cellStyle name="Normal 5 2 2 4 4 4 2" xfId="28978"/>
    <cellStyle name="Normal 5 2 2 4 4 4 2 2" xfId="28979"/>
    <cellStyle name="Normal 5 2 2 4 4 4 3" xfId="28980"/>
    <cellStyle name="Normal 5 2 2 4 4 5" xfId="28981"/>
    <cellStyle name="Normal 5 2 2 4 4 5 2" xfId="28982"/>
    <cellStyle name="Normal 5 2 2 4 4 6" xfId="28983"/>
    <cellStyle name="Normal 5 2 2 4 5" xfId="28984"/>
    <cellStyle name="Normal 5 2 2 4 5 2" xfId="28985"/>
    <cellStyle name="Normal 5 2 2 4 5 2 2" xfId="28986"/>
    <cellStyle name="Normal 5 2 2 4 5 2 2 2" xfId="28987"/>
    <cellStyle name="Normal 5 2 2 4 5 2 2 2 2" xfId="28988"/>
    <cellStyle name="Normal 5 2 2 4 5 2 2 3" xfId="28989"/>
    <cellStyle name="Normal 5 2 2 4 5 2 3" xfId="28990"/>
    <cellStyle name="Normal 5 2 2 4 5 2 3 2" xfId="28991"/>
    <cellStyle name="Normal 5 2 2 4 5 2 4" xfId="28992"/>
    <cellStyle name="Normal 5 2 2 4 5 3" xfId="28993"/>
    <cellStyle name="Normal 5 2 2 4 5 3 2" xfId="28994"/>
    <cellStyle name="Normal 5 2 2 4 5 3 2 2" xfId="28995"/>
    <cellStyle name="Normal 5 2 2 4 5 3 3" xfId="28996"/>
    <cellStyle name="Normal 5 2 2 4 5 4" xfId="28997"/>
    <cellStyle name="Normal 5 2 2 4 5 4 2" xfId="28998"/>
    <cellStyle name="Normal 5 2 2 4 5 5" xfId="28999"/>
    <cellStyle name="Normal 5 2 2 4 6" xfId="29000"/>
    <cellStyle name="Normal 5 2 2 4 6 2" xfId="29001"/>
    <cellStyle name="Normal 5 2 2 4 6 2 2" xfId="29002"/>
    <cellStyle name="Normal 5 2 2 4 6 2 2 2" xfId="29003"/>
    <cellStyle name="Normal 5 2 2 4 6 2 3" xfId="29004"/>
    <cellStyle name="Normal 5 2 2 4 6 3" xfId="29005"/>
    <cellStyle name="Normal 5 2 2 4 6 3 2" xfId="29006"/>
    <cellStyle name="Normal 5 2 2 4 6 4" xfId="29007"/>
    <cellStyle name="Normal 5 2 2 4 7" xfId="29008"/>
    <cellStyle name="Normal 5 2 2 4 7 2" xfId="29009"/>
    <cellStyle name="Normal 5 2 2 4 7 2 2" xfId="29010"/>
    <cellStyle name="Normal 5 2 2 4 7 3" xfId="29011"/>
    <cellStyle name="Normal 5 2 2 4 8" xfId="29012"/>
    <cellStyle name="Normal 5 2 2 4 8 2" xfId="29013"/>
    <cellStyle name="Normal 5 2 2 4 9" xfId="29014"/>
    <cellStyle name="Normal 5 2 2 5" xfId="29015"/>
    <cellStyle name="Normal 5 2 2 5 2" xfId="29016"/>
    <cellStyle name="Normal 5 2 2 5 2 2" xfId="29017"/>
    <cellStyle name="Normal 5 2 2 5 2 2 2" xfId="29018"/>
    <cellStyle name="Normal 5 2 2 5 2 2 2 2" xfId="29019"/>
    <cellStyle name="Normal 5 2 2 5 2 2 2 2 2" xfId="29020"/>
    <cellStyle name="Normal 5 2 2 5 2 2 2 2 2 2" xfId="29021"/>
    <cellStyle name="Normal 5 2 2 5 2 2 2 2 2 2 2" xfId="29022"/>
    <cellStyle name="Normal 5 2 2 5 2 2 2 2 2 3" xfId="29023"/>
    <cellStyle name="Normal 5 2 2 5 2 2 2 2 3" xfId="29024"/>
    <cellStyle name="Normal 5 2 2 5 2 2 2 2 3 2" xfId="29025"/>
    <cellStyle name="Normal 5 2 2 5 2 2 2 2 4" xfId="29026"/>
    <cellStyle name="Normal 5 2 2 5 2 2 2 3" xfId="29027"/>
    <cellStyle name="Normal 5 2 2 5 2 2 2 3 2" xfId="29028"/>
    <cellStyle name="Normal 5 2 2 5 2 2 2 3 2 2" xfId="29029"/>
    <cellStyle name="Normal 5 2 2 5 2 2 2 3 3" xfId="29030"/>
    <cellStyle name="Normal 5 2 2 5 2 2 2 4" xfId="29031"/>
    <cellStyle name="Normal 5 2 2 5 2 2 2 4 2" xfId="29032"/>
    <cellStyle name="Normal 5 2 2 5 2 2 2 5" xfId="29033"/>
    <cellStyle name="Normal 5 2 2 5 2 2 3" xfId="29034"/>
    <cellStyle name="Normal 5 2 2 5 2 2 3 2" xfId="29035"/>
    <cellStyle name="Normal 5 2 2 5 2 2 3 2 2" xfId="29036"/>
    <cellStyle name="Normal 5 2 2 5 2 2 3 2 2 2" xfId="29037"/>
    <cellStyle name="Normal 5 2 2 5 2 2 3 2 3" xfId="29038"/>
    <cellStyle name="Normal 5 2 2 5 2 2 3 3" xfId="29039"/>
    <cellStyle name="Normal 5 2 2 5 2 2 3 3 2" xfId="29040"/>
    <cellStyle name="Normal 5 2 2 5 2 2 3 4" xfId="29041"/>
    <cellStyle name="Normal 5 2 2 5 2 2 4" xfId="29042"/>
    <cellStyle name="Normal 5 2 2 5 2 2 4 2" xfId="29043"/>
    <cellStyle name="Normal 5 2 2 5 2 2 4 2 2" xfId="29044"/>
    <cellStyle name="Normal 5 2 2 5 2 2 4 3" xfId="29045"/>
    <cellStyle name="Normal 5 2 2 5 2 2 5" xfId="29046"/>
    <cellStyle name="Normal 5 2 2 5 2 2 5 2" xfId="29047"/>
    <cellStyle name="Normal 5 2 2 5 2 2 6" xfId="29048"/>
    <cellStyle name="Normal 5 2 2 5 2 3" xfId="29049"/>
    <cellStyle name="Normal 5 2 2 5 2 3 2" xfId="29050"/>
    <cellStyle name="Normal 5 2 2 5 2 3 2 2" xfId="29051"/>
    <cellStyle name="Normal 5 2 2 5 2 3 2 2 2" xfId="29052"/>
    <cellStyle name="Normal 5 2 2 5 2 3 2 2 2 2" xfId="29053"/>
    <cellStyle name="Normal 5 2 2 5 2 3 2 2 3" xfId="29054"/>
    <cellStyle name="Normal 5 2 2 5 2 3 2 3" xfId="29055"/>
    <cellStyle name="Normal 5 2 2 5 2 3 2 3 2" xfId="29056"/>
    <cellStyle name="Normal 5 2 2 5 2 3 2 4" xfId="29057"/>
    <cellStyle name="Normal 5 2 2 5 2 3 3" xfId="29058"/>
    <cellStyle name="Normal 5 2 2 5 2 3 3 2" xfId="29059"/>
    <cellStyle name="Normal 5 2 2 5 2 3 3 2 2" xfId="29060"/>
    <cellStyle name="Normal 5 2 2 5 2 3 3 3" xfId="29061"/>
    <cellStyle name="Normal 5 2 2 5 2 3 4" xfId="29062"/>
    <cellStyle name="Normal 5 2 2 5 2 3 4 2" xfId="29063"/>
    <cellStyle name="Normal 5 2 2 5 2 3 5" xfId="29064"/>
    <cellStyle name="Normal 5 2 2 5 2 4" xfId="29065"/>
    <cellStyle name="Normal 5 2 2 5 2 4 2" xfId="29066"/>
    <cellStyle name="Normal 5 2 2 5 2 4 2 2" xfId="29067"/>
    <cellStyle name="Normal 5 2 2 5 2 4 2 2 2" xfId="29068"/>
    <cellStyle name="Normal 5 2 2 5 2 4 2 3" xfId="29069"/>
    <cellStyle name="Normal 5 2 2 5 2 4 3" xfId="29070"/>
    <cellStyle name="Normal 5 2 2 5 2 4 3 2" xfId="29071"/>
    <cellStyle name="Normal 5 2 2 5 2 4 4" xfId="29072"/>
    <cellStyle name="Normal 5 2 2 5 2 5" xfId="29073"/>
    <cellStyle name="Normal 5 2 2 5 2 5 2" xfId="29074"/>
    <cellStyle name="Normal 5 2 2 5 2 5 2 2" xfId="29075"/>
    <cellStyle name="Normal 5 2 2 5 2 5 3" xfId="29076"/>
    <cellStyle name="Normal 5 2 2 5 2 6" xfId="29077"/>
    <cellStyle name="Normal 5 2 2 5 2 6 2" xfId="29078"/>
    <cellStyle name="Normal 5 2 2 5 2 7" xfId="29079"/>
    <cellStyle name="Normal 5 2 2 5 3" xfId="29080"/>
    <cellStyle name="Normal 5 2 2 5 3 2" xfId="29081"/>
    <cellStyle name="Normal 5 2 2 5 3 2 2" xfId="29082"/>
    <cellStyle name="Normal 5 2 2 5 3 2 2 2" xfId="29083"/>
    <cellStyle name="Normal 5 2 2 5 3 2 2 2 2" xfId="29084"/>
    <cellStyle name="Normal 5 2 2 5 3 2 2 2 2 2" xfId="29085"/>
    <cellStyle name="Normal 5 2 2 5 3 2 2 2 3" xfId="29086"/>
    <cellStyle name="Normal 5 2 2 5 3 2 2 3" xfId="29087"/>
    <cellStyle name="Normal 5 2 2 5 3 2 2 3 2" xfId="29088"/>
    <cellStyle name="Normal 5 2 2 5 3 2 2 4" xfId="29089"/>
    <cellStyle name="Normal 5 2 2 5 3 2 3" xfId="29090"/>
    <cellStyle name="Normal 5 2 2 5 3 2 3 2" xfId="29091"/>
    <cellStyle name="Normal 5 2 2 5 3 2 3 2 2" xfId="29092"/>
    <cellStyle name="Normal 5 2 2 5 3 2 3 3" xfId="29093"/>
    <cellStyle name="Normal 5 2 2 5 3 2 4" xfId="29094"/>
    <cellStyle name="Normal 5 2 2 5 3 2 4 2" xfId="29095"/>
    <cellStyle name="Normal 5 2 2 5 3 2 5" xfId="29096"/>
    <cellStyle name="Normal 5 2 2 5 3 3" xfId="29097"/>
    <cellStyle name="Normal 5 2 2 5 3 3 2" xfId="29098"/>
    <cellStyle name="Normal 5 2 2 5 3 3 2 2" xfId="29099"/>
    <cellStyle name="Normal 5 2 2 5 3 3 2 2 2" xfId="29100"/>
    <cellStyle name="Normal 5 2 2 5 3 3 2 3" xfId="29101"/>
    <cellStyle name="Normal 5 2 2 5 3 3 3" xfId="29102"/>
    <cellStyle name="Normal 5 2 2 5 3 3 3 2" xfId="29103"/>
    <cellStyle name="Normal 5 2 2 5 3 3 4" xfId="29104"/>
    <cellStyle name="Normal 5 2 2 5 3 4" xfId="29105"/>
    <cellStyle name="Normal 5 2 2 5 3 4 2" xfId="29106"/>
    <cellStyle name="Normal 5 2 2 5 3 4 2 2" xfId="29107"/>
    <cellStyle name="Normal 5 2 2 5 3 4 3" xfId="29108"/>
    <cellStyle name="Normal 5 2 2 5 3 5" xfId="29109"/>
    <cellStyle name="Normal 5 2 2 5 3 5 2" xfId="29110"/>
    <cellStyle name="Normal 5 2 2 5 3 6" xfId="29111"/>
    <cellStyle name="Normal 5 2 2 5 4" xfId="29112"/>
    <cellStyle name="Normal 5 2 2 5 4 2" xfId="29113"/>
    <cellStyle name="Normal 5 2 2 5 4 2 2" xfId="29114"/>
    <cellStyle name="Normal 5 2 2 5 4 2 2 2" xfId="29115"/>
    <cellStyle name="Normal 5 2 2 5 4 2 2 2 2" xfId="29116"/>
    <cellStyle name="Normal 5 2 2 5 4 2 2 3" xfId="29117"/>
    <cellStyle name="Normal 5 2 2 5 4 2 3" xfId="29118"/>
    <cellStyle name="Normal 5 2 2 5 4 2 3 2" xfId="29119"/>
    <cellStyle name="Normal 5 2 2 5 4 2 4" xfId="29120"/>
    <cellStyle name="Normal 5 2 2 5 4 3" xfId="29121"/>
    <cellStyle name="Normal 5 2 2 5 4 3 2" xfId="29122"/>
    <cellStyle name="Normal 5 2 2 5 4 3 2 2" xfId="29123"/>
    <cellStyle name="Normal 5 2 2 5 4 3 3" xfId="29124"/>
    <cellStyle name="Normal 5 2 2 5 4 4" xfId="29125"/>
    <cellStyle name="Normal 5 2 2 5 4 4 2" xfId="29126"/>
    <cellStyle name="Normal 5 2 2 5 4 5" xfId="29127"/>
    <cellStyle name="Normal 5 2 2 5 5" xfId="29128"/>
    <cellStyle name="Normal 5 2 2 5 5 2" xfId="29129"/>
    <cellStyle name="Normal 5 2 2 5 5 2 2" xfId="29130"/>
    <cellStyle name="Normal 5 2 2 5 5 2 2 2" xfId="29131"/>
    <cellStyle name="Normal 5 2 2 5 5 2 3" xfId="29132"/>
    <cellStyle name="Normal 5 2 2 5 5 3" xfId="29133"/>
    <cellStyle name="Normal 5 2 2 5 5 3 2" xfId="29134"/>
    <cellStyle name="Normal 5 2 2 5 5 4" xfId="29135"/>
    <cellStyle name="Normal 5 2 2 5 6" xfId="29136"/>
    <cellStyle name="Normal 5 2 2 5 6 2" xfId="29137"/>
    <cellStyle name="Normal 5 2 2 5 6 2 2" xfId="29138"/>
    <cellStyle name="Normal 5 2 2 5 6 3" xfId="29139"/>
    <cellStyle name="Normal 5 2 2 5 7" xfId="29140"/>
    <cellStyle name="Normal 5 2 2 5 7 2" xfId="29141"/>
    <cellStyle name="Normal 5 2 2 5 8" xfId="29142"/>
    <cellStyle name="Normal 5 2 2 6" xfId="29143"/>
    <cellStyle name="Normal 5 2 2 6 2" xfId="29144"/>
    <cellStyle name="Normal 5 2 2 6 2 2" xfId="29145"/>
    <cellStyle name="Normal 5 2 2 6 2 2 2" xfId="29146"/>
    <cellStyle name="Normal 5 2 2 6 2 2 2 2" xfId="29147"/>
    <cellStyle name="Normal 5 2 2 6 2 2 2 2 2" xfId="29148"/>
    <cellStyle name="Normal 5 2 2 6 2 2 2 2 2 2" xfId="29149"/>
    <cellStyle name="Normal 5 2 2 6 2 2 2 2 3" xfId="29150"/>
    <cellStyle name="Normal 5 2 2 6 2 2 2 3" xfId="29151"/>
    <cellStyle name="Normal 5 2 2 6 2 2 2 3 2" xfId="29152"/>
    <cellStyle name="Normal 5 2 2 6 2 2 2 4" xfId="29153"/>
    <cellStyle name="Normal 5 2 2 6 2 2 3" xfId="29154"/>
    <cellStyle name="Normal 5 2 2 6 2 2 3 2" xfId="29155"/>
    <cellStyle name="Normal 5 2 2 6 2 2 3 2 2" xfId="29156"/>
    <cellStyle name="Normal 5 2 2 6 2 2 3 3" xfId="29157"/>
    <cellStyle name="Normal 5 2 2 6 2 2 4" xfId="29158"/>
    <cellStyle name="Normal 5 2 2 6 2 2 4 2" xfId="29159"/>
    <cellStyle name="Normal 5 2 2 6 2 2 5" xfId="29160"/>
    <cellStyle name="Normal 5 2 2 6 2 3" xfId="29161"/>
    <cellStyle name="Normal 5 2 2 6 2 3 2" xfId="29162"/>
    <cellStyle name="Normal 5 2 2 6 2 3 2 2" xfId="29163"/>
    <cellStyle name="Normal 5 2 2 6 2 3 2 2 2" xfId="29164"/>
    <cellStyle name="Normal 5 2 2 6 2 3 2 3" xfId="29165"/>
    <cellStyle name="Normal 5 2 2 6 2 3 3" xfId="29166"/>
    <cellStyle name="Normal 5 2 2 6 2 3 3 2" xfId="29167"/>
    <cellStyle name="Normal 5 2 2 6 2 3 4" xfId="29168"/>
    <cellStyle name="Normal 5 2 2 6 2 4" xfId="29169"/>
    <cellStyle name="Normal 5 2 2 6 2 4 2" xfId="29170"/>
    <cellStyle name="Normal 5 2 2 6 2 4 2 2" xfId="29171"/>
    <cellStyle name="Normal 5 2 2 6 2 4 3" xfId="29172"/>
    <cellStyle name="Normal 5 2 2 6 2 5" xfId="29173"/>
    <cellStyle name="Normal 5 2 2 6 2 5 2" xfId="29174"/>
    <cellStyle name="Normal 5 2 2 6 2 6" xfId="29175"/>
    <cellStyle name="Normal 5 2 2 6 3" xfId="29176"/>
    <cellStyle name="Normal 5 2 2 6 3 2" xfId="29177"/>
    <cellStyle name="Normal 5 2 2 6 3 2 2" xfId="29178"/>
    <cellStyle name="Normal 5 2 2 6 3 2 2 2" xfId="29179"/>
    <cellStyle name="Normal 5 2 2 6 3 2 2 2 2" xfId="29180"/>
    <cellStyle name="Normal 5 2 2 6 3 2 2 3" xfId="29181"/>
    <cellStyle name="Normal 5 2 2 6 3 2 3" xfId="29182"/>
    <cellStyle name="Normal 5 2 2 6 3 2 3 2" xfId="29183"/>
    <cellStyle name="Normal 5 2 2 6 3 2 4" xfId="29184"/>
    <cellStyle name="Normal 5 2 2 6 3 3" xfId="29185"/>
    <cellStyle name="Normal 5 2 2 6 3 3 2" xfId="29186"/>
    <cellStyle name="Normal 5 2 2 6 3 3 2 2" xfId="29187"/>
    <cellStyle name="Normal 5 2 2 6 3 3 3" xfId="29188"/>
    <cellStyle name="Normal 5 2 2 6 3 4" xfId="29189"/>
    <cellStyle name="Normal 5 2 2 6 3 4 2" xfId="29190"/>
    <cellStyle name="Normal 5 2 2 6 3 5" xfId="29191"/>
    <cellStyle name="Normal 5 2 2 6 4" xfId="29192"/>
    <cellStyle name="Normal 5 2 2 6 4 2" xfId="29193"/>
    <cellStyle name="Normal 5 2 2 6 4 2 2" xfId="29194"/>
    <cellStyle name="Normal 5 2 2 6 4 2 2 2" xfId="29195"/>
    <cellStyle name="Normal 5 2 2 6 4 2 3" xfId="29196"/>
    <cellStyle name="Normal 5 2 2 6 4 3" xfId="29197"/>
    <cellStyle name="Normal 5 2 2 6 4 3 2" xfId="29198"/>
    <cellStyle name="Normal 5 2 2 6 4 4" xfId="29199"/>
    <cellStyle name="Normal 5 2 2 6 5" xfId="29200"/>
    <cellStyle name="Normal 5 2 2 6 5 2" xfId="29201"/>
    <cellStyle name="Normal 5 2 2 6 5 2 2" xfId="29202"/>
    <cellStyle name="Normal 5 2 2 6 5 3" xfId="29203"/>
    <cellStyle name="Normal 5 2 2 6 6" xfId="29204"/>
    <cellStyle name="Normal 5 2 2 6 6 2" xfId="29205"/>
    <cellStyle name="Normal 5 2 2 6 7" xfId="29206"/>
    <cellStyle name="Normal 5 2 2 7" xfId="29207"/>
    <cellStyle name="Normal 5 2 2 7 2" xfId="29208"/>
    <cellStyle name="Normal 5 2 2 7 2 2" xfId="29209"/>
    <cellStyle name="Normal 5 2 2 7 2 2 2" xfId="29210"/>
    <cellStyle name="Normal 5 2 2 7 2 2 2 2" xfId="29211"/>
    <cellStyle name="Normal 5 2 2 7 2 2 2 2 2" xfId="29212"/>
    <cellStyle name="Normal 5 2 2 7 2 2 2 3" xfId="29213"/>
    <cellStyle name="Normal 5 2 2 7 2 2 3" xfId="29214"/>
    <cellStyle name="Normal 5 2 2 7 2 2 3 2" xfId="29215"/>
    <cellStyle name="Normal 5 2 2 7 2 2 4" xfId="29216"/>
    <cellStyle name="Normal 5 2 2 7 2 3" xfId="29217"/>
    <cellStyle name="Normal 5 2 2 7 2 3 2" xfId="29218"/>
    <cellStyle name="Normal 5 2 2 7 2 3 2 2" xfId="29219"/>
    <cellStyle name="Normal 5 2 2 7 2 3 3" xfId="29220"/>
    <cellStyle name="Normal 5 2 2 7 2 4" xfId="29221"/>
    <cellStyle name="Normal 5 2 2 7 2 4 2" xfId="29222"/>
    <cellStyle name="Normal 5 2 2 7 2 5" xfId="29223"/>
    <cellStyle name="Normal 5 2 2 7 3" xfId="29224"/>
    <cellStyle name="Normal 5 2 2 7 3 2" xfId="29225"/>
    <cellStyle name="Normal 5 2 2 7 3 2 2" xfId="29226"/>
    <cellStyle name="Normal 5 2 2 7 3 2 2 2" xfId="29227"/>
    <cellStyle name="Normal 5 2 2 7 3 2 3" xfId="29228"/>
    <cellStyle name="Normal 5 2 2 7 3 3" xfId="29229"/>
    <cellStyle name="Normal 5 2 2 7 3 3 2" xfId="29230"/>
    <cellStyle name="Normal 5 2 2 7 3 4" xfId="29231"/>
    <cellStyle name="Normal 5 2 2 7 4" xfId="29232"/>
    <cellStyle name="Normal 5 2 2 7 4 2" xfId="29233"/>
    <cellStyle name="Normal 5 2 2 7 4 2 2" xfId="29234"/>
    <cellStyle name="Normal 5 2 2 7 4 3" xfId="29235"/>
    <cellStyle name="Normal 5 2 2 7 5" xfId="29236"/>
    <cellStyle name="Normal 5 2 2 7 5 2" xfId="29237"/>
    <cellStyle name="Normal 5 2 2 7 6" xfId="29238"/>
    <cellStyle name="Normal 5 2 2 8" xfId="29239"/>
    <cellStyle name="Normal 5 2 2 8 2" xfId="29240"/>
    <cellStyle name="Normal 5 2 2 8 2 2" xfId="29241"/>
    <cellStyle name="Normal 5 2 2 8 2 2 2" xfId="29242"/>
    <cellStyle name="Normal 5 2 2 8 2 2 2 2" xfId="29243"/>
    <cellStyle name="Normal 5 2 2 8 2 2 3" xfId="29244"/>
    <cellStyle name="Normal 5 2 2 8 2 3" xfId="29245"/>
    <cellStyle name="Normal 5 2 2 8 2 3 2" xfId="29246"/>
    <cellStyle name="Normal 5 2 2 8 2 4" xfId="29247"/>
    <cellStyle name="Normal 5 2 2 8 3" xfId="29248"/>
    <cellStyle name="Normal 5 2 2 8 3 2" xfId="29249"/>
    <cellStyle name="Normal 5 2 2 8 3 2 2" xfId="29250"/>
    <cellStyle name="Normal 5 2 2 8 3 3" xfId="29251"/>
    <cellStyle name="Normal 5 2 2 8 4" xfId="29252"/>
    <cellStyle name="Normal 5 2 2 8 4 2" xfId="29253"/>
    <cellStyle name="Normal 5 2 2 8 5" xfId="29254"/>
    <cellStyle name="Normal 5 2 2 9" xfId="29255"/>
    <cellStyle name="Normal 5 2 2 9 2" xfId="29256"/>
    <cellStyle name="Normal 5 2 2 9 2 2" xfId="29257"/>
    <cellStyle name="Normal 5 2 2 9 2 2 2" xfId="29258"/>
    <cellStyle name="Normal 5 2 2 9 2 3" xfId="29259"/>
    <cellStyle name="Normal 5 2 2 9 3" xfId="29260"/>
    <cellStyle name="Normal 5 2 2 9 3 2" xfId="29261"/>
    <cellStyle name="Normal 5 2 2 9 4" xfId="29262"/>
    <cellStyle name="Normal 5 2 3" xfId="29263"/>
    <cellStyle name="Normal 5 2 3 10" xfId="29264"/>
    <cellStyle name="Normal 5 2 3 10 2" xfId="29265"/>
    <cellStyle name="Normal 5 2 3 11" xfId="29266"/>
    <cellStyle name="Normal 5 2 3 2" xfId="29267"/>
    <cellStyle name="Normal 5 2 3 2 10" xfId="29268"/>
    <cellStyle name="Normal 5 2 3 2 2" xfId="29269"/>
    <cellStyle name="Normal 5 2 3 2 2 2" xfId="29270"/>
    <cellStyle name="Normal 5 2 3 2 2 2 2" xfId="29271"/>
    <cellStyle name="Normal 5 2 3 2 2 2 2 2" xfId="29272"/>
    <cellStyle name="Normal 5 2 3 2 2 2 2 2 2" xfId="29273"/>
    <cellStyle name="Normal 5 2 3 2 2 2 2 2 2 2" xfId="29274"/>
    <cellStyle name="Normal 5 2 3 2 2 2 2 2 2 2 2" xfId="29275"/>
    <cellStyle name="Normal 5 2 3 2 2 2 2 2 2 2 2 2" xfId="29276"/>
    <cellStyle name="Normal 5 2 3 2 2 2 2 2 2 2 2 2 2" xfId="29277"/>
    <cellStyle name="Normal 5 2 3 2 2 2 2 2 2 2 2 3" xfId="29278"/>
    <cellStyle name="Normal 5 2 3 2 2 2 2 2 2 2 3" xfId="29279"/>
    <cellStyle name="Normal 5 2 3 2 2 2 2 2 2 2 3 2" xfId="29280"/>
    <cellStyle name="Normal 5 2 3 2 2 2 2 2 2 2 4" xfId="29281"/>
    <cellStyle name="Normal 5 2 3 2 2 2 2 2 2 3" xfId="29282"/>
    <cellStyle name="Normal 5 2 3 2 2 2 2 2 2 3 2" xfId="29283"/>
    <cellStyle name="Normal 5 2 3 2 2 2 2 2 2 3 2 2" xfId="29284"/>
    <cellStyle name="Normal 5 2 3 2 2 2 2 2 2 3 3" xfId="29285"/>
    <cellStyle name="Normal 5 2 3 2 2 2 2 2 2 4" xfId="29286"/>
    <cellStyle name="Normal 5 2 3 2 2 2 2 2 2 4 2" xfId="29287"/>
    <cellStyle name="Normal 5 2 3 2 2 2 2 2 2 5" xfId="29288"/>
    <cellStyle name="Normal 5 2 3 2 2 2 2 2 3" xfId="29289"/>
    <cellStyle name="Normal 5 2 3 2 2 2 2 2 3 2" xfId="29290"/>
    <cellStyle name="Normal 5 2 3 2 2 2 2 2 3 2 2" xfId="29291"/>
    <cellStyle name="Normal 5 2 3 2 2 2 2 2 3 2 2 2" xfId="29292"/>
    <cellStyle name="Normal 5 2 3 2 2 2 2 2 3 2 3" xfId="29293"/>
    <cellStyle name="Normal 5 2 3 2 2 2 2 2 3 3" xfId="29294"/>
    <cellStyle name="Normal 5 2 3 2 2 2 2 2 3 3 2" xfId="29295"/>
    <cellStyle name="Normal 5 2 3 2 2 2 2 2 3 4" xfId="29296"/>
    <cellStyle name="Normal 5 2 3 2 2 2 2 2 4" xfId="29297"/>
    <cellStyle name="Normal 5 2 3 2 2 2 2 2 4 2" xfId="29298"/>
    <cellStyle name="Normal 5 2 3 2 2 2 2 2 4 2 2" xfId="29299"/>
    <cellStyle name="Normal 5 2 3 2 2 2 2 2 4 3" xfId="29300"/>
    <cellStyle name="Normal 5 2 3 2 2 2 2 2 5" xfId="29301"/>
    <cellStyle name="Normal 5 2 3 2 2 2 2 2 5 2" xfId="29302"/>
    <cellStyle name="Normal 5 2 3 2 2 2 2 2 6" xfId="29303"/>
    <cellStyle name="Normal 5 2 3 2 2 2 2 3" xfId="29304"/>
    <cellStyle name="Normal 5 2 3 2 2 2 2 3 2" xfId="29305"/>
    <cellStyle name="Normal 5 2 3 2 2 2 2 3 2 2" xfId="29306"/>
    <cellStyle name="Normal 5 2 3 2 2 2 2 3 2 2 2" xfId="29307"/>
    <cellStyle name="Normal 5 2 3 2 2 2 2 3 2 2 2 2" xfId="29308"/>
    <cellStyle name="Normal 5 2 3 2 2 2 2 3 2 2 3" xfId="29309"/>
    <cellStyle name="Normal 5 2 3 2 2 2 2 3 2 3" xfId="29310"/>
    <cellStyle name="Normal 5 2 3 2 2 2 2 3 2 3 2" xfId="29311"/>
    <cellStyle name="Normal 5 2 3 2 2 2 2 3 2 4" xfId="29312"/>
    <cellStyle name="Normal 5 2 3 2 2 2 2 3 3" xfId="29313"/>
    <cellStyle name="Normal 5 2 3 2 2 2 2 3 3 2" xfId="29314"/>
    <cellStyle name="Normal 5 2 3 2 2 2 2 3 3 2 2" xfId="29315"/>
    <cellStyle name="Normal 5 2 3 2 2 2 2 3 3 3" xfId="29316"/>
    <cellStyle name="Normal 5 2 3 2 2 2 2 3 4" xfId="29317"/>
    <cellStyle name="Normal 5 2 3 2 2 2 2 3 4 2" xfId="29318"/>
    <cellStyle name="Normal 5 2 3 2 2 2 2 3 5" xfId="29319"/>
    <cellStyle name="Normal 5 2 3 2 2 2 2 4" xfId="29320"/>
    <cellStyle name="Normal 5 2 3 2 2 2 2 4 2" xfId="29321"/>
    <cellStyle name="Normal 5 2 3 2 2 2 2 4 2 2" xfId="29322"/>
    <cellStyle name="Normal 5 2 3 2 2 2 2 4 2 2 2" xfId="29323"/>
    <cellStyle name="Normal 5 2 3 2 2 2 2 4 2 3" xfId="29324"/>
    <cellStyle name="Normal 5 2 3 2 2 2 2 4 3" xfId="29325"/>
    <cellStyle name="Normal 5 2 3 2 2 2 2 4 3 2" xfId="29326"/>
    <cellStyle name="Normal 5 2 3 2 2 2 2 4 4" xfId="29327"/>
    <cellStyle name="Normal 5 2 3 2 2 2 2 5" xfId="29328"/>
    <cellStyle name="Normal 5 2 3 2 2 2 2 5 2" xfId="29329"/>
    <cellStyle name="Normal 5 2 3 2 2 2 2 5 2 2" xfId="29330"/>
    <cellStyle name="Normal 5 2 3 2 2 2 2 5 3" xfId="29331"/>
    <cellStyle name="Normal 5 2 3 2 2 2 2 6" xfId="29332"/>
    <cellStyle name="Normal 5 2 3 2 2 2 2 6 2" xfId="29333"/>
    <cellStyle name="Normal 5 2 3 2 2 2 2 7" xfId="29334"/>
    <cellStyle name="Normal 5 2 3 2 2 2 3" xfId="29335"/>
    <cellStyle name="Normal 5 2 3 2 2 2 3 2" xfId="29336"/>
    <cellStyle name="Normal 5 2 3 2 2 2 3 2 2" xfId="29337"/>
    <cellStyle name="Normal 5 2 3 2 2 2 3 2 2 2" xfId="29338"/>
    <cellStyle name="Normal 5 2 3 2 2 2 3 2 2 2 2" xfId="29339"/>
    <cellStyle name="Normal 5 2 3 2 2 2 3 2 2 2 2 2" xfId="29340"/>
    <cellStyle name="Normal 5 2 3 2 2 2 3 2 2 2 3" xfId="29341"/>
    <cellStyle name="Normal 5 2 3 2 2 2 3 2 2 3" xfId="29342"/>
    <cellStyle name="Normal 5 2 3 2 2 2 3 2 2 3 2" xfId="29343"/>
    <cellStyle name="Normal 5 2 3 2 2 2 3 2 2 4" xfId="29344"/>
    <cellStyle name="Normal 5 2 3 2 2 2 3 2 3" xfId="29345"/>
    <cellStyle name="Normal 5 2 3 2 2 2 3 2 3 2" xfId="29346"/>
    <cellStyle name="Normal 5 2 3 2 2 2 3 2 3 2 2" xfId="29347"/>
    <cellStyle name="Normal 5 2 3 2 2 2 3 2 3 3" xfId="29348"/>
    <cellStyle name="Normal 5 2 3 2 2 2 3 2 4" xfId="29349"/>
    <cellStyle name="Normal 5 2 3 2 2 2 3 2 4 2" xfId="29350"/>
    <cellStyle name="Normal 5 2 3 2 2 2 3 2 5" xfId="29351"/>
    <cellStyle name="Normal 5 2 3 2 2 2 3 3" xfId="29352"/>
    <cellStyle name="Normal 5 2 3 2 2 2 3 3 2" xfId="29353"/>
    <cellStyle name="Normal 5 2 3 2 2 2 3 3 2 2" xfId="29354"/>
    <cellStyle name="Normal 5 2 3 2 2 2 3 3 2 2 2" xfId="29355"/>
    <cellStyle name="Normal 5 2 3 2 2 2 3 3 2 3" xfId="29356"/>
    <cellStyle name="Normal 5 2 3 2 2 2 3 3 3" xfId="29357"/>
    <cellStyle name="Normal 5 2 3 2 2 2 3 3 3 2" xfId="29358"/>
    <cellStyle name="Normal 5 2 3 2 2 2 3 3 4" xfId="29359"/>
    <cellStyle name="Normal 5 2 3 2 2 2 3 4" xfId="29360"/>
    <cellStyle name="Normal 5 2 3 2 2 2 3 4 2" xfId="29361"/>
    <cellStyle name="Normal 5 2 3 2 2 2 3 4 2 2" xfId="29362"/>
    <cellStyle name="Normal 5 2 3 2 2 2 3 4 3" xfId="29363"/>
    <cellStyle name="Normal 5 2 3 2 2 2 3 5" xfId="29364"/>
    <cellStyle name="Normal 5 2 3 2 2 2 3 5 2" xfId="29365"/>
    <cellStyle name="Normal 5 2 3 2 2 2 3 6" xfId="29366"/>
    <cellStyle name="Normal 5 2 3 2 2 2 4" xfId="29367"/>
    <cellStyle name="Normal 5 2 3 2 2 2 4 2" xfId="29368"/>
    <cellStyle name="Normal 5 2 3 2 2 2 4 2 2" xfId="29369"/>
    <cellStyle name="Normal 5 2 3 2 2 2 4 2 2 2" xfId="29370"/>
    <cellStyle name="Normal 5 2 3 2 2 2 4 2 2 2 2" xfId="29371"/>
    <cellStyle name="Normal 5 2 3 2 2 2 4 2 2 3" xfId="29372"/>
    <cellStyle name="Normal 5 2 3 2 2 2 4 2 3" xfId="29373"/>
    <cellStyle name="Normal 5 2 3 2 2 2 4 2 3 2" xfId="29374"/>
    <cellStyle name="Normal 5 2 3 2 2 2 4 2 4" xfId="29375"/>
    <cellStyle name="Normal 5 2 3 2 2 2 4 3" xfId="29376"/>
    <cellStyle name="Normal 5 2 3 2 2 2 4 3 2" xfId="29377"/>
    <cellStyle name="Normal 5 2 3 2 2 2 4 3 2 2" xfId="29378"/>
    <cellStyle name="Normal 5 2 3 2 2 2 4 3 3" xfId="29379"/>
    <cellStyle name="Normal 5 2 3 2 2 2 4 4" xfId="29380"/>
    <cellStyle name="Normal 5 2 3 2 2 2 4 4 2" xfId="29381"/>
    <cellStyle name="Normal 5 2 3 2 2 2 4 5" xfId="29382"/>
    <cellStyle name="Normal 5 2 3 2 2 2 5" xfId="29383"/>
    <cellStyle name="Normal 5 2 3 2 2 2 5 2" xfId="29384"/>
    <cellStyle name="Normal 5 2 3 2 2 2 5 2 2" xfId="29385"/>
    <cellStyle name="Normal 5 2 3 2 2 2 5 2 2 2" xfId="29386"/>
    <cellStyle name="Normal 5 2 3 2 2 2 5 2 3" xfId="29387"/>
    <cellStyle name="Normal 5 2 3 2 2 2 5 3" xfId="29388"/>
    <cellStyle name="Normal 5 2 3 2 2 2 5 3 2" xfId="29389"/>
    <cellStyle name="Normal 5 2 3 2 2 2 5 4" xfId="29390"/>
    <cellStyle name="Normal 5 2 3 2 2 2 6" xfId="29391"/>
    <cellStyle name="Normal 5 2 3 2 2 2 6 2" xfId="29392"/>
    <cellStyle name="Normal 5 2 3 2 2 2 6 2 2" xfId="29393"/>
    <cellStyle name="Normal 5 2 3 2 2 2 6 3" xfId="29394"/>
    <cellStyle name="Normal 5 2 3 2 2 2 7" xfId="29395"/>
    <cellStyle name="Normal 5 2 3 2 2 2 7 2" xfId="29396"/>
    <cellStyle name="Normal 5 2 3 2 2 2 8" xfId="29397"/>
    <cellStyle name="Normal 5 2 3 2 2 3" xfId="29398"/>
    <cellStyle name="Normal 5 2 3 2 2 3 2" xfId="29399"/>
    <cellStyle name="Normal 5 2 3 2 2 3 2 2" xfId="29400"/>
    <cellStyle name="Normal 5 2 3 2 2 3 2 2 2" xfId="29401"/>
    <cellStyle name="Normal 5 2 3 2 2 3 2 2 2 2" xfId="29402"/>
    <cellStyle name="Normal 5 2 3 2 2 3 2 2 2 2 2" xfId="29403"/>
    <cellStyle name="Normal 5 2 3 2 2 3 2 2 2 2 2 2" xfId="29404"/>
    <cellStyle name="Normal 5 2 3 2 2 3 2 2 2 2 3" xfId="29405"/>
    <cellStyle name="Normal 5 2 3 2 2 3 2 2 2 3" xfId="29406"/>
    <cellStyle name="Normal 5 2 3 2 2 3 2 2 2 3 2" xfId="29407"/>
    <cellStyle name="Normal 5 2 3 2 2 3 2 2 2 4" xfId="29408"/>
    <cellStyle name="Normal 5 2 3 2 2 3 2 2 3" xfId="29409"/>
    <cellStyle name="Normal 5 2 3 2 2 3 2 2 3 2" xfId="29410"/>
    <cellStyle name="Normal 5 2 3 2 2 3 2 2 3 2 2" xfId="29411"/>
    <cellStyle name="Normal 5 2 3 2 2 3 2 2 3 3" xfId="29412"/>
    <cellStyle name="Normal 5 2 3 2 2 3 2 2 4" xfId="29413"/>
    <cellStyle name="Normal 5 2 3 2 2 3 2 2 4 2" xfId="29414"/>
    <cellStyle name="Normal 5 2 3 2 2 3 2 2 5" xfId="29415"/>
    <cellStyle name="Normal 5 2 3 2 2 3 2 3" xfId="29416"/>
    <cellStyle name="Normal 5 2 3 2 2 3 2 3 2" xfId="29417"/>
    <cellStyle name="Normal 5 2 3 2 2 3 2 3 2 2" xfId="29418"/>
    <cellStyle name="Normal 5 2 3 2 2 3 2 3 2 2 2" xfId="29419"/>
    <cellStyle name="Normal 5 2 3 2 2 3 2 3 2 3" xfId="29420"/>
    <cellStyle name="Normal 5 2 3 2 2 3 2 3 3" xfId="29421"/>
    <cellStyle name="Normal 5 2 3 2 2 3 2 3 3 2" xfId="29422"/>
    <cellStyle name="Normal 5 2 3 2 2 3 2 3 4" xfId="29423"/>
    <cellStyle name="Normal 5 2 3 2 2 3 2 4" xfId="29424"/>
    <cellStyle name="Normal 5 2 3 2 2 3 2 4 2" xfId="29425"/>
    <cellStyle name="Normal 5 2 3 2 2 3 2 4 2 2" xfId="29426"/>
    <cellStyle name="Normal 5 2 3 2 2 3 2 4 3" xfId="29427"/>
    <cellStyle name="Normal 5 2 3 2 2 3 2 5" xfId="29428"/>
    <cellStyle name="Normal 5 2 3 2 2 3 2 5 2" xfId="29429"/>
    <cellStyle name="Normal 5 2 3 2 2 3 2 6" xfId="29430"/>
    <cellStyle name="Normal 5 2 3 2 2 3 3" xfId="29431"/>
    <cellStyle name="Normal 5 2 3 2 2 3 3 2" xfId="29432"/>
    <cellStyle name="Normal 5 2 3 2 2 3 3 2 2" xfId="29433"/>
    <cellStyle name="Normal 5 2 3 2 2 3 3 2 2 2" xfId="29434"/>
    <cellStyle name="Normal 5 2 3 2 2 3 3 2 2 2 2" xfId="29435"/>
    <cellStyle name="Normal 5 2 3 2 2 3 3 2 2 3" xfId="29436"/>
    <cellStyle name="Normal 5 2 3 2 2 3 3 2 3" xfId="29437"/>
    <cellStyle name="Normal 5 2 3 2 2 3 3 2 3 2" xfId="29438"/>
    <cellStyle name="Normal 5 2 3 2 2 3 3 2 4" xfId="29439"/>
    <cellStyle name="Normal 5 2 3 2 2 3 3 3" xfId="29440"/>
    <cellStyle name="Normal 5 2 3 2 2 3 3 3 2" xfId="29441"/>
    <cellStyle name="Normal 5 2 3 2 2 3 3 3 2 2" xfId="29442"/>
    <cellStyle name="Normal 5 2 3 2 2 3 3 3 3" xfId="29443"/>
    <cellStyle name="Normal 5 2 3 2 2 3 3 4" xfId="29444"/>
    <cellStyle name="Normal 5 2 3 2 2 3 3 4 2" xfId="29445"/>
    <cellStyle name="Normal 5 2 3 2 2 3 3 5" xfId="29446"/>
    <cellStyle name="Normal 5 2 3 2 2 3 4" xfId="29447"/>
    <cellStyle name="Normal 5 2 3 2 2 3 4 2" xfId="29448"/>
    <cellStyle name="Normal 5 2 3 2 2 3 4 2 2" xfId="29449"/>
    <cellStyle name="Normal 5 2 3 2 2 3 4 2 2 2" xfId="29450"/>
    <cellStyle name="Normal 5 2 3 2 2 3 4 2 3" xfId="29451"/>
    <cellStyle name="Normal 5 2 3 2 2 3 4 3" xfId="29452"/>
    <cellStyle name="Normal 5 2 3 2 2 3 4 3 2" xfId="29453"/>
    <cellStyle name="Normal 5 2 3 2 2 3 4 4" xfId="29454"/>
    <cellStyle name="Normal 5 2 3 2 2 3 5" xfId="29455"/>
    <cellStyle name="Normal 5 2 3 2 2 3 5 2" xfId="29456"/>
    <cellStyle name="Normal 5 2 3 2 2 3 5 2 2" xfId="29457"/>
    <cellStyle name="Normal 5 2 3 2 2 3 5 3" xfId="29458"/>
    <cellStyle name="Normal 5 2 3 2 2 3 6" xfId="29459"/>
    <cellStyle name="Normal 5 2 3 2 2 3 6 2" xfId="29460"/>
    <cellStyle name="Normal 5 2 3 2 2 3 7" xfId="29461"/>
    <cellStyle name="Normal 5 2 3 2 2 4" xfId="29462"/>
    <cellStyle name="Normal 5 2 3 2 2 4 2" xfId="29463"/>
    <cellStyle name="Normal 5 2 3 2 2 4 2 2" xfId="29464"/>
    <cellStyle name="Normal 5 2 3 2 2 4 2 2 2" xfId="29465"/>
    <cellStyle name="Normal 5 2 3 2 2 4 2 2 2 2" xfId="29466"/>
    <cellStyle name="Normal 5 2 3 2 2 4 2 2 2 2 2" xfId="29467"/>
    <cellStyle name="Normal 5 2 3 2 2 4 2 2 2 3" xfId="29468"/>
    <cellStyle name="Normal 5 2 3 2 2 4 2 2 3" xfId="29469"/>
    <cellStyle name="Normal 5 2 3 2 2 4 2 2 3 2" xfId="29470"/>
    <cellStyle name="Normal 5 2 3 2 2 4 2 2 4" xfId="29471"/>
    <cellStyle name="Normal 5 2 3 2 2 4 2 3" xfId="29472"/>
    <cellStyle name="Normal 5 2 3 2 2 4 2 3 2" xfId="29473"/>
    <cellStyle name="Normal 5 2 3 2 2 4 2 3 2 2" xfId="29474"/>
    <cellStyle name="Normal 5 2 3 2 2 4 2 3 3" xfId="29475"/>
    <cellStyle name="Normal 5 2 3 2 2 4 2 4" xfId="29476"/>
    <cellStyle name="Normal 5 2 3 2 2 4 2 4 2" xfId="29477"/>
    <cellStyle name="Normal 5 2 3 2 2 4 2 5" xfId="29478"/>
    <cellStyle name="Normal 5 2 3 2 2 4 3" xfId="29479"/>
    <cellStyle name="Normal 5 2 3 2 2 4 3 2" xfId="29480"/>
    <cellStyle name="Normal 5 2 3 2 2 4 3 2 2" xfId="29481"/>
    <cellStyle name="Normal 5 2 3 2 2 4 3 2 2 2" xfId="29482"/>
    <cellStyle name="Normal 5 2 3 2 2 4 3 2 3" xfId="29483"/>
    <cellStyle name="Normal 5 2 3 2 2 4 3 3" xfId="29484"/>
    <cellStyle name="Normal 5 2 3 2 2 4 3 3 2" xfId="29485"/>
    <cellStyle name="Normal 5 2 3 2 2 4 3 4" xfId="29486"/>
    <cellStyle name="Normal 5 2 3 2 2 4 4" xfId="29487"/>
    <cellStyle name="Normal 5 2 3 2 2 4 4 2" xfId="29488"/>
    <cellStyle name="Normal 5 2 3 2 2 4 4 2 2" xfId="29489"/>
    <cellStyle name="Normal 5 2 3 2 2 4 4 3" xfId="29490"/>
    <cellStyle name="Normal 5 2 3 2 2 4 5" xfId="29491"/>
    <cellStyle name="Normal 5 2 3 2 2 4 5 2" xfId="29492"/>
    <cellStyle name="Normal 5 2 3 2 2 4 6" xfId="29493"/>
    <cellStyle name="Normal 5 2 3 2 2 5" xfId="29494"/>
    <cellStyle name="Normal 5 2 3 2 2 5 2" xfId="29495"/>
    <cellStyle name="Normal 5 2 3 2 2 5 2 2" xfId="29496"/>
    <cellStyle name="Normal 5 2 3 2 2 5 2 2 2" xfId="29497"/>
    <cellStyle name="Normal 5 2 3 2 2 5 2 2 2 2" xfId="29498"/>
    <cellStyle name="Normal 5 2 3 2 2 5 2 2 3" xfId="29499"/>
    <cellStyle name="Normal 5 2 3 2 2 5 2 3" xfId="29500"/>
    <cellStyle name="Normal 5 2 3 2 2 5 2 3 2" xfId="29501"/>
    <cellStyle name="Normal 5 2 3 2 2 5 2 4" xfId="29502"/>
    <cellStyle name="Normal 5 2 3 2 2 5 3" xfId="29503"/>
    <cellStyle name="Normal 5 2 3 2 2 5 3 2" xfId="29504"/>
    <cellStyle name="Normal 5 2 3 2 2 5 3 2 2" xfId="29505"/>
    <cellStyle name="Normal 5 2 3 2 2 5 3 3" xfId="29506"/>
    <cellStyle name="Normal 5 2 3 2 2 5 4" xfId="29507"/>
    <cellStyle name="Normal 5 2 3 2 2 5 4 2" xfId="29508"/>
    <cellStyle name="Normal 5 2 3 2 2 5 5" xfId="29509"/>
    <cellStyle name="Normal 5 2 3 2 2 6" xfId="29510"/>
    <cellStyle name="Normal 5 2 3 2 2 6 2" xfId="29511"/>
    <cellStyle name="Normal 5 2 3 2 2 6 2 2" xfId="29512"/>
    <cellStyle name="Normal 5 2 3 2 2 6 2 2 2" xfId="29513"/>
    <cellStyle name="Normal 5 2 3 2 2 6 2 3" xfId="29514"/>
    <cellStyle name="Normal 5 2 3 2 2 6 3" xfId="29515"/>
    <cellStyle name="Normal 5 2 3 2 2 6 3 2" xfId="29516"/>
    <cellStyle name="Normal 5 2 3 2 2 6 4" xfId="29517"/>
    <cellStyle name="Normal 5 2 3 2 2 7" xfId="29518"/>
    <cellStyle name="Normal 5 2 3 2 2 7 2" xfId="29519"/>
    <cellStyle name="Normal 5 2 3 2 2 7 2 2" xfId="29520"/>
    <cellStyle name="Normal 5 2 3 2 2 7 3" xfId="29521"/>
    <cellStyle name="Normal 5 2 3 2 2 8" xfId="29522"/>
    <cellStyle name="Normal 5 2 3 2 2 8 2" xfId="29523"/>
    <cellStyle name="Normal 5 2 3 2 2 9" xfId="29524"/>
    <cellStyle name="Normal 5 2 3 2 3" xfId="29525"/>
    <cellStyle name="Normal 5 2 3 2 3 2" xfId="29526"/>
    <cellStyle name="Normal 5 2 3 2 3 2 2" xfId="29527"/>
    <cellStyle name="Normal 5 2 3 2 3 2 2 2" xfId="29528"/>
    <cellStyle name="Normal 5 2 3 2 3 2 2 2 2" xfId="29529"/>
    <cellStyle name="Normal 5 2 3 2 3 2 2 2 2 2" xfId="29530"/>
    <cellStyle name="Normal 5 2 3 2 3 2 2 2 2 2 2" xfId="29531"/>
    <cellStyle name="Normal 5 2 3 2 3 2 2 2 2 2 2 2" xfId="29532"/>
    <cellStyle name="Normal 5 2 3 2 3 2 2 2 2 2 3" xfId="29533"/>
    <cellStyle name="Normal 5 2 3 2 3 2 2 2 2 3" xfId="29534"/>
    <cellStyle name="Normal 5 2 3 2 3 2 2 2 2 3 2" xfId="29535"/>
    <cellStyle name="Normal 5 2 3 2 3 2 2 2 2 4" xfId="29536"/>
    <cellStyle name="Normal 5 2 3 2 3 2 2 2 3" xfId="29537"/>
    <cellStyle name="Normal 5 2 3 2 3 2 2 2 3 2" xfId="29538"/>
    <cellStyle name="Normal 5 2 3 2 3 2 2 2 3 2 2" xfId="29539"/>
    <cellStyle name="Normal 5 2 3 2 3 2 2 2 3 3" xfId="29540"/>
    <cellStyle name="Normal 5 2 3 2 3 2 2 2 4" xfId="29541"/>
    <cellStyle name="Normal 5 2 3 2 3 2 2 2 4 2" xfId="29542"/>
    <cellStyle name="Normal 5 2 3 2 3 2 2 2 5" xfId="29543"/>
    <cellStyle name="Normal 5 2 3 2 3 2 2 3" xfId="29544"/>
    <cellStyle name="Normal 5 2 3 2 3 2 2 3 2" xfId="29545"/>
    <cellStyle name="Normal 5 2 3 2 3 2 2 3 2 2" xfId="29546"/>
    <cellStyle name="Normal 5 2 3 2 3 2 2 3 2 2 2" xfId="29547"/>
    <cellStyle name="Normal 5 2 3 2 3 2 2 3 2 3" xfId="29548"/>
    <cellStyle name="Normal 5 2 3 2 3 2 2 3 3" xfId="29549"/>
    <cellStyle name="Normal 5 2 3 2 3 2 2 3 3 2" xfId="29550"/>
    <cellStyle name="Normal 5 2 3 2 3 2 2 3 4" xfId="29551"/>
    <cellStyle name="Normal 5 2 3 2 3 2 2 4" xfId="29552"/>
    <cellStyle name="Normal 5 2 3 2 3 2 2 4 2" xfId="29553"/>
    <cellStyle name="Normal 5 2 3 2 3 2 2 4 2 2" xfId="29554"/>
    <cellStyle name="Normal 5 2 3 2 3 2 2 4 3" xfId="29555"/>
    <cellStyle name="Normal 5 2 3 2 3 2 2 5" xfId="29556"/>
    <cellStyle name="Normal 5 2 3 2 3 2 2 5 2" xfId="29557"/>
    <cellStyle name="Normal 5 2 3 2 3 2 2 6" xfId="29558"/>
    <cellStyle name="Normal 5 2 3 2 3 2 3" xfId="29559"/>
    <cellStyle name="Normal 5 2 3 2 3 2 3 2" xfId="29560"/>
    <cellStyle name="Normal 5 2 3 2 3 2 3 2 2" xfId="29561"/>
    <cellStyle name="Normal 5 2 3 2 3 2 3 2 2 2" xfId="29562"/>
    <cellStyle name="Normal 5 2 3 2 3 2 3 2 2 2 2" xfId="29563"/>
    <cellStyle name="Normal 5 2 3 2 3 2 3 2 2 3" xfId="29564"/>
    <cellStyle name="Normal 5 2 3 2 3 2 3 2 3" xfId="29565"/>
    <cellStyle name="Normal 5 2 3 2 3 2 3 2 3 2" xfId="29566"/>
    <cellStyle name="Normal 5 2 3 2 3 2 3 2 4" xfId="29567"/>
    <cellStyle name="Normal 5 2 3 2 3 2 3 3" xfId="29568"/>
    <cellStyle name="Normal 5 2 3 2 3 2 3 3 2" xfId="29569"/>
    <cellStyle name="Normal 5 2 3 2 3 2 3 3 2 2" xfId="29570"/>
    <cellStyle name="Normal 5 2 3 2 3 2 3 3 3" xfId="29571"/>
    <cellStyle name="Normal 5 2 3 2 3 2 3 4" xfId="29572"/>
    <cellStyle name="Normal 5 2 3 2 3 2 3 4 2" xfId="29573"/>
    <cellStyle name="Normal 5 2 3 2 3 2 3 5" xfId="29574"/>
    <cellStyle name="Normal 5 2 3 2 3 2 4" xfId="29575"/>
    <cellStyle name="Normal 5 2 3 2 3 2 4 2" xfId="29576"/>
    <cellStyle name="Normal 5 2 3 2 3 2 4 2 2" xfId="29577"/>
    <cellStyle name="Normal 5 2 3 2 3 2 4 2 2 2" xfId="29578"/>
    <cellStyle name="Normal 5 2 3 2 3 2 4 2 3" xfId="29579"/>
    <cellStyle name="Normal 5 2 3 2 3 2 4 3" xfId="29580"/>
    <cellStyle name="Normal 5 2 3 2 3 2 4 3 2" xfId="29581"/>
    <cellStyle name="Normal 5 2 3 2 3 2 4 4" xfId="29582"/>
    <cellStyle name="Normal 5 2 3 2 3 2 5" xfId="29583"/>
    <cellStyle name="Normal 5 2 3 2 3 2 5 2" xfId="29584"/>
    <cellStyle name="Normal 5 2 3 2 3 2 5 2 2" xfId="29585"/>
    <cellStyle name="Normal 5 2 3 2 3 2 5 3" xfId="29586"/>
    <cellStyle name="Normal 5 2 3 2 3 2 6" xfId="29587"/>
    <cellStyle name="Normal 5 2 3 2 3 2 6 2" xfId="29588"/>
    <cellStyle name="Normal 5 2 3 2 3 2 7" xfId="29589"/>
    <cellStyle name="Normal 5 2 3 2 3 3" xfId="29590"/>
    <cellStyle name="Normal 5 2 3 2 3 3 2" xfId="29591"/>
    <cellStyle name="Normal 5 2 3 2 3 3 2 2" xfId="29592"/>
    <cellStyle name="Normal 5 2 3 2 3 3 2 2 2" xfId="29593"/>
    <cellStyle name="Normal 5 2 3 2 3 3 2 2 2 2" xfId="29594"/>
    <cellStyle name="Normal 5 2 3 2 3 3 2 2 2 2 2" xfId="29595"/>
    <cellStyle name="Normal 5 2 3 2 3 3 2 2 2 3" xfId="29596"/>
    <cellStyle name="Normal 5 2 3 2 3 3 2 2 3" xfId="29597"/>
    <cellStyle name="Normal 5 2 3 2 3 3 2 2 3 2" xfId="29598"/>
    <cellStyle name="Normal 5 2 3 2 3 3 2 2 4" xfId="29599"/>
    <cellStyle name="Normal 5 2 3 2 3 3 2 3" xfId="29600"/>
    <cellStyle name="Normal 5 2 3 2 3 3 2 3 2" xfId="29601"/>
    <cellStyle name="Normal 5 2 3 2 3 3 2 3 2 2" xfId="29602"/>
    <cellStyle name="Normal 5 2 3 2 3 3 2 3 3" xfId="29603"/>
    <cellStyle name="Normal 5 2 3 2 3 3 2 4" xfId="29604"/>
    <cellStyle name="Normal 5 2 3 2 3 3 2 4 2" xfId="29605"/>
    <cellStyle name="Normal 5 2 3 2 3 3 2 5" xfId="29606"/>
    <cellStyle name="Normal 5 2 3 2 3 3 3" xfId="29607"/>
    <cellStyle name="Normal 5 2 3 2 3 3 3 2" xfId="29608"/>
    <cellStyle name="Normal 5 2 3 2 3 3 3 2 2" xfId="29609"/>
    <cellStyle name="Normal 5 2 3 2 3 3 3 2 2 2" xfId="29610"/>
    <cellStyle name="Normal 5 2 3 2 3 3 3 2 3" xfId="29611"/>
    <cellStyle name="Normal 5 2 3 2 3 3 3 3" xfId="29612"/>
    <cellStyle name="Normal 5 2 3 2 3 3 3 3 2" xfId="29613"/>
    <cellStyle name="Normal 5 2 3 2 3 3 3 4" xfId="29614"/>
    <cellStyle name="Normal 5 2 3 2 3 3 4" xfId="29615"/>
    <cellStyle name="Normal 5 2 3 2 3 3 4 2" xfId="29616"/>
    <cellStyle name="Normal 5 2 3 2 3 3 4 2 2" xfId="29617"/>
    <cellStyle name="Normal 5 2 3 2 3 3 4 3" xfId="29618"/>
    <cellStyle name="Normal 5 2 3 2 3 3 5" xfId="29619"/>
    <cellStyle name="Normal 5 2 3 2 3 3 5 2" xfId="29620"/>
    <cellStyle name="Normal 5 2 3 2 3 3 6" xfId="29621"/>
    <cellStyle name="Normal 5 2 3 2 3 4" xfId="29622"/>
    <cellStyle name="Normal 5 2 3 2 3 4 2" xfId="29623"/>
    <cellStyle name="Normal 5 2 3 2 3 4 2 2" xfId="29624"/>
    <cellStyle name="Normal 5 2 3 2 3 4 2 2 2" xfId="29625"/>
    <cellStyle name="Normal 5 2 3 2 3 4 2 2 2 2" xfId="29626"/>
    <cellStyle name="Normal 5 2 3 2 3 4 2 2 3" xfId="29627"/>
    <cellStyle name="Normal 5 2 3 2 3 4 2 3" xfId="29628"/>
    <cellStyle name="Normal 5 2 3 2 3 4 2 3 2" xfId="29629"/>
    <cellStyle name="Normal 5 2 3 2 3 4 2 4" xfId="29630"/>
    <cellStyle name="Normal 5 2 3 2 3 4 3" xfId="29631"/>
    <cellStyle name="Normal 5 2 3 2 3 4 3 2" xfId="29632"/>
    <cellStyle name="Normal 5 2 3 2 3 4 3 2 2" xfId="29633"/>
    <cellStyle name="Normal 5 2 3 2 3 4 3 3" xfId="29634"/>
    <cellStyle name="Normal 5 2 3 2 3 4 4" xfId="29635"/>
    <cellStyle name="Normal 5 2 3 2 3 4 4 2" xfId="29636"/>
    <cellStyle name="Normal 5 2 3 2 3 4 5" xfId="29637"/>
    <cellStyle name="Normal 5 2 3 2 3 5" xfId="29638"/>
    <cellStyle name="Normal 5 2 3 2 3 5 2" xfId="29639"/>
    <cellStyle name="Normal 5 2 3 2 3 5 2 2" xfId="29640"/>
    <cellStyle name="Normal 5 2 3 2 3 5 2 2 2" xfId="29641"/>
    <cellStyle name="Normal 5 2 3 2 3 5 2 3" xfId="29642"/>
    <cellStyle name="Normal 5 2 3 2 3 5 3" xfId="29643"/>
    <cellStyle name="Normal 5 2 3 2 3 5 3 2" xfId="29644"/>
    <cellStyle name="Normal 5 2 3 2 3 5 4" xfId="29645"/>
    <cellStyle name="Normal 5 2 3 2 3 6" xfId="29646"/>
    <cellStyle name="Normal 5 2 3 2 3 6 2" xfId="29647"/>
    <cellStyle name="Normal 5 2 3 2 3 6 2 2" xfId="29648"/>
    <cellStyle name="Normal 5 2 3 2 3 6 3" xfId="29649"/>
    <cellStyle name="Normal 5 2 3 2 3 7" xfId="29650"/>
    <cellStyle name="Normal 5 2 3 2 3 7 2" xfId="29651"/>
    <cellStyle name="Normal 5 2 3 2 3 8" xfId="29652"/>
    <cellStyle name="Normal 5 2 3 2 4" xfId="29653"/>
    <cellStyle name="Normal 5 2 3 2 4 2" xfId="29654"/>
    <cellStyle name="Normal 5 2 3 2 4 2 2" xfId="29655"/>
    <cellStyle name="Normal 5 2 3 2 4 2 2 2" xfId="29656"/>
    <cellStyle name="Normal 5 2 3 2 4 2 2 2 2" xfId="29657"/>
    <cellStyle name="Normal 5 2 3 2 4 2 2 2 2 2" xfId="29658"/>
    <cellStyle name="Normal 5 2 3 2 4 2 2 2 2 2 2" xfId="29659"/>
    <cellStyle name="Normal 5 2 3 2 4 2 2 2 2 3" xfId="29660"/>
    <cellStyle name="Normal 5 2 3 2 4 2 2 2 3" xfId="29661"/>
    <cellStyle name="Normal 5 2 3 2 4 2 2 2 3 2" xfId="29662"/>
    <cellStyle name="Normal 5 2 3 2 4 2 2 2 4" xfId="29663"/>
    <cellStyle name="Normal 5 2 3 2 4 2 2 3" xfId="29664"/>
    <cellStyle name="Normal 5 2 3 2 4 2 2 3 2" xfId="29665"/>
    <cellStyle name="Normal 5 2 3 2 4 2 2 3 2 2" xfId="29666"/>
    <cellStyle name="Normal 5 2 3 2 4 2 2 3 3" xfId="29667"/>
    <cellStyle name="Normal 5 2 3 2 4 2 2 4" xfId="29668"/>
    <cellStyle name="Normal 5 2 3 2 4 2 2 4 2" xfId="29669"/>
    <cellStyle name="Normal 5 2 3 2 4 2 2 5" xfId="29670"/>
    <cellStyle name="Normal 5 2 3 2 4 2 3" xfId="29671"/>
    <cellStyle name="Normal 5 2 3 2 4 2 3 2" xfId="29672"/>
    <cellStyle name="Normal 5 2 3 2 4 2 3 2 2" xfId="29673"/>
    <cellStyle name="Normal 5 2 3 2 4 2 3 2 2 2" xfId="29674"/>
    <cellStyle name="Normal 5 2 3 2 4 2 3 2 3" xfId="29675"/>
    <cellStyle name="Normal 5 2 3 2 4 2 3 3" xfId="29676"/>
    <cellStyle name="Normal 5 2 3 2 4 2 3 3 2" xfId="29677"/>
    <cellStyle name="Normal 5 2 3 2 4 2 3 4" xfId="29678"/>
    <cellStyle name="Normal 5 2 3 2 4 2 4" xfId="29679"/>
    <cellStyle name="Normal 5 2 3 2 4 2 4 2" xfId="29680"/>
    <cellStyle name="Normal 5 2 3 2 4 2 4 2 2" xfId="29681"/>
    <cellStyle name="Normal 5 2 3 2 4 2 4 3" xfId="29682"/>
    <cellStyle name="Normal 5 2 3 2 4 2 5" xfId="29683"/>
    <cellStyle name="Normal 5 2 3 2 4 2 5 2" xfId="29684"/>
    <cellStyle name="Normal 5 2 3 2 4 2 6" xfId="29685"/>
    <cellStyle name="Normal 5 2 3 2 4 3" xfId="29686"/>
    <cellStyle name="Normal 5 2 3 2 4 3 2" xfId="29687"/>
    <cellStyle name="Normal 5 2 3 2 4 3 2 2" xfId="29688"/>
    <cellStyle name="Normal 5 2 3 2 4 3 2 2 2" xfId="29689"/>
    <cellStyle name="Normal 5 2 3 2 4 3 2 2 2 2" xfId="29690"/>
    <cellStyle name="Normal 5 2 3 2 4 3 2 2 3" xfId="29691"/>
    <cellStyle name="Normal 5 2 3 2 4 3 2 3" xfId="29692"/>
    <cellStyle name="Normal 5 2 3 2 4 3 2 3 2" xfId="29693"/>
    <cellStyle name="Normal 5 2 3 2 4 3 2 4" xfId="29694"/>
    <cellStyle name="Normal 5 2 3 2 4 3 3" xfId="29695"/>
    <cellStyle name="Normal 5 2 3 2 4 3 3 2" xfId="29696"/>
    <cellStyle name="Normal 5 2 3 2 4 3 3 2 2" xfId="29697"/>
    <cellStyle name="Normal 5 2 3 2 4 3 3 3" xfId="29698"/>
    <cellStyle name="Normal 5 2 3 2 4 3 4" xfId="29699"/>
    <cellStyle name="Normal 5 2 3 2 4 3 4 2" xfId="29700"/>
    <cellStyle name="Normal 5 2 3 2 4 3 5" xfId="29701"/>
    <cellStyle name="Normal 5 2 3 2 4 4" xfId="29702"/>
    <cellStyle name="Normal 5 2 3 2 4 4 2" xfId="29703"/>
    <cellStyle name="Normal 5 2 3 2 4 4 2 2" xfId="29704"/>
    <cellStyle name="Normal 5 2 3 2 4 4 2 2 2" xfId="29705"/>
    <cellStyle name="Normal 5 2 3 2 4 4 2 3" xfId="29706"/>
    <cellStyle name="Normal 5 2 3 2 4 4 3" xfId="29707"/>
    <cellStyle name="Normal 5 2 3 2 4 4 3 2" xfId="29708"/>
    <cellStyle name="Normal 5 2 3 2 4 4 4" xfId="29709"/>
    <cellStyle name="Normal 5 2 3 2 4 5" xfId="29710"/>
    <cellStyle name="Normal 5 2 3 2 4 5 2" xfId="29711"/>
    <cellStyle name="Normal 5 2 3 2 4 5 2 2" xfId="29712"/>
    <cellStyle name="Normal 5 2 3 2 4 5 3" xfId="29713"/>
    <cellStyle name="Normal 5 2 3 2 4 6" xfId="29714"/>
    <cellStyle name="Normal 5 2 3 2 4 6 2" xfId="29715"/>
    <cellStyle name="Normal 5 2 3 2 4 7" xfId="29716"/>
    <cellStyle name="Normal 5 2 3 2 5" xfId="29717"/>
    <cellStyle name="Normal 5 2 3 2 5 2" xfId="29718"/>
    <cellStyle name="Normal 5 2 3 2 5 2 2" xfId="29719"/>
    <cellStyle name="Normal 5 2 3 2 5 2 2 2" xfId="29720"/>
    <cellStyle name="Normal 5 2 3 2 5 2 2 2 2" xfId="29721"/>
    <cellStyle name="Normal 5 2 3 2 5 2 2 2 2 2" xfId="29722"/>
    <cellStyle name="Normal 5 2 3 2 5 2 2 2 3" xfId="29723"/>
    <cellStyle name="Normal 5 2 3 2 5 2 2 3" xfId="29724"/>
    <cellStyle name="Normal 5 2 3 2 5 2 2 3 2" xfId="29725"/>
    <cellStyle name="Normal 5 2 3 2 5 2 2 4" xfId="29726"/>
    <cellStyle name="Normal 5 2 3 2 5 2 3" xfId="29727"/>
    <cellStyle name="Normal 5 2 3 2 5 2 3 2" xfId="29728"/>
    <cellStyle name="Normal 5 2 3 2 5 2 3 2 2" xfId="29729"/>
    <cellStyle name="Normal 5 2 3 2 5 2 3 3" xfId="29730"/>
    <cellStyle name="Normal 5 2 3 2 5 2 4" xfId="29731"/>
    <cellStyle name="Normal 5 2 3 2 5 2 4 2" xfId="29732"/>
    <cellStyle name="Normal 5 2 3 2 5 2 5" xfId="29733"/>
    <cellStyle name="Normal 5 2 3 2 5 3" xfId="29734"/>
    <cellStyle name="Normal 5 2 3 2 5 3 2" xfId="29735"/>
    <cellStyle name="Normal 5 2 3 2 5 3 2 2" xfId="29736"/>
    <cellStyle name="Normal 5 2 3 2 5 3 2 2 2" xfId="29737"/>
    <cellStyle name="Normal 5 2 3 2 5 3 2 3" xfId="29738"/>
    <cellStyle name="Normal 5 2 3 2 5 3 3" xfId="29739"/>
    <cellStyle name="Normal 5 2 3 2 5 3 3 2" xfId="29740"/>
    <cellStyle name="Normal 5 2 3 2 5 3 4" xfId="29741"/>
    <cellStyle name="Normal 5 2 3 2 5 4" xfId="29742"/>
    <cellStyle name="Normal 5 2 3 2 5 4 2" xfId="29743"/>
    <cellStyle name="Normal 5 2 3 2 5 4 2 2" xfId="29744"/>
    <cellStyle name="Normal 5 2 3 2 5 4 3" xfId="29745"/>
    <cellStyle name="Normal 5 2 3 2 5 5" xfId="29746"/>
    <cellStyle name="Normal 5 2 3 2 5 5 2" xfId="29747"/>
    <cellStyle name="Normal 5 2 3 2 5 6" xfId="29748"/>
    <cellStyle name="Normal 5 2 3 2 6" xfId="29749"/>
    <cellStyle name="Normal 5 2 3 2 6 2" xfId="29750"/>
    <cellStyle name="Normal 5 2 3 2 6 2 2" xfId="29751"/>
    <cellStyle name="Normal 5 2 3 2 6 2 2 2" xfId="29752"/>
    <cellStyle name="Normal 5 2 3 2 6 2 2 2 2" xfId="29753"/>
    <cellStyle name="Normal 5 2 3 2 6 2 2 3" xfId="29754"/>
    <cellStyle name="Normal 5 2 3 2 6 2 3" xfId="29755"/>
    <cellStyle name="Normal 5 2 3 2 6 2 3 2" xfId="29756"/>
    <cellStyle name="Normal 5 2 3 2 6 2 4" xfId="29757"/>
    <cellStyle name="Normal 5 2 3 2 6 3" xfId="29758"/>
    <cellStyle name="Normal 5 2 3 2 6 3 2" xfId="29759"/>
    <cellStyle name="Normal 5 2 3 2 6 3 2 2" xfId="29760"/>
    <cellStyle name="Normal 5 2 3 2 6 3 3" xfId="29761"/>
    <cellStyle name="Normal 5 2 3 2 6 4" xfId="29762"/>
    <cellStyle name="Normal 5 2 3 2 6 4 2" xfId="29763"/>
    <cellStyle name="Normal 5 2 3 2 6 5" xfId="29764"/>
    <cellStyle name="Normal 5 2 3 2 7" xfId="29765"/>
    <cellStyle name="Normal 5 2 3 2 7 2" xfId="29766"/>
    <cellStyle name="Normal 5 2 3 2 7 2 2" xfId="29767"/>
    <cellStyle name="Normal 5 2 3 2 7 2 2 2" xfId="29768"/>
    <cellStyle name="Normal 5 2 3 2 7 2 3" xfId="29769"/>
    <cellStyle name="Normal 5 2 3 2 7 3" xfId="29770"/>
    <cellStyle name="Normal 5 2 3 2 7 3 2" xfId="29771"/>
    <cellStyle name="Normal 5 2 3 2 7 4" xfId="29772"/>
    <cellStyle name="Normal 5 2 3 2 8" xfId="29773"/>
    <cellStyle name="Normal 5 2 3 2 8 2" xfId="29774"/>
    <cellStyle name="Normal 5 2 3 2 8 2 2" xfId="29775"/>
    <cellStyle name="Normal 5 2 3 2 8 3" xfId="29776"/>
    <cellStyle name="Normal 5 2 3 2 9" xfId="29777"/>
    <cellStyle name="Normal 5 2 3 2 9 2" xfId="29778"/>
    <cellStyle name="Normal 5 2 3 3" xfId="29779"/>
    <cellStyle name="Normal 5 2 3 3 2" xfId="29780"/>
    <cellStyle name="Normal 5 2 3 3 2 2" xfId="29781"/>
    <cellStyle name="Normal 5 2 3 3 2 2 2" xfId="29782"/>
    <cellStyle name="Normal 5 2 3 3 2 2 2 2" xfId="29783"/>
    <cellStyle name="Normal 5 2 3 3 2 2 2 2 2" xfId="29784"/>
    <cellStyle name="Normal 5 2 3 3 2 2 2 2 2 2" xfId="29785"/>
    <cellStyle name="Normal 5 2 3 3 2 2 2 2 2 2 2" xfId="29786"/>
    <cellStyle name="Normal 5 2 3 3 2 2 2 2 2 2 2 2" xfId="29787"/>
    <cellStyle name="Normal 5 2 3 3 2 2 2 2 2 2 3" xfId="29788"/>
    <cellStyle name="Normal 5 2 3 3 2 2 2 2 2 3" xfId="29789"/>
    <cellStyle name="Normal 5 2 3 3 2 2 2 2 2 3 2" xfId="29790"/>
    <cellStyle name="Normal 5 2 3 3 2 2 2 2 2 4" xfId="29791"/>
    <cellStyle name="Normal 5 2 3 3 2 2 2 2 3" xfId="29792"/>
    <cellStyle name="Normal 5 2 3 3 2 2 2 2 3 2" xfId="29793"/>
    <cellStyle name="Normal 5 2 3 3 2 2 2 2 3 2 2" xfId="29794"/>
    <cellStyle name="Normal 5 2 3 3 2 2 2 2 3 3" xfId="29795"/>
    <cellStyle name="Normal 5 2 3 3 2 2 2 2 4" xfId="29796"/>
    <cellStyle name="Normal 5 2 3 3 2 2 2 2 4 2" xfId="29797"/>
    <cellStyle name="Normal 5 2 3 3 2 2 2 2 5" xfId="29798"/>
    <cellStyle name="Normal 5 2 3 3 2 2 2 3" xfId="29799"/>
    <cellStyle name="Normal 5 2 3 3 2 2 2 3 2" xfId="29800"/>
    <cellStyle name="Normal 5 2 3 3 2 2 2 3 2 2" xfId="29801"/>
    <cellStyle name="Normal 5 2 3 3 2 2 2 3 2 2 2" xfId="29802"/>
    <cellStyle name="Normal 5 2 3 3 2 2 2 3 2 3" xfId="29803"/>
    <cellStyle name="Normal 5 2 3 3 2 2 2 3 3" xfId="29804"/>
    <cellStyle name="Normal 5 2 3 3 2 2 2 3 3 2" xfId="29805"/>
    <cellStyle name="Normal 5 2 3 3 2 2 2 3 4" xfId="29806"/>
    <cellStyle name="Normal 5 2 3 3 2 2 2 4" xfId="29807"/>
    <cellStyle name="Normal 5 2 3 3 2 2 2 4 2" xfId="29808"/>
    <cellStyle name="Normal 5 2 3 3 2 2 2 4 2 2" xfId="29809"/>
    <cellStyle name="Normal 5 2 3 3 2 2 2 4 3" xfId="29810"/>
    <cellStyle name="Normal 5 2 3 3 2 2 2 5" xfId="29811"/>
    <cellStyle name="Normal 5 2 3 3 2 2 2 5 2" xfId="29812"/>
    <cellStyle name="Normal 5 2 3 3 2 2 2 6" xfId="29813"/>
    <cellStyle name="Normal 5 2 3 3 2 2 3" xfId="29814"/>
    <cellStyle name="Normal 5 2 3 3 2 2 3 2" xfId="29815"/>
    <cellStyle name="Normal 5 2 3 3 2 2 3 2 2" xfId="29816"/>
    <cellStyle name="Normal 5 2 3 3 2 2 3 2 2 2" xfId="29817"/>
    <cellStyle name="Normal 5 2 3 3 2 2 3 2 2 2 2" xfId="29818"/>
    <cellStyle name="Normal 5 2 3 3 2 2 3 2 2 3" xfId="29819"/>
    <cellStyle name="Normal 5 2 3 3 2 2 3 2 3" xfId="29820"/>
    <cellStyle name="Normal 5 2 3 3 2 2 3 2 3 2" xfId="29821"/>
    <cellStyle name="Normal 5 2 3 3 2 2 3 2 4" xfId="29822"/>
    <cellStyle name="Normal 5 2 3 3 2 2 3 3" xfId="29823"/>
    <cellStyle name="Normal 5 2 3 3 2 2 3 3 2" xfId="29824"/>
    <cellStyle name="Normal 5 2 3 3 2 2 3 3 2 2" xfId="29825"/>
    <cellStyle name="Normal 5 2 3 3 2 2 3 3 3" xfId="29826"/>
    <cellStyle name="Normal 5 2 3 3 2 2 3 4" xfId="29827"/>
    <cellStyle name="Normal 5 2 3 3 2 2 3 4 2" xfId="29828"/>
    <cellStyle name="Normal 5 2 3 3 2 2 3 5" xfId="29829"/>
    <cellStyle name="Normal 5 2 3 3 2 2 4" xfId="29830"/>
    <cellStyle name="Normal 5 2 3 3 2 2 4 2" xfId="29831"/>
    <cellStyle name="Normal 5 2 3 3 2 2 4 2 2" xfId="29832"/>
    <cellStyle name="Normal 5 2 3 3 2 2 4 2 2 2" xfId="29833"/>
    <cellStyle name="Normal 5 2 3 3 2 2 4 2 3" xfId="29834"/>
    <cellStyle name="Normal 5 2 3 3 2 2 4 3" xfId="29835"/>
    <cellStyle name="Normal 5 2 3 3 2 2 4 3 2" xfId="29836"/>
    <cellStyle name="Normal 5 2 3 3 2 2 4 4" xfId="29837"/>
    <cellStyle name="Normal 5 2 3 3 2 2 5" xfId="29838"/>
    <cellStyle name="Normal 5 2 3 3 2 2 5 2" xfId="29839"/>
    <cellStyle name="Normal 5 2 3 3 2 2 5 2 2" xfId="29840"/>
    <cellStyle name="Normal 5 2 3 3 2 2 5 3" xfId="29841"/>
    <cellStyle name="Normal 5 2 3 3 2 2 6" xfId="29842"/>
    <cellStyle name="Normal 5 2 3 3 2 2 6 2" xfId="29843"/>
    <cellStyle name="Normal 5 2 3 3 2 2 7" xfId="29844"/>
    <cellStyle name="Normal 5 2 3 3 2 3" xfId="29845"/>
    <cellStyle name="Normal 5 2 3 3 2 3 2" xfId="29846"/>
    <cellStyle name="Normal 5 2 3 3 2 3 2 2" xfId="29847"/>
    <cellStyle name="Normal 5 2 3 3 2 3 2 2 2" xfId="29848"/>
    <cellStyle name="Normal 5 2 3 3 2 3 2 2 2 2" xfId="29849"/>
    <cellStyle name="Normal 5 2 3 3 2 3 2 2 2 2 2" xfId="29850"/>
    <cellStyle name="Normal 5 2 3 3 2 3 2 2 2 3" xfId="29851"/>
    <cellStyle name="Normal 5 2 3 3 2 3 2 2 3" xfId="29852"/>
    <cellStyle name="Normal 5 2 3 3 2 3 2 2 3 2" xfId="29853"/>
    <cellStyle name="Normal 5 2 3 3 2 3 2 2 4" xfId="29854"/>
    <cellStyle name="Normal 5 2 3 3 2 3 2 3" xfId="29855"/>
    <cellStyle name="Normal 5 2 3 3 2 3 2 3 2" xfId="29856"/>
    <cellStyle name="Normal 5 2 3 3 2 3 2 3 2 2" xfId="29857"/>
    <cellStyle name="Normal 5 2 3 3 2 3 2 3 3" xfId="29858"/>
    <cellStyle name="Normal 5 2 3 3 2 3 2 4" xfId="29859"/>
    <cellStyle name="Normal 5 2 3 3 2 3 2 4 2" xfId="29860"/>
    <cellStyle name="Normal 5 2 3 3 2 3 2 5" xfId="29861"/>
    <cellStyle name="Normal 5 2 3 3 2 3 3" xfId="29862"/>
    <cellStyle name="Normal 5 2 3 3 2 3 3 2" xfId="29863"/>
    <cellStyle name="Normal 5 2 3 3 2 3 3 2 2" xfId="29864"/>
    <cellStyle name="Normal 5 2 3 3 2 3 3 2 2 2" xfId="29865"/>
    <cellStyle name="Normal 5 2 3 3 2 3 3 2 3" xfId="29866"/>
    <cellStyle name="Normal 5 2 3 3 2 3 3 3" xfId="29867"/>
    <cellStyle name="Normal 5 2 3 3 2 3 3 3 2" xfId="29868"/>
    <cellStyle name="Normal 5 2 3 3 2 3 3 4" xfId="29869"/>
    <cellStyle name="Normal 5 2 3 3 2 3 4" xfId="29870"/>
    <cellStyle name="Normal 5 2 3 3 2 3 4 2" xfId="29871"/>
    <cellStyle name="Normal 5 2 3 3 2 3 4 2 2" xfId="29872"/>
    <cellStyle name="Normal 5 2 3 3 2 3 4 3" xfId="29873"/>
    <cellStyle name="Normal 5 2 3 3 2 3 5" xfId="29874"/>
    <cellStyle name="Normal 5 2 3 3 2 3 5 2" xfId="29875"/>
    <cellStyle name="Normal 5 2 3 3 2 3 6" xfId="29876"/>
    <cellStyle name="Normal 5 2 3 3 2 4" xfId="29877"/>
    <cellStyle name="Normal 5 2 3 3 2 4 2" xfId="29878"/>
    <cellStyle name="Normal 5 2 3 3 2 4 2 2" xfId="29879"/>
    <cellStyle name="Normal 5 2 3 3 2 4 2 2 2" xfId="29880"/>
    <cellStyle name="Normal 5 2 3 3 2 4 2 2 2 2" xfId="29881"/>
    <cellStyle name="Normal 5 2 3 3 2 4 2 2 3" xfId="29882"/>
    <cellStyle name="Normal 5 2 3 3 2 4 2 3" xfId="29883"/>
    <cellStyle name="Normal 5 2 3 3 2 4 2 3 2" xfId="29884"/>
    <cellStyle name="Normal 5 2 3 3 2 4 2 4" xfId="29885"/>
    <cellStyle name="Normal 5 2 3 3 2 4 3" xfId="29886"/>
    <cellStyle name="Normal 5 2 3 3 2 4 3 2" xfId="29887"/>
    <cellStyle name="Normal 5 2 3 3 2 4 3 2 2" xfId="29888"/>
    <cellStyle name="Normal 5 2 3 3 2 4 3 3" xfId="29889"/>
    <cellStyle name="Normal 5 2 3 3 2 4 4" xfId="29890"/>
    <cellStyle name="Normal 5 2 3 3 2 4 4 2" xfId="29891"/>
    <cellStyle name="Normal 5 2 3 3 2 4 5" xfId="29892"/>
    <cellStyle name="Normal 5 2 3 3 2 5" xfId="29893"/>
    <cellStyle name="Normal 5 2 3 3 2 5 2" xfId="29894"/>
    <cellStyle name="Normal 5 2 3 3 2 5 2 2" xfId="29895"/>
    <cellStyle name="Normal 5 2 3 3 2 5 2 2 2" xfId="29896"/>
    <cellStyle name="Normal 5 2 3 3 2 5 2 3" xfId="29897"/>
    <cellStyle name="Normal 5 2 3 3 2 5 3" xfId="29898"/>
    <cellStyle name="Normal 5 2 3 3 2 5 3 2" xfId="29899"/>
    <cellStyle name="Normal 5 2 3 3 2 5 4" xfId="29900"/>
    <cellStyle name="Normal 5 2 3 3 2 6" xfId="29901"/>
    <cellStyle name="Normal 5 2 3 3 2 6 2" xfId="29902"/>
    <cellStyle name="Normal 5 2 3 3 2 6 2 2" xfId="29903"/>
    <cellStyle name="Normal 5 2 3 3 2 6 3" xfId="29904"/>
    <cellStyle name="Normal 5 2 3 3 2 7" xfId="29905"/>
    <cellStyle name="Normal 5 2 3 3 2 7 2" xfId="29906"/>
    <cellStyle name="Normal 5 2 3 3 2 8" xfId="29907"/>
    <cellStyle name="Normal 5 2 3 3 3" xfId="29908"/>
    <cellStyle name="Normal 5 2 3 3 3 2" xfId="29909"/>
    <cellStyle name="Normal 5 2 3 3 3 2 2" xfId="29910"/>
    <cellStyle name="Normal 5 2 3 3 3 2 2 2" xfId="29911"/>
    <cellStyle name="Normal 5 2 3 3 3 2 2 2 2" xfId="29912"/>
    <cellStyle name="Normal 5 2 3 3 3 2 2 2 2 2" xfId="29913"/>
    <cellStyle name="Normal 5 2 3 3 3 2 2 2 2 2 2" xfId="29914"/>
    <cellStyle name="Normal 5 2 3 3 3 2 2 2 2 3" xfId="29915"/>
    <cellStyle name="Normal 5 2 3 3 3 2 2 2 3" xfId="29916"/>
    <cellStyle name="Normal 5 2 3 3 3 2 2 2 3 2" xfId="29917"/>
    <cellStyle name="Normal 5 2 3 3 3 2 2 2 4" xfId="29918"/>
    <cellStyle name="Normal 5 2 3 3 3 2 2 3" xfId="29919"/>
    <cellStyle name="Normal 5 2 3 3 3 2 2 3 2" xfId="29920"/>
    <cellStyle name="Normal 5 2 3 3 3 2 2 3 2 2" xfId="29921"/>
    <cellStyle name="Normal 5 2 3 3 3 2 2 3 3" xfId="29922"/>
    <cellStyle name="Normal 5 2 3 3 3 2 2 4" xfId="29923"/>
    <cellStyle name="Normal 5 2 3 3 3 2 2 4 2" xfId="29924"/>
    <cellStyle name="Normal 5 2 3 3 3 2 2 5" xfId="29925"/>
    <cellStyle name="Normal 5 2 3 3 3 2 3" xfId="29926"/>
    <cellStyle name="Normal 5 2 3 3 3 2 3 2" xfId="29927"/>
    <cellStyle name="Normal 5 2 3 3 3 2 3 2 2" xfId="29928"/>
    <cellStyle name="Normal 5 2 3 3 3 2 3 2 2 2" xfId="29929"/>
    <cellStyle name="Normal 5 2 3 3 3 2 3 2 3" xfId="29930"/>
    <cellStyle name="Normal 5 2 3 3 3 2 3 3" xfId="29931"/>
    <cellStyle name="Normal 5 2 3 3 3 2 3 3 2" xfId="29932"/>
    <cellStyle name="Normal 5 2 3 3 3 2 3 4" xfId="29933"/>
    <cellStyle name="Normal 5 2 3 3 3 2 4" xfId="29934"/>
    <cellStyle name="Normal 5 2 3 3 3 2 4 2" xfId="29935"/>
    <cellStyle name="Normal 5 2 3 3 3 2 4 2 2" xfId="29936"/>
    <cellStyle name="Normal 5 2 3 3 3 2 4 3" xfId="29937"/>
    <cellStyle name="Normal 5 2 3 3 3 2 5" xfId="29938"/>
    <cellStyle name="Normal 5 2 3 3 3 2 5 2" xfId="29939"/>
    <cellStyle name="Normal 5 2 3 3 3 2 6" xfId="29940"/>
    <cellStyle name="Normal 5 2 3 3 3 3" xfId="29941"/>
    <cellStyle name="Normal 5 2 3 3 3 3 2" xfId="29942"/>
    <cellStyle name="Normal 5 2 3 3 3 3 2 2" xfId="29943"/>
    <cellStyle name="Normal 5 2 3 3 3 3 2 2 2" xfId="29944"/>
    <cellStyle name="Normal 5 2 3 3 3 3 2 2 2 2" xfId="29945"/>
    <cellStyle name="Normal 5 2 3 3 3 3 2 2 3" xfId="29946"/>
    <cellStyle name="Normal 5 2 3 3 3 3 2 3" xfId="29947"/>
    <cellStyle name="Normal 5 2 3 3 3 3 2 3 2" xfId="29948"/>
    <cellStyle name="Normal 5 2 3 3 3 3 2 4" xfId="29949"/>
    <cellStyle name="Normal 5 2 3 3 3 3 3" xfId="29950"/>
    <cellStyle name="Normal 5 2 3 3 3 3 3 2" xfId="29951"/>
    <cellStyle name="Normal 5 2 3 3 3 3 3 2 2" xfId="29952"/>
    <cellStyle name="Normal 5 2 3 3 3 3 3 3" xfId="29953"/>
    <cellStyle name="Normal 5 2 3 3 3 3 4" xfId="29954"/>
    <cellStyle name="Normal 5 2 3 3 3 3 4 2" xfId="29955"/>
    <cellStyle name="Normal 5 2 3 3 3 3 5" xfId="29956"/>
    <cellStyle name="Normal 5 2 3 3 3 4" xfId="29957"/>
    <cellStyle name="Normal 5 2 3 3 3 4 2" xfId="29958"/>
    <cellStyle name="Normal 5 2 3 3 3 4 2 2" xfId="29959"/>
    <cellStyle name="Normal 5 2 3 3 3 4 2 2 2" xfId="29960"/>
    <cellStyle name="Normal 5 2 3 3 3 4 2 3" xfId="29961"/>
    <cellStyle name="Normal 5 2 3 3 3 4 3" xfId="29962"/>
    <cellStyle name="Normal 5 2 3 3 3 4 3 2" xfId="29963"/>
    <cellStyle name="Normal 5 2 3 3 3 4 4" xfId="29964"/>
    <cellStyle name="Normal 5 2 3 3 3 5" xfId="29965"/>
    <cellStyle name="Normal 5 2 3 3 3 5 2" xfId="29966"/>
    <cellStyle name="Normal 5 2 3 3 3 5 2 2" xfId="29967"/>
    <cellStyle name="Normal 5 2 3 3 3 5 3" xfId="29968"/>
    <cellStyle name="Normal 5 2 3 3 3 6" xfId="29969"/>
    <cellStyle name="Normal 5 2 3 3 3 6 2" xfId="29970"/>
    <cellStyle name="Normal 5 2 3 3 3 7" xfId="29971"/>
    <cellStyle name="Normal 5 2 3 3 4" xfId="29972"/>
    <cellStyle name="Normal 5 2 3 3 4 2" xfId="29973"/>
    <cellStyle name="Normal 5 2 3 3 4 2 2" xfId="29974"/>
    <cellStyle name="Normal 5 2 3 3 4 2 2 2" xfId="29975"/>
    <cellStyle name="Normal 5 2 3 3 4 2 2 2 2" xfId="29976"/>
    <cellStyle name="Normal 5 2 3 3 4 2 2 2 2 2" xfId="29977"/>
    <cellStyle name="Normal 5 2 3 3 4 2 2 2 3" xfId="29978"/>
    <cellStyle name="Normal 5 2 3 3 4 2 2 3" xfId="29979"/>
    <cellStyle name="Normal 5 2 3 3 4 2 2 3 2" xfId="29980"/>
    <cellStyle name="Normal 5 2 3 3 4 2 2 4" xfId="29981"/>
    <cellStyle name="Normal 5 2 3 3 4 2 3" xfId="29982"/>
    <cellStyle name="Normal 5 2 3 3 4 2 3 2" xfId="29983"/>
    <cellStyle name="Normal 5 2 3 3 4 2 3 2 2" xfId="29984"/>
    <cellStyle name="Normal 5 2 3 3 4 2 3 3" xfId="29985"/>
    <cellStyle name="Normal 5 2 3 3 4 2 4" xfId="29986"/>
    <cellStyle name="Normal 5 2 3 3 4 2 4 2" xfId="29987"/>
    <cellStyle name="Normal 5 2 3 3 4 2 5" xfId="29988"/>
    <cellStyle name="Normal 5 2 3 3 4 3" xfId="29989"/>
    <cellStyle name="Normal 5 2 3 3 4 3 2" xfId="29990"/>
    <cellStyle name="Normal 5 2 3 3 4 3 2 2" xfId="29991"/>
    <cellStyle name="Normal 5 2 3 3 4 3 2 2 2" xfId="29992"/>
    <cellStyle name="Normal 5 2 3 3 4 3 2 3" xfId="29993"/>
    <cellStyle name="Normal 5 2 3 3 4 3 3" xfId="29994"/>
    <cellStyle name="Normal 5 2 3 3 4 3 3 2" xfId="29995"/>
    <cellStyle name="Normal 5 2 3 3 4 3 4" xfId="29996"/>
    <cellStyle name="Normal 5 2 3 3 4 4" xfId="29997"/>
    <cellStyle name="Normal 5 2 3 3 4 4 2" xfId="29998"/>
    <cellStyle name="Normal 5 2 3 3 4 4 2 2" xfId="29999"/>
    <cellStyle name="Normal 5 2 3 3 4 4 3" xfId="30000"/>
    <cellStyle name="Normal 5 2 3 3 4 5" xfId="30001"/>
    <cellStyle name="Normal 5 2 3 3 4 5 2" xfId="30002"/>
    <cellStyle name="Normal 5 2 3 3 4 6" xfId="30003"/>
    <cellStyle name="Normal 5 2 3 3 5" xfId="30004"/>
    <cellStyle name="Normal 5 2 3 3 5 2" xfId="30005"/>
    <cellStyle name="Normal 5 2 3 3 5 2 2" xfId="30006"/>
    <cellStyle name="Normal 5 2 3 3 5 2 2 2" xfId="30007"/>
    <cellStyle name="Normal 5 2 3 3 5 2 2 2 2" xfId="30008"/>
    <cellStyle name="Normal 5 2 3 3 5 2 2 3" xfId="30009"/>
    <cellStyle name="Normal 5 2 3 3 5 2 3" xfId="30010"/>
    <cellStyle name="Normal 5 2 3 3 5 2 3 2" xfId="30011"/>
    <cellStyle name="Normal 5 2 3 3 5 2 4" xfId="30012"/>
    <cellStyle name="Normal 5 2 3 3 5 3" xfId="30013"/>
    <cellStyle name="Normal 5 2 3 3 5 3 2" xfId="30014"/>
    <cellStyle name="Normal 5 2 3 3 5 3 2 2" xfId="30015"/>
    <cellStyle name="Normal 5 2 3 3 5 3 3" xfId="30016"/>
    <cellStyle name="Normal 5 2 3 3 5 4" xfId="30017"/>
    <cellStyle name="Normal 5 2 3 3 5 4 2" xfId="30018"/>
    <cellStyle name="Normal 5 2 3 3 5 5" xfId="30019"/>
    <cellStyle name="Normal 5 2 3 3 6" xfId="30020"/>
    <cellStyle name="Normal 5 2 3 3 6 2" xfId="30021"/>
    <cellStyle name="Normal 5 2 3 3 6 2 2" xfId="30022"/>
    <cellStyle name="Normal 5 2 3 3 6 2 2 2" xfId="30023"/>
    <cellStyle name="Normal 5 2 3 3 6 2 3" xfId="30024"/>
    <cellStyle name="Normal 5 2 3 3 6 3" xfId="30025"/>
    <cellStyle name="Normal 5 2 3 3 6 3 2" xfId="30026"/>
    <cellStyle name="Normal 5 2 3 3 6 4" xfId="30027"/>
    <cellStyle name="Normal 5 2 3 3 7" xfId="30028"/>
    <cellStyle name="Normal 5 2 3 3 7 2" xfId="30029"/>
    <cellStyle name="Normal 5 2 3 3 7 2 2" xfId="30030"/>
    <cellStyle name="Normal 5 2 3 3 7 3" xfId="30031"/>
    <cellStyle name="Normal 5 2 3 3 8" xfId="30032"/>
    <cellStyle name="Normal 5 2 3 3 8 2" xfId="30033"/>
    <cellStyle name="Normal 5 2 3 3 9" xfId="30034"/>
    <cellStyle name="Normal 5 2 3 4" xfId="30035"/>
    <cellStyle name="Normal 5 2 3 4 2" xfId="30036"/>
    <cellStyle name="Normal 5 2 3 4 2 2" xfId="30037"/>
    <cellStyle name="Normal 5 2 3 4 2 2 2" xfId="30038"/>
    <cellStyle name="Normal 5 2 3 4 2 2 2 2" xfId="30039"/>
    <cellStyle name="Normal 5 2 3 4 2 2 2 2 2" xfId="30040"/>
    <cellStyle name="Normal 5 2 3 4 2 2 2 2 2 2" xfId="30041"/>
    <cellStyle name="Normal 5 2 3 4 2 2 2 2 2 2 2" xfId="30042"/>
    <cellStyle name="Normal 5 2 3 4 2 2 2 2 2 3" xfId="30043"/>
    <cellStyle name="Normal 5 2 3 4 2 2 2 2 3" xfId="30044"/>
    <cellStyle name="Normal 5 2 3 4 2 2 2 2 3 2" xfId="30045"/>
    <cellStyle name="Normal 5 2 3 4 2 2 2 2 4" xfId="30046"/>
    <cellStyle name="Normal 5 2 3 4 2 2 2 3" xfId="30047"/>
    <cellStyle name="Normal 5 2 3 4 2 2 2 3 2" xfId="30048"/>
    <cellStyle name="Normal 5 2 3 4 2 2 2 3 2 2" xfId="30049"/>
    <cellStyle name="Normal 5 2 3 4 2 2 2 3 3" xfId="30050"/>
    <cellStyle name="Normal 5 2 3 4 2 2 2 4" xfId="30051"/>
    <cellStyle name="Normal 5 2 3 4 2 2 2 4 2" xfId="30052"/>
    <cellStyle name="Normal 5 2 3 4 2 2 2 5" xfId="30053"/>
    <cellStyle name="Normal 5 2 3 4 2 2 3" xfId="30054"/>
    <cellStyle name="Normal 5 2 3 4 2 2 3 2" xfId="30055"/>
    <cellStyle name="Normal 5 2 3 4 2 2 3 2 2" xfId="30056"/>
    <cellStyle name="Normal 5 2 3 4 2 2 3 2 2 2" xfId="30057"/>
    <cellStyle name="Normal 5 2 3 4 2 2 3 2 3" xfId="30058"/>
    <cellStyle name="Normal 5 2 3 4 2 2 3 3" xfId="30059"/>
    <cellStyle name="Normal 5 2 3 4 2 2 3 3 2" xfId="30060"/>
    <cellStyle name="Normal 5 2 3 4 2 2 3 4" xfId="30061"/>
    <cellStyle name="Normal 5 2 3 4 2 2 4" xfId="30062"/>
    <cellStyle name="Normal 5 2 3 4 2 2 4 2" xfId="30063"/>
    <cellStyle name="Normal 5 2 3 4 2 2 4 2 2" xfId="30064"/>
    <cellStyle name="Normal 5 2 3 4 2 2 4 3" xfId="30065"/>
    <cellStyle name="Normal 5 2 3 4 2 2 5" xfId="30066"/>
    <cellStyle name="Normal 5 2 3 4 2 2 5 2" xfId="30067"/>
    <cellStyle name="Normal 5 2 3 4 2 2 6" xfId="30068"/>
    <cellStyle name="Normal 5 2 3 4 2 3" xfId="30069"/>
    <cellStyle name="Normal 5 2 3 4 2 3 2" xfId="30070"/>
    <cellStyle name="Normal 5 2 3 4 2 3 2 2" xfId="30071"/>
    <cellStyle name="Normal 5 2 3 4 2 3 2 2 2" xfId="30072"/>
    <cellStyle name="Normal 5 2 3 4 2 3 2 2 2 2" xfId="30073"/>
    <cellStyle name="Normal 5 2 3 4 2 3 2 2 3" xfId="30074"/>
    <cellStyle name="Normal 5 2 3 4 2 3 2 3" xfId="30075"/>
    <cellStyle name="Normal 5 2 3 4 2 3 2 3 2" xfId="30076"/>
    <cellStyle name="Normal 5 2 3 4 2 3 2 4" xfId="30077"/>
    <cellStyle name="Normal 5 2 3 4 2 3 3" xfId="30078"/>
    <cellStyle name="Normal 5 2 3 4 2 3 3 2" xfId="30079"/>
    <cellStyle name="Normal 5 2 3 4 2 3 3 2 2" xfId="30080"/>
    <cellStyle name="Normal 5 2 3 4 2 3 3 3" xfId="30081"/>
    <cellStyle name="Normal 5 2 3 4 2 3 4" xfId="30082"/>
    <cellStyle name="Normal 5 2 3 4 2 3 4 2" xfId="30083"/>
    <cellStyle name="Normal 5 2 3 4 2 3 5" xfId="30084"/>
    <cellStyle name="Normal 5 2 3 4 2 4" xfId="30085"/>
    <cellStyle name="Normal 5 2 3 4 2 4 2" xfId="30086"/>
    <cellStyle name="Normal 5 2 3 4 2 4 2 2" xfId="30087"/>
    <cellStyle name="Normal 5 2 3 4 2 4 2 2 2" xfId="30088"/>
    <cellStyle name="Normal 5 2 3 4 2 4 2 3" xfId="30089"/>
    <cellStyle name="Normal 5 2 3 4 2 4 3" xfId="30090"/>
    <cellStyle name="Normal 5 2 3 4 2 4 3 2" xfId="30091"/>
    <cellStyle name="Normal 5 2 3 4 2 4 4" xfId="30092"/>
    <cellStyle name="Normal 5 2 3 4 2 5" xfId="30093"/>
    <cellStyle name="Normal 5 2 3 4 2 5 2" xfId="30094"/>
    <cellStyle name="Normal 5 2 3 4 2 5 2 2" xfId="30095"/>
    <cellStyle name="Normal 5 2 3 4 2 5 3" xfId="30096"/>
    <cellStyle name="Normal 5 2 3 4 2 6" xfId="30097"/>
    <cellStyle name="Normal 5 2 3 4 2 6 2" xfId="30098"/>
    <cellStyle name="Normal 5 2 3 4 2 7" xfId="30099"/>
    <cellStyle name="Normal 5 2 3 4 3" xfId="30100"/>
    <cellStyle name="Normal 5 2 3 4 3 2" xfId="30101"/>
    <cellStyle name="Normal 5 2 3 4 3 2 2" xfId="30102"/>
    <cellStyle name="Normal 5 2 3 4 3 2 2 2" xfId="30103"/>
    <cellStyle name="Normal 5 2 3 4 3 2 2 2 2" xfId="30104"/>
    <cellStyle name="Normal 5 2 3 4 3 2 2 2 2 2" xfId="30105"/>
    <cellStyle name="Normal 5 2 3 4 3 2 2 2 3" xfId="30106"/>
    <cellStyle name="Normal 5 2 3 4 3 2 2 3" xfId="30107"/>
    <cellStyle name="Normal 5 2 3 4 3 2 2 3 2" xfId="30108"/>
    <cellStyle name="Normal 5 2 3 4 3 2 2 4" xfId="30109"/>
    <cellStyle name="Normal 5 2 3 4 3 2 3" xfId="30110"/>
    <cellStyle name="Normal 5 2 3 4 3 2 3 2" xfId="30111"/>
    <cellStyle name="Normal 5 2 3 4 3 2 3 2 2" xfId="30112"/>
    <cellStyle name="Normal 5 2 3 4 3 2 3 3" xfId="30113"/>
    <cellStyle name="Normal 5 2 3 4 3 2 4" xfId="30114"/>
    <cellStyle name="Normal 5 2 3 4 3 2 4 2" xfId="30115"/>
    <cellStyle name="Normal 5 2 3 4 3 2 5" xfId="30116"/>
    <cellStyle name="Normal 5 2 3 4 3 3" xfId="30117"/>
    <cellStyle name="Normal 5 2 3 4 3 3 2" xfId="30118"/>
    <cellStyle name="Normal 5 2 3 4 3 3 2 2" xfId="30119"/>
    <cellStyle name="Normal 5 2 3 4 3 3 2 2 2" xfId="30120"/>
    <cellStyle name="Normal 5 2 3 4 3 3 2 3" xfId="30121"/>
    <cellStyle name="Normal 5 2 3 4 3 3 3" xfId="30122"/>
    <cellStyle name="Normal 5 2 3 4 3 3 3 2" xfId="30123"/>
    <cellStyle name="Normal 5 2 3 4 3 3 4" xfId="30124"/>
    <cellStyle name="Normal 5 2 3 4 3 4" xfId="30125"/>
    <cellStyle name="Normal 5 2 3 4 3 4 2" xfId="30126"/>
    <cellStyle name="Normal 5 2 3 4 3 4 2 2" xfId="30127"/>
    <cellStyle name="Normal 5 2 3 4 3 4 3" xfId="30128"/>
    <cellStyle name="Normal 5 2 3 4 3 5" xfId="30129"/>
    <cellStyle name="Normal 5 2 3 4 3 5 2" xfId="30130"/>
    <cellStyle name="Normal 5 2 3 4 3 6" xfId="30131"/>
    <cellStyle name="Normal 5 2 3 4 4" xfId="30132"/>
    <cellStyle name="Normal 5 2 3 4 4 2" xfId="30133"/>
    <cellStyle name="Normal 5 2 3 4 4 2 2" xfId="30134"/>
    <cellStyle name="Normal 5 2 3 4 4 2 2 2" xfId="30135"/>
    <cellStyle name="Normal 5 2 3 4 4 2 2 2 2" xfId="30136"/>
    <cellStyle name="Normal 5 2 3 4 4 2 2 3" xfId="30137"/>
    <cellStyle name="Normal 5 2 3 4 4 2 3" xfId="30138"/>
    <cellStyle name="Normal 5 2 3 4 4 2 3 2" xfId="30139"/>
    <cellStyle name="Normal 5 2 3 4 4 2 4" xfId="30140"/>
    <cellStyle name="Normal 5 2 3 4 4 3" xfId="30141"/>
    <cellStyle name="Normal 5 2 3 4 4 3 2" xfId="30142"/>
    <cellStyle name="Normal 5 2 3 4 4 3 2 2" xfId="30143"/>
    <cellStyle name="Normal 5 2 3 4 4 3 3" xfId="30144"/>
    <cellStyle name="Normal 5 2 3 4 4 4" xfId="30145"/>
    <cellStyle name="Normal 5 2 3 4 4 4 2" xfId="30146"/>
    <cellStyle name="Normal 5 2 3 4 4 5" xfId="30147"/>
    <cellStyle name="Normal 5 2 3 4 5" xfId="30148"/>
    <cellStyle name="Normal 5 2 3 4 5 2" xfId="30149"/>
    <cellStyle name="Normal 5 2 3 4 5 2 2" xfId="30150"/>
    <cellStyle name="Normal 5 2 3 4 5 2 2 2" xfId="30151"/>
    <cellStyle name="Normal 5 2 3 4 5 2 3" xfId="30152"/>
    <cellStyle name="Normal 5 2 3 4 5 3" xfId="30153"/>
    <cellStyle name="Normal 5 2 3 4 5 3 2" xfId="30154"/>
    <cellStyle name="Normal 5 2 3 4 5 4" xfId="30155"/>
    <cellStyle name="Normal 5 2 3 4 6" xfId="30156"/>
    <cellStyle name="Normal 5 2 3 4 6 2" xfId="30157"/>
    <cellStyle name="Normal 5 2 3 4 6 2 2" xfId="30158"/>
    <cellStyle name="Normal 5 2 3 4 6 3" xfId="30159"/>
    <cellStyle name="Normal 5 2 3 4 7" xfId="30160"/>
    <cellStyle name="Normal 5 2 3 4 7 2" xfId="30161"/>
    <cellStyle name="Normal 5 2 3 4 8" xfId="30162"/>
    <cellStyle name="Normal 5 2 3 5" xfId="30163"/>
    <cellStyle name="Normal 5 2 3 5 2" xfId="30164"/>
    <cellStyle name="Normal 5 2 3 5 2 2" xfId="30165"/>
    <cellStyle name="Normal 5 2 3 5 2 2 2" xfId="30166"/>
    <cellStyle name="Normal 5 2 3 5 2 2 2 2" xfId="30167"/>
    <cellStyle name="Normal 5 2 3 5 2 2 2 2 2" xfId="30168"/>
    <cellStyle name="Normal 5 2 3 5 2 2 2 2 2 2" xfId="30169"/>
    <cellStyle name="Normal 5 2 3 5 2 2 2 2 3" xfId="30170"/>
    <cellStyle name="Normal 5 2 3 5 2 2 2 3" xfId="30171"/>
    <cellStyle name="Normal 5 2 3 5 2 2 2 3 2" xfId="30172"/>
    <cellStyle name="Normal 5 2 3 5 2 2 2 4" xfId="30173"/>
    <cellStyle name="Normal 5 2 3 5 2 2 3" xfId="30174"/>
    <cellStyle name="Normal 5 2 3 5 2 2 3 2" xfId="30175"/>
    <cellStyle name="Normal 5 2 3 5 2 2 3 2 2" xfId="30176"/>
    <cellStyle name="Normal 5 2 3 5 2 2 3 3" xfId="30177"/>
    <cellStyle name="Normal 5 2 3 5 2 2 4" xfId="30178"/>
    <cellStyle name="Normal 5 2 3 5 2 2 4 2" xfId="30179"/>
    <cellStyle name="Normal 5 2 3 5 2 2 5" xfId="30180"/>
    <cellStyle name="Normal 5 2 3 5 2 3" xfId="30181"/>
    <cellStyle name="Normal 5 2 3 5 2 3 2" xfId="30182"/>
    <cellStyle name="Normal 5 2 3 5 2 3 2 2" xfId="30183"/>
    <cellStyle name="Normal 5 2 3 5 2 3 2 2 2" xfId="30184"/>
    <cellStyle name="Normal 5 2 3 5 2 3 2 3" xfId="30185"/>
    <cellStyle name="Normal 5 2 3 5 2 3 3" xfId="30186"/>
    <cellStyle name="Normal 5 2 3 5 2 3 3 2" xfId="30187"/>
    <cellStyle name="Normal 5 2 3 5 2 3 4" xfId="30188"/>
    <cellStyle name="Normal 5 2 3 5 2 4" xfId="30189"/>
    <cellStyle name="Normal 5 2 3 5 2 4 2" xfId="30190"/>
    <cellStyle name="Normal 5 2 3 5 2 4 2 2" xfId="30191"/>
    <cellStyle name="Normal 5 2 3 5 2 4 3" xfId="30192"/>
    <cellStyle name="Normal 5 2 3 5 2 5" xfId="30193"/>
    <cellStyle name="Normal 5 2 3 5 2 5 2" xfId="30194"/>
    <cellStyle name="Normal 5 2 3 5 2 6" xfId="30195"/>
    <cellStyle name="Normal 5 2 3 5 3" xfId="30196"/>
    <cellStyle name="Normal 5 2 3 5 3 2" xfId="30197"/>
    <cellStyle name="Normal 5 2 3 5 3 2 2" xfId="30198"/>
    <cellStyle name="Normal 5 2 3 5 3 2 2 2" xfId="30199"/>
    <cellStyle name="Normal 5 2 3 5 3 2 2 2 2" xfId="30200"/>
    <cellStyle name="Normal 5 2 3 5 3 2 2 3" xfId="30201"/>
    <cellStyle name="Normal 5 2 3 5 3 2 3" xfId="30202"/>
    <cellStyle name="Normal 5 2 3 5 3 2 3 2" xfId="30203"/>
    <cellStyle name="Normal 5 2 3 5 3 2 4" xfId="30204"/>
    <cellStyle name="Normal 5 2 3 5 3 3" xfId="30205"/>
    <cellStyle name="Normal 5 2 3 5 3 3 2" xfId="30206"/>
    <cellStyle name="Normal 5 2 3 5 3 3 2 2" xfId="30207"/>
    <cellStyle name="Normal 5 2 3 5 3 3 3" xfId="30208"/>
    <cellStyle name="Normal 5 2 3 5 3 4" xfId="30209"/>
    <cellStyle name="Normal 5 2 3 5 3 4 2" xfId="30210"/>
    <cellStyle name="Normal 5 2 3 5 3 5" xfId="30211"/>
    <cellStyle name="Normal 5 2 3 5 4" xfId="30212"/>
    <cellStyle name="Normal 5 2 3 5 4 2" xfId="30213"/>
    <cellStyle name="Normal 5 2 3 5 4 2 2" xfId="30214"/>
    <cellStyle name="Normal 5 2 3 5 4 2 2 2" xfId="30215"/>
    <cellStyle name="Normal 5 2 3 5 4 2 3" xfId="30216"/>
    <cellStyle name="Normal 5 2 3 5 4 3" xfId="30217"/>
    <cellStyle name="Normal 5 2 3 5 4 3 2" xfId="30218"/>
    <cellStyle name="Normal 5 2 3 5 4 4" xfId="30219"/>
    <cellStyle name="Normal 5 2 3 5 5" xfId="30220"/>
    <cellStyle name="Normal 5 2 3 5 5 2" xfId="30221"/>
    <cellStyle name="Normal 5 2 3 5 5 2 2" xfId="30222"/>
    <cellStyle name="Normal 5 2 3 5 5 3" xfId="30223"/>
    <cellStyle name="Normal 5 2 3 5 6" xfId="30224"/>
    <cellStyle name="Normal 5 2 3 5 6 2" xfId="30225"/>
    <cellStyle name="Normal 5 2 3 5 7" xfId="30226"/>
    <cellStyle name="Normal 5 2 3 6" xfId="30227"/>
    <cellStyle name="Normal 5 2 3 6 2" xfId="30228"/>
    <cellStyle name="Normal 5 2 3 6 2 2" xfId="30229"/>
    <cellStyle name="Normal 5 2 3 6 2 2 2" xfId="30230"/>
    <cellStyle name="Normal 5 2 3 6 2 2 2 2" xfId="30231"/>
    <cellStyle name="Normal 5 2 3 6 2 2 2 2 2" xfId="30232"/>
    <cellStyle name="Normal 5 2 3 6 2 2 2 3" xfId="30233"/>
    <cellStyle name="Normal 5 2 3 6 2 2 3" xfId="30234"/>
    <cellStyle name="Normal 5 2 3 6 2 2 3 2" xfId="30235"/>
    <cellStyle name="Normal 5 2 3 6 2 2 4" xfId="30236"/>
    <cellStyle name="Normal 5 2 3 6 2 3" xfId="30237"/>
    <cellStyle name="Normal 5 2 3 6 2 3 2" xfId="30238"/>
    <cellStyle name="Normal 5 2 3 6 2 3 2 2" xfId="30239"/>
    <cellStyle name="Normal 5 2 3 6 2 3 3" xfId="30240"/>
    <cellStyle name="Normal 5 2 3 6 2 4" xfId="30241"/>
    <cellStyle name="Normal 5 2 3 6 2 4 2" xfId="30242"/>
    <cellStyle name="Normal 5 2 3 6 2 5" xfId="30243"/>
    <cellStyle name="Normal 5 2 3 6 3" xfId="30244"/>
    <cellStyle name="Normal 5 2 3 6 3 2" xfId="30245"/>
    <cellStyle name="Normal 5 2 3 6 3 2 2" xfId="30246"/>
    <cellStyle name="Normal 5 2 3 6 3 2 2 2" xfId="30247"/>
    <cellStyle name="Normal 5 2 3 6 3 2 3" xfId="30248"/>
    <cellStyle name="Normal 5 2 3 6 3 3" xfId="30249"/>
    <cellStyle name="Normal 5 2 3 6 3 3 2" xfId="30250"/>
    <cellStyle name="Normal 5 2 3 6 3 4" xfId="30251"/>
    <cellStyle name="Normal 5 2 3 6 4" xfId="30252"/>
    <cellStyle name="Normal 5 2 3 6 4 2" xfId="30253"/>
    <cellStyle name="Normal 5 2 3 6 4 2 2" xfId="30254"/>
    <cellStyle name="Normal 5 2 3 6 4 3" xfId="30255"/>
    <cellStyle name="Normal 5 2 3 6 5" xfId="30256"/>
    <cellStyle name="Normal 5 2 3 6 5 2" xfId="30257"/>
    <cellStyle name="Normal 5 2 3 6 6" xfId="30258"/>
    <cellStyle name="Normal 5 2 3 7" xfId="30259"/>
    <cellStyle name="Normal 5 2 3 7 2" xfId="30260"/>
    <cellStyle name="Normal 5 2 3 7 2 2" xfId="30261"/>
    <cellStyle name="Normal 5 2 3 7 2 2 2" xfId="30262"/>
    <cellStyle name="Normal 5 2 3 7 2 2 2 2" xfId="30263"/>
    <cellStyle name="Normal 5 2 3 7 2 2 3" xfId="30264"/>
    <cellStyle name="Normal 5 2 3 7 2 3" xfId="30265"/>
    <cellStyle name="Normal 5 2 3 7 2 3 2" xfId="30266"/>
    <cellStyle name="Normal 5 2 3 7 2 4" xfId="30267"/>
    <cellStyle name="Normal 5 2 3 7 3" xfId="30268"/>
    <cellStyle name="Normal 5 2 3 7 3 2" xfId="30269"/>
    <cellStyle name="Normal 5 2 3 7 3 2 2" xfId="30270"/>
    <cellStyle name="Normal 5 2 3 7 3 3" xfId="30271"/>
    <cellStyle name="Normal 5 2 3 7 4" xfId="30272"/>
    <cellStyle name="Normal 5 2 3 7 4 2" xfId="30273"/>
    <cellStyle name="Normal 5 2 3 7 5" xfId="30274"/>
    <cellStyle name="Normal 5 2 3 8" xfId="30275"/>
    <cellStyle name="Normal 5 2 3 8 2" xfId="30276"/>
    <cellStyle name="Normal 5 2 3 8 2 2" xfId="30277"/>
    <cellStyle name="Normal 5 2 3 8 2 2 2" xfId="30278"/>
    <cellStyle name="Normal 5 2 3 8 2 3" xfId="30279"/>
    <cellStyle name="Normal 5 2 3 8 3" xfId="30280"/>
    <cellStyle name="Normal 5 2 3 8 3 2" xfId="30281"/>
    <cellStyle name="Normal 5 2 3 8 4" xfId="30282"/>
    <cellStyle name="Normal 5 2 3 9" xfId="30283"/>
    <cellStyle name="Normal 5 2 3 9 2" xfId="30284"/>
    <cellStyle name="Normal 5 2 3 9 2 2" xfId="30285"/>
    <cellStyle name="Normal 5 2 3 9 3" xfId="30286"/>
    <cellStyle name="Normal 5 2 4" xfId="30287"/>
    <cellStyle name="Normal 5 2 4 10" xfId="30288"/>
    <cellStyle name="Normal 5 2 4 2" xfId="30289"/>
    <cellStyle name="Normal 5 2 4 2 2" xfId="30290"/>
    <cellStyle name="Normal 5 2 4 2 2 2" xfId="30291"/>
    <cellStyle name="Normal 5 2 4 2 2 2 2" xfId="30292"/>
    <cellStyle name="Normal 5 2 4 2 2 2 2 2" xfId="30293"/>
    <cellStyle name="Normal 5 2 4 2 2 2 2 2 2" xfId="30294"/>
    <cellStyle name="Normal 5 2 4 2 2 2 2 2 2 2" xfId="30295"/>
    <cellStyle name="Normal 5 2 4 2 2 2 2 2 2 2 2" xfId="30296"/>
    <cellStyle name="Normal 5 2 4 2 2 2 2 2 2 2 2 2" xfId="30297"/>
    <cellStyle name="Normal 5 2 4 2 2 2 2 2 2 2 3" xfId="30298"/>
    <cellStyle name="Normal 5 2 4 2 2 2 2 2 2 3" xfId="30299"/>
    <cellStyle name="Normal 5 2 4 2 2 2 2 2 2 3 2" xfId="30300"/>
    <cellStyle name="Normal 5 2 4 2 2 2 2 2 2 4" xfId="30301"/>
    <cellStyle name="Normal 5 2 4 2 2 2 2 2 3" xfId="30302"/>
    <cellStyle name="Normal 5 2 4 2 2 2 2 2 3 2" xfId="30303"/>
    <cellStyle name="Normal 5 2 4 2 2 2 2 2 3 2 2" xfId="30304"/>
    <cellStyle name="Normal 5 2 4 2 2 2 2 2 3 3" xfId="30305"/>
    <cellStyle name="Normal 5 2 4 2 2 2 2 2 4" xfId="30306"/>
    <cellStyle name="Normal 5 2 4 2 2 2 2 2 4 2" xfId="30307"/>
    <cellStyle name="Normal 5 2 4 2 2 2 2 2 5" xfId="30308"/>
    <cellStyle name="Normal 5 2 4 2 2 2 2 3" xfId="30309"/>
    <cellStyle name="Normal 5 2 4 2 2 2 2 3 2" xfId="30310"/>
    <cellStyle name="Normal 5 2 4 2 2 2 2 3 2 2" xfId="30311"/>
    <cellStyle name="Normal 5 2 4 2 2 2 2 3 2 2 2" xfId="30312"/>
    <cellStyle name="Normal 5 2 4 2 2 2 2 3 2 3" xfId="30313"/>
    <cellStyle name="Normal 5 2 4 2 2 2 2 3 3" xfId="30314"/>
    <cellStyle name="Normal 5 2 4 2 2 2 2 3 3 2" xfId="30315"/>
    <cellStyle name="Normal 5 2 4 2 2 2 2 3 4" xfId="30316"/>
    <cellStyle name="Normal 5 2 4 2 2 2 2 4" xfId="30317"/>
    <cellStyle name="Normal 5 2 4 2 2 2 2 4 2" xfId="30318"/>
    <cellStyle name="Normal 5 2 4 2 2 2 2 4 2 2" xfId="30319"/>
    <cellStyle name="Normal 5 2 4 2 2 2 2 4 3" xfId="30320"/>
    <cellStyle name="Normal 5 2 4 2 2 2 2 5" xfId="30321"/>
    <cellStyle name="Normal 5 2 4 2 2 2 2 5 2" xfId="30322"/>
    <cellStyle name="Normal 5 2 4 2 2 2 2 6" xfId="30323"/>
    <cellStyle name="Normal 5 2 4 2 2 2 3" xfId="30324"/>
    <cellStyle name="Normal 5 2 4 2 2 2 3 2" xfId="30325"/>
    <cellStyle name="Normal 5 2 4 2 2 2 3 2 2" xfId="30326"/>
    <cellStyle name="Normal 5 2 4 2 2 2 3 2 2 2" xfId="30327"/>
    <cellStyle name="Normal 5 2 4 2 2 2 3 2 2 2 2" xfId="30328"/>
    <cellStyle name="Normal 5 2 4 2 2 2 3 2 2 3" xfId="30329"/>
    <cellStyle name="Normal 5 2 4 2 2 2 3 2 3" xfId="30330"/>
    <cellStyle name="Normal 5 2 4 2 2 2 3 2 3 2" xfId="30331"/>
    <cellStyle name="Normal 5 2 4 2 2 2 3 2 4" xfId="30332"/>
    <cellStyle name="Normal 5 2 4 2 2 2 3 3" xfId="30333"/>
    <cellStyle name="Normal 5 2 4 2 2 2 3 3 2" xfId="30334"/>
    <cellStyle name="Normal 5 2 4 2 2 2 3 3 2 2" xfId="30335"/>
    <cellStyle name="Normal 5 2 4 2 2 2 3 3 3" xfId="30336"/>
    <cellStyle name="Normal 5 2 4 2 2 2 3 4" xfId="30337"/>
    <cellStyle name="Normal 5 2 4 2 2 2 3 4 2" xfId="30338"/>
    <cellStyle name="Normal 5 2 4 2 2 2 3 5" xfId="30339"/>
    <cellStyle name="Normal 5 2 4 2 2 2 4" xfId="30340"/>
    <cellStyle name="Normal 5 2 4 2 2 2 4 2" xfId="30341"/>
    <cellStyle name="Normal 5 2 4 2 2 2 4 2 2" xfId="30342"/>
    <cellStyle name="Normal 5 2 4 2 2 2 4 2 2 2" xfId="30343"/>
    <cellStyle name="Normal 5 2 4 2 2 2 4 2 3" xfId="30344"/>
    <cellStyle name="Normal 5 2 4 2 2 2 4 3" xfId="30345"/>
    <cellStyle name="Normal 5 2 4 2 2 2 4 3 2" xfId="30346"/>
    <cellStyle name="Normal 5 2 4 2 2 2 4 4" xfId="30347"/>
    <cellStyle name="Normal 5 2 4 2 2 2 5" xfId="30348"/>
    <cellStyle name="Normal 5 2 4 2 2 2 5 2" xfId="30349"/>
    <cellStyle name="Normal 5 2 4 2 2 2 5 2 2" xfId="30350"/>
    <cellStyle name="Normal 5 2 4 2 2 2 5 3" xfId="30351"/>
    <cellStyle name="Normal 5 2 4 2 2 2 6" xfId="30352"/>
    <cellStyle name="Normal 5 2 4 2 2 2 6 2" xfId="30353"/>
    <cellStyle name="Normal 5 2 4 2 2 2 7" xfId="30354"/>
    <cellStyle name="Normal 5 2 4 2 2 3" xfId="30355"/>
    <cellStyle name="Normal 5 2 4 2 2 3 2" xfId="30356"/>
    <cellStyle name="Normal 5 2 4 2 2 3 2 2" xfId="30357"/>
    <cellStyle name="Normal 5 2 4 2 2 3 2 2 2" xfId="30358"/>
    <cellStyle name="Normal 5 2 4 2 2 3 2 2 2 2" xfId="30359"/>
    <cellStyle name="Normal 5 2 4 2 2 3 2 2 2 2 2" xfId="30360"/>
    <cellStyle name="Normal 5 2 4 2 2 3 2 2 2 3" xfId="30361"/>
    <cellStyle name="Normal 5 2 4 2 2 3 2 2 3" xfId="30362"/>
    <cellStyle name="Normal 5 2 4 2 2 3 2 2 3 2" xfId="30363"/>
    <cellStyle name="Normal 5 2 4 2 2 3 2 2 4" xfId="30364"/>
    <cellStyle name="Normal 5 2 4 2 2 3 2 3" xfId="30365"/>
    <cellStyle name="Normal 5 2 4 2 2 3 2 3 2" xfId="30366"/>
    <cellStyle name="Normal 5 2 4 2 2 3 2 3 2 2" xfId="30367"/>
    <cellStyle name="Normal 5 2 4 2 2 3 2 3 3" xfId="30368"/>
    <cellStyle name="Normal 5 2 4 2 2 3 2 4" xfId="30369"/>
    <cellStyle name="Normal 5 2 4 2 2 3 2 4 2" xfId="30370"/>
    <cellStyle name="Normal 5 2 4 2 2 3 2 5" xfId="30371"/>
    <cellStyle name="Normal 5 2 4 2 2 3 3" xfId="30372"/>
    <cellStyle name="Normal 5 2 4 2 2 3 3 2" xfId="30373"/>
    <cellStyle name="Normal 5 2 4 2 2 3 3 2 2" xfId="30374"/>
    <cellStyle name="Normal 5 2 4 2 2 3 3 2 2 2" xfId="30375"/>
    <cellStyle name="Normal 5 2 4 2 2 3 3 2 3" xfId="30376"/>
    <cellStyle name="Normal 5 2 4 2 2 3 3 3" xfId="30377"/>
    <cellStyle name="Normal 5 2 4 2 2 3 3 3 2" xfId="30378"/>
    <cellStyle name="Normal 5 2 4 2 2 3 3 4" xfId="30379"/>
    <cellStyle name="Normal 5 2 4 2 2 3 4" xfId="30380"/>
    <cellStyle name="Normal 5 2 4 2 2 3 4 2" xfId="30381"/>
    <cellStyle name="Normal 5 2 4 2 2 3 4 2 2" xfId="30382"/>
    <cellStyle name="Normal 5 2 4 2 2 3 4 3" xfId="30383"/>
    <cellStyle name="Normal 5 2 4 2 2 3 5" xfId="30384"/>
    <cellStyle name="Normal 5 2 4 2 2 3 5 2" xfId="30385"/>
    <cellStyle name="Normal 5 2 4 2 2 3 6" xfId="30386"/>
    <cellStyle name="Normal 5 2 4 2 2 4" xfId="30387"/>
    <cellStyle name="Normal 5 2 4 2 2 4 2" xfId="30388"/>
    <cellStyle name="Normal 5 2 4 2 2 4 2 2" xfId="30389"/>
    <cellStyle name="Normal 5 2 4 2 2 4 2 2 2" xfId="30390"/>
    <cellStyle name="Normal 5 2 4 2 2 4 2 2 2 2" xfId="30391"/>
    <cellStyle name="Normal 5 2 4 2 2 4 2 2 3" xfId="30392"/>
    <cellStyle name="Normal 5 2 4 2 2 4 2 3" xfId="30393"/>
    <cellStyle name="Normal 5 2 4 2 2 4 2 3 2" xfId="30394"/>
    <cellStyle name="Normal 5 2 4 2 2 4 2 4" xfId="30395"/>
    <cellStyle name="Normal 5 2 4 2 2 4 3" xfId="30396"/>
    <cellStyle name="Normal 5 2 4 2 2 4 3 2" xfId="30397"/>
    <cellStyle name="Normal 5 2 4 2 2 4 3 2 2" xfId="30398"/>
    <cellStyle name="Normal 5 2 4 2 2 4 3 3" xfId="30399"/>
    <cellStyle name="Normal 5 2 4 2 2 4 4" xfId="30400"/>
    <cellStyle name="Normal 5 2 4 2 2 4 4 2" xfId="30401"/>
    <cellStyle name="Normal 5 2 4 2 2 4 5" xfId="30402"/>
    <cellStyle name="Normal 5 2 4 2 2 5" xfId="30403"/>
    <cellStyle name="Normal 5 2 4 2 2 5 2" xfId="30404"/>
    <cellStyle name="Normal 5 2 4 2 2 5 2 2" xfId="30405"/>
    <cellStyle name="Normal 5 2 4 2 2 5 2 2 2" xfId="30406"/>
    <cellStyle name="Normal 5 2 4 2 2 5 2 3" xfId="30407"/>
    <cellStyle name="Normal 5 2 4 2 2 5 3" xfId="30408"/>
    <cellStyle name="Normal 5 2 4 2 2 5 3 2" xfId="30409"/>
    <cellStyle name="Normal 5 2 4 2 2 5 4" xfId="30410"/>
    <cellStyle name="Normal 5 2 4 2 2 6" xfId="30411"/>
    <cellStyle name="Normal 5 2 4 2 2 6 2" xfId="30412"/>
    <cellStyle name="Normal 5 2 4 2 2 6 2 2" xfId="30413"/>
    <cellStyle name="Normal 5 2 4 2 2 6 3" xfId="30414"/>
    <cellStyle name="Normal 5 2 4 2 2 7" xfId="30415"/>
    <cellStyle name="Normal 5 2 4 2 2 7 2" xfId="30416"/>
    <cellStyle name="Normal 5 2 4 2 2 8" xfId="30417"/>
    <cellStyle name="Normal 5 2 4 2 3" xfId="30418"/>
    <cellStyle name="Normal 5 2 4 2 3 2" xfId="30419"/>
    <cellStyle name="Normal 5 2 4 2 3 2 2" xfId="30420"/>
    <cellStyle name="Normal 5 2 4 2 3 2 2 2" xfId="30421"/>
    <cellStyle name="Normal 5 2 4 2 3 2 2 2 2" xfId="30422"/>
    <cellStyle name="Normal 5 2 4 2 3 2 2 2 2 2" xfId="30423"/>
    <cellStyle name="Normal 5 2 4 2 3 2 2 2 2 2 2" xfId="30424"/>
    <cellStyle name="Normal 5 2 4 2 3 2 2 2 2 3" xfId="30425"/>
    <cellStyle name="Normal 5 2 4 2 3 2 2 2 3" xfId="30426"/>
    <cellStyle name="Normal 5 2 4 2 3 2 2 2 3 2" xfId="30427"/>
    <cellStyle name="Normal 5 2 4 2 3 2 2 2 4" xfId="30428"/>
    <cellStyle name="Normal 5 2 4 2 3 2 2 3" xfId="30429"/>
    <cellStyle name="Normal 5 2 4 2 3 2 2 3 2" xfId="30430"/>
    <cellStyle name="Normal 5 2 4 2 3 2 2 3 2 2" xfId="30431"/>
    <cellStyle name="Normal 5 2 4 2 3 2 2 3 3" xfId="30432"/>
    <cellStyle name="Normal 5 2 4 2 3 2 2 4" xfId="30433"/>
    <cellStyle name="Normal 5 2 4 2 3 2 2 4 2" xfId="30434"/>
    <cellStyle name="Normal 5 2 4 2 3 2 2 5" xfId="30435"/>
    <cellStyle name="Normal 5 2 4 2 3 2 3" xfId="30436"/>
    <cellStyle name="Normal 5 2 4 2 3 2 3 2" xfId="30437"/>
    <cellStyle name="Normal 5 2 4 2 3 2 3 2 2" xfId="30438"/>
    <cellStyle name="Normal 5 2 4 2 3 2 3 2 2 2" xfId="30439"/>
    <cellStyle name="Normal 5 2 4 2 3 2 3 2 3" xfId="30440"/>
    <cellStyle name="Normal 5 2 4 2 3 2 3 3" xfId="30441"/>
    <cellStyle name="Normal 5 2 4 2 3 2 3 3 2" xfId="30442"/>
    <cellStyle name="Normal 5 2 4 2 3 2 3 4" xfId="30443"/>
    <cellStyle name="Normal 5 2 4 2 3 2 4" xfId="30444"/>
    <cellStyle name="Normal 5 2 4 2 3 2 4 2" xfId="30445"/>
    <cellStyle name="Normal 5 2 4 2 3 2 4 2 2" xfId="30446"/>
    <cellStyle name="Normal 5 2 4 2 3 2 4 3" xfId="30447"/>
    <cellStyle name="Normal 5 2 4 2 3 2 5" xfId="30448"/>
    <cellStyle name="Normal 5 2 4 2 3 2 5 2" xfId="30449"/>
    <cellStyle name="Normal 5 2 4 2 3 2 6" xfId="30450"/>
    <cellStyle name="Normal 5 2 4 2 3 3" xfId="30451"/>
    <cellStyle name="Normal 5 2 4 2 3 3 2" xfId="30452"/>
    <cellStyle name="Normal 5 2 4 2 3 3 2 2" xfId="30453"/>
    <cellStyle name="Normal 5 2 4 2 3 3 2 2 2" xfId="30454"/>
    <cellStyle name="Normal 5 2 4 2 3 3 2 2 2 2" xfId="30455"/>
    <cellStyle name="Normal 5 2 4 2 3 3 2 2 3" xfId="30456"/>
    <cellStyle name="Normal 5 2 4 2 3 3 2 3" xfId="30457"/>
    <cellStyle name="Normal 5 2 4 2 3 3 2 3 2" xfId="30458"/>
    <cellStyle name="Normal 5 2 4 2 3 3 2 4" xfId="30459"/>
    <cellStyle name="Normal 5 2 4 2 3 3 3" xfId="30460"/>
    <cellStyle name="Normal 5 2 4 2 3 3 3 2" xfId="30461"/>
    <cellStyle name="Normal 5 2 4 2 3 3 3 2 2" xfId="30462"/>
    <cellStyle name="Normal 5 2 4 2 3 3 3 3" xfId="30463"/>
    <cellStyle name="Normal 5 2 4 2 3 3 4" xfId="30464"/>
    <cellStyle name="Normal 5 2 4 2 3 3 4 2" xfId="30465"/>
    <cellStyle name="Normal 5 2 4 2 3 3 5" xfId="30466"/>
    <cellStyle name="Normal 5 2 4 2 3 4" xfId="30467"/>
    <cellStyle name="Normal 5 2 4 2 3 4 2" xfId="30468"/>
    <cellStyle name="Normal 5 2 4 2 3 4 2 2" xfId="30469"/>
    <cellStyle name="Normal 5 2 4 2 3 4 2 2 2" xfId="30470"/>
    <cellStyle name="Normal 5 2 4 2 3 4 2 3" xfId="30471"/>
    <cellStyle name="Normal 5 2 4 2 3 4 3" xfId="30472"/>
    <cellStyle name="Normal 5 2 4 2 3 4 3 2" xfId="30473"/>
    <cellStyle name="Normal 5 2 4 2 3 4 4" xfId="30474"/>
    <cellStyle name="Normal 5 2 4 2 3 5" xfId="30475"/>
    <cellStyle name="Normal 5 2 4 2 3 5 2" xfId="30476"/>
    <cellStyle name="Normal 5 2 4 2 3 5 2 2" xfId="30477"/>
    <cellStyle name="Normal 5 2 4 2 3 5 3" xfId="30478"/>
    <cellStyle name="Normal 5 2 4 2 3 6" xfId="30479"/>
    <cellStyle name="Normal 5 2 4 2 3 6 2" xfId="30480"/>
    <cellStyle name="Normal 5 2 4 2 3 7" xfId="30481"/>
    <cellStyle name="Normal 5 2 4 2 4" xfId="30482"/>
    <cellStyle name="Normal 5 2 4 2 4 2" xfId="30483"/>
    <cellStyle name="Normal 5 2 4 2 4 2 2" xfId="30484"/>
    <cellStyle name="Normal 5 2 4 2 4 2 2 2" xfId="30485"/>
    <cellStyle name="Normal 5 2 4 2 4 2 2 2 2" xfId="30486"/>
    <cellStyle name="Normal 5 2 4 2 4 2 2 2 2 2" xfId="30487"/>
    <cellStyle name="Normal 5 2 4 2 4 2 2 2 3" xfId="30488"/>
    <cellStyle name="Normal 5 2 4 2 4 2 2 3" xfId="30489"/>
    <cellStyle name="Normal 5 2 4 2 4 2 2 3 2" xfId="30490"/>
    <cellStyle name="Normal 5 2 4 2 4 2 2 4" xfId="30491"/>
    <cellStyle name="Normal 5 2 4 2 4 2 3" xfId="30492"/>
    <cellStyle name="Normal 5 2 4 2 4 2 3 2" xfId="30493"/>
    <cellStyle name="Normal 5 2 4 2 4 2 3 2 2" xfId="30494"/>
    <cellStyle name="Normal 5 2 4 2 4 2 3 3" xfId="30495"/>
    <cellStyle name="Normal 5 2 4 2 4 2 4" xfId="30496"/>
    <cellStyle name="Normal 5 2 4 2 4 2 4 2" xfId="30497"/>
    <cellStyle name="Normal 5 2 4 2 4 2 5" xfId="30498"/>
    <cellStyle name="Normal 5 2 4 2 4 3" xfId="30499"/>
    <cellStyle name="Normal 5 2 4 2 4 3 2" xfId="30500"/>
    <cellStyle name="Normal 5 2 4 2 4 3 2 2" xfId="30501"/>
    <cellStyle name="Normal 5 2 4 2 4 3 2 2 2" xfId="30502"/>
    <cellStyle name="Normal 5 2 4 2 4 3 2 3" xfId="30503"/>
    <cellStyle name="Normal 5 2 4 2 4 3 3" xfId="30504"/>
    <cellStyle name="Normal 5 2 4 2 4 3 3 2" xfId="30505"/>
    <cellStyle name="Normal 5 2 4 2 4 3 4" xfId="30506"/>
    <cellStyle name="Normal 5 2 4 2 4 4" xfId="30507"/>
    <cellStyle name="Normal 5 2 4 2 4 4 2" xfId="30508"/>
    <cellStyle name="Normal 5 2 4 2 4 4 2 2" xfId="30509"/>
    <cellStyle name="Normal 5 2 4 2 4 4 3" xfId="30510"/>
    <cellStyle name="Normal 5 2 4 2 4 5" xfId="30511"/>
    <cellStyle name="Normal 5 2 4 2 4 5 2" xfId="30512"/>
    <cellStyle name="Normal 5 2 4 2 4 6" xfId="30513"/>
    <cellStyle name="Normal 5 2 4 2 5" xfId="30514"/>
    <cellStyle name="Normal 5 2 4 2 5 2" xfId="30515"/>
    <cellStyle name="Normal 5 2 4 2 5 2 2" xfId="30516"/>
    <cellStyle name="Normal 5 2 4 2 5 2 2 2" xfId="30517"/>
    <cellStyle name="Normal 5 2 4 2 5 2 2 2 2" xfId="30518"/>
    <cellStyle name="Normal 5 2 4 2 5 2 2 3" xfId="30519"/>
    <cellStyle name="Normal 5 2 4 2 5 2 3" xfId="30520"/>
    <cellStyle name="Normal 5 2 4 2 5 2 3 2" xfId="30521"/>
    <cellStyle name="Normal 5 2 4 2 5 2 4" xfId="30522"/>
    <cellStyle name="Normal 5 2 4 2 5 3" xfId="30523"/>
    <cellStyle name="Normal 5 2 4 2 5 3 2" xfId="30524"/>
    <cellStyle name="Normal 5 2 4 2 5 3 2 2" xfId="30525"/>
    <cellStyle name="Normal 5 2 4 2 5 3 3" xfId="30526"/>
    <cellStyle name="Normal 5 2 4 2 5 4" xfId="30527"/>
    <cellStyle name="Normal 5 2 4 2 5 4 2" xfId="30528"/>
    <cellStyle name="Normal 5 2 4 2 5 5" xfId="30529"/>
    <cellStyle name="Normal 5 2 4 2 6" xfId="30530"/>
    <cellStyle name="Normal 5 2 4 2 6 2" xfId="30531"/>
    <cellStyle name="Normal 5 2 4 2 6 2 2" xfId="30532"/>
    <cellStyle name="Normal 5 2 4 2 6 2 2 2" xfId="30533"/>
    <cellStyle name="Normal 5 2 4 2 6 2 3" xfId="30534"/>
    <cellStyle name="Normal 5 2 4 2 6 3" xfId="30535"/>
    <cellStyle name="Normal 5 2 4 2 6 3 2" xfId="30536"/>
    <cellStyle name="Normal 5 2 4 2 6 4" xfId="30537"/>
    <cellStyle name="Normal 5 2 4 2 7" xfId="30538"/>
    <cellStyle name="Normal 5 2 4 2 7 2" xfId="30539"/>
    <cellStyle name="Normal 5 2 4 2 7 2 2" xfId="30540"/>
    <cellStyle name="Normal 5 2 4 2 7 3" xfId="30541"/>
    <cellStyle name="Normal 5 2 4 2 8" xfId="30542"/>
    <cellStyle name="Normal 5 2 4 2 8 2" xfId="30543"/>
    <cellStyle name="Normal 5 2 4 2 9" xfId="30544"/>
    <cellStyle name="Normal 5 2 4 3" xfId="30545"/>
    <cellStyle name="Normal 5 2 4 3 2" xfId="30546"/>
    <cellStyle name="Normal 5 2 4 3 2 2" xfId="30547"/>
    <cellStyle name="Normal 5 2 4 3 2 2 2" xfId="30548"/>
    <cellStyle name="Normal 5 2 4 3 2 2 2 2" xfId="30549"/>
    <cellStyle name="Normal 5 2 4 3 2 2 2 2 2" xfId="30550"/>
    <cellStyle name="Normal 5 2 4 3 2 2 2 2 2 2" xfId="30551"/>
    <cellStyle name="Normal 5 2 4 3 2 2 2 2 2 2 2" xfId="30552"/>
    <cellStyle name="Normal 5 2 4 3 2 2 2 2 2 3" xfId="30553"/>
    <cellStyle name="Normal 5 2 4 3 2 2 2 2 3" xfId="30554"/>
    <cellStyle name="Normal 5 2 4 3 2 2 2 2 3 2" xfId="30555"/>
    <cellStyle name="Normal 5 2 4 3 2 2 2 2 4" xfId="30556"/>
    <cellStyle name="Normal 5 2 4 3 2 2 2 3" xfId="30557"/>
    <cellStyle name="Normal 5 2 4 3 2 2 2 3 2" xfId="30558"/>
    <cellStyle name="Normal 5 2 4 3 2 2 2 3 2 2" xfId="30559"/>
    <cellStyle name="Normal 5 2 4 3 2 2 2 3 3" xfId="30560"/>
    <cellStyle name="Normal 5 2 4 3 2 2 2 4" xfId="30561"/>
    <cellStyle name="Normal 5 2 4 3 2 2 2 4 2" xfId="30562"/>
    <cellStyle name="Normal 5 2 4 3 2 2 2 5" xfId="30563"/>
    <cellStyle name="Normal 5 2 4 3 2 2 3" xfId="30564"/>
    <cellStyle name="Normal 5 2 4 3 2 2 3 2" xfId="30565"/>
    <cellStyle name="Normal 5 2 4 3 2 2 3 2 2" xfId="30566"/>
    <cellStyle name="Normal 5 2 4 3 2 2 3 2 2 2" xfId="30567"/>
    <cellStyle name="Normal 5 2 4 3 2 2 3 2 3" xfId="30568"/>
    <cellStyle name="Normal 5 2 4 3 2 2 3 3" xfId="30569"/>
    <cellStyle name="Normal 5 2 4 3 2 2 3 3 2" xfId="30570"/>
    <cellStyle name="Normal 5 2 4 3 2 2 3 4" xfId="30571"/>
    <cellStyle name="Normal 5 2 4 3 2 2 4" xfId="30572"/>
    <cellStyle name="Normal 5 2 4 3 2 2 4 2" xfId="30573"/>
    <cellStyle name="Normal 5 2 4 3 2 2 4 2 2" xfId="30574"/>
    <cellStyle name="Normal 5 2 4 3 2 2 4 3" xfId="30575"/>
    <cellStyle name="Normal 5 2 4 3 2 2 5" xfId="30576"/>
    <cellStyle name="Normal 5 2 4 3 2 2 5 2" xfId="30577"/>
    <cellStyle name="Normal 5 2 4 3 2 2 6" xfId="30578"/>
    <cellStyle name="Normal 5 2 4 3 2 3" xfId="30579"/>
    <cellStyle name="Normal 5 2 4 3 2 3 2" xfId="30580"/>
    <cellStyle name="Normal 5 2 4 3 2 3 2 2" xfId="30581"/>
    <cellStyle name="Normal 5 2 4 3 2 3 2 2 2" xfId="30582"/>
    <cellStyle name="Normal 5 2 4 3 2 3 2 2 2 2" xfId="30583"/>
    <cellStyle name="Normal 5 2 4 3 2 3 2 2 3" xfId="30584"/>
    <cellStyle name="Normal 5 2 4 3 2 3 2 3" xfId="30585"/>
    <cellStyle name="Normal 5 2 4 3 2 3 2 3 2" xfId="30586"/>
    <cellStyle name="Normal 5 2 4 3 2 3 2 4" xfId="30587"/>
    <cellStyle name="Normal 5 2 4 3 2 3 3" xfId="30588"/>
    <cellStyle name="Normal 5 2 4 3 2 3 3 2" xfId="30589"/>
    <cellStyle name="Normal 5 2 4 3 2 3 3 2 2" xfId="30590"/>
    <cellStyle name="Normal 5 2 4 3 2 3 3 3" xfId="30591"/>
    <cellStyle name="Normal 5 2 4 3 2 3 4" xfId="30592"/>
    <cellStyle name="Normal 5 2 4 3 2 3 4 2" xfId="30593"/>
    <cellStyle name="Normal 5 2 4 3 2 3 5" xfId="30594"/>
    <cellStyle name="Normal 5 2 4 3 2 4" xfId="30595"/>
    <cellStyle name="Normal 5 2 4 3 2 4 2" xfId="30596"/>
    <cellStyle name="Normal 5 2 4 3 2 4 2 2" xfId="30597"/>
    <cellStyle name="Normal 5 2 4 3 2 4 2 2 2" xfId="30598"/>
    <cellStyle name="Normal 5 2 4 3 2 4 2 3" xfId="30599"/>
    <cellStyle name="Normal 5 2 4 3 2 4 3" xfId="30600"/>
    <cellStyle name="Normal 5 2 4 3 2 4 3 2" xfId="30601"/>
    <cellStyle name="Normal 5 2 4 3 2 4 4" xfId="30602"/>
    <cellStyle name="Normal 5 2 4 3 2 5" xfId="30603"/>
    <cellStyle name="Normal 5 2 4 3 2 5 2" xfId="30604"/>
    <cellStyle name="Normal 5 2 4 3 2 5 2 2" xfId="30605"/>
    <cellStyle name="Normal 5 2 4 3 2 5 3" xfId="30606"/>
    <cellStyle name="Normal 5 2 4 3 2 6" xfId="30607"/>
    <cellStyle name="Normal 5 2 4 3 2 6 2" xfId="30608"/>
    <cellStyle name="Normal 5 2 4 3 2 7" xfId="30609"/>
    <cellStyle name="Normal 5 2 4 3 3" xfId="30610"/>
    <cellStyle name="Normal 5 2 4 3 3 2" xfId="30611"/>
    <cellStyle name="Normal 5 2 4 3 3 2 2" xfId="30612"/>
    <cellStyle name="Normal 5 2 4 3 3 2 2 2" xfId="30613"/>
    <cellStyle name="Normal 5 2 4 3 3 2 2 2 2" xfId="30614"/>
    <cellStyle name="Normal 5 2 4 3 3 2 2 2 2 2" xfId="30615"/>
    <cellStyle name="Normal 5 2 4 3 3 2 2 2 3" xfId="30616"/>
    <cellStyle name="Normal 5 2 4 3 3 2 2 3" xfId="30617"/>
    <cellStyle name="Normal 5 2 4 3 3 2 2 3 2" xfId="30618"/>
    <cellStyle name="Normal 5 2 4 3 3 2 2 4" xfId="30619"/>
    <cellStyle name="Normal 5 2 4 3 3 2 3" xfId="30620"/>
    <cellStyle name="Normal 5 2 4 3 3 2 3 2" xfId="30621"/>
    <cellStyle name="Normal 5 2 4 3 3 2 3 2 2" xfId="30622"/>
    <cellStyle name="Normal 5 2 4 3 3 2 3 3" xfId="30623"/>
    <cellStyle name="Normal 5 2 4 3 3 2 4" xfId="30624"/>
    <cellStyle name="Normal 5 2 4 3 3 2 4 2" xfId="30625"/>
    <cellStyle name="Normal 5 2 4 3 3 2 5" xfId="30626"/>
    <cellStyle name="Normal 5 2 4 3 3 3" xfId="30627"/>
    <cellStyle name="Normal 5 2 4 3 3 3 2" xfId="30628"/>
    <cellStyle name="Normal 5 2 4 3 3 3 2 2" xfId="30629"/>
    <cellStyle name="Normal 5 2 4 3 3 3 2 2 2" xfId="30630"/>
    <cellStyle name="Normal 5 2 4 3 3 3 2 3" xfId="30631"/>
    <cellStyle name="Normal 5 2 4 3 3 3 3" xfId="30632"/>
    <cellStyle name="Normal 5 2 4 3 3 3 3 2" xfId="30633"/>
    <cellStyle name="Normal 5 2 4 3 3 3 4" xfId="30634"/>
    <cellStyle name="Normal 5 2 4 3 3 4" xfId="30635"/>
    <cellStyle name="Normal 5 2 4 3 3 4 2" xfId="30636"/>
    <cellStyle name="Normal 5 2 4 3 3 4 2 2" xfId="30637"/>
    <cellStyle name="Normal 5 2 4 3 3 4 3" xfId="30638"/>
    <cellStyle name="Normal 5 2 4 3 3 5" xfId="30639"/>
    <cellStyle name="Normal 5 2 4 3 3 5 2" xfId="30640"/>
    <cellStyle name="Normal 5 2 4 3 3 6" xfId="30641"/>
    <cellStyle name="Normal 5 2 4 3 4" xfId="30642"/>
    <cellStyle name="Normal 5 2 4 3 4 2" xfId="30643"/>
    <cellStyle name="Normal 5 2 4 3 4 2 2" xfId="30644"/>
    <cellStyle name="Normal 5 2 4 3 4 2 2 2" xfId="30645"/>
    <cellStyle name="Normal 5 2 4 3 4 2 2 2 2" xfId="30646"/>
    <cellStyle name="Normal 5 2 4 3 4 2 2 3" xfId="30647"/>
    <cellStyle name="Normal 5 2 4 3 4 2 3" xfId="30648"/>
    <cellStyle name="Normal 5 2 4 3 4 2 3 2" xfId="30649"/>
    <cellStyle name="Normal 5 2 4 3 4 2 4" xfId="30650"/>
    <cellStyle name="Normal 5 2 4 3 4 3" xfId="30651"/>
    <cellStyle name="Normal 5 2 4 3 4 3 2" xfId="30652"/>
    <cellStyle name="Normal 5 2 4 3 4 3 2 2" xfId="30653"/>
    <cellStyle name="Normal 5 2 4 3 4 3 3" xfId="30654"/>
    <cellStyle name="Normal 5 2 4 3 4 4" xfId="30655"/>
    <cellStyle name="Normal 5 2 4 3 4 4 2" xfId="30656"/>
    <cellStyle name="Normal 5 2 4 3 4 5" xfId="30657"/>
    <cellStyle name="Normal 5 2 4 3 5" xfId="30658"/>
    <cellStyle name="Normal 5 2 4 3 5 2" xfId="30659"/>
    <cellStyle name="Normal 5 2 4 3 5 2 2" xfId="30660"/>
    <cellStyle name="Normal 5 2 4 3 5 2 2 2" xfId="30661"/>
    <cellStyle name="Normal 5 2 4 3 5 2 3" xfId="30662"/>
    <cellStyle name="Normal 5 2 4 3 5 3" xfId="30663"/>
    <cellStyle name="Normal 5 2 4 3 5 3 2" xfId="30664"/>
    <cellStyle name="Normal 5 2 4 3 5 4" xfId="30665"/>
    <cellStyle name="Normal 5 2 4 3 6" xfId="30666"/>
    <cellStyle name="Normal 5 2 4 3 6 2" xfId="30667"/>
    <cellStyle name="Normal 5 2 4 3 6 2 2" xfId="30668"/>
    <cellStyle name="Normal 5 2 4 3 6 3" xfId="30669"/>
    <cellStyle name="Normal 5 2 4 3 7" xfId="30670"/>
    <cellStyle name="Normal 5 2 4 3 7 2" xfId="30671"/>
    <cellStyle name="Normal 5 2 4 3 8" xfId="30672"/>
    <cellStyle name="Normal 5 2 4 4" xfId="30673"/>
    <cellStyle name="Normal 5 2 4 4 2" xfId="30674"/>
    <cellStyle name="Normal 5 2 4 4 2 2" xfId="30675"/>
    <cellStyle name="Normal 5 2 4 4 2 2 2" xfId="30676"/>
    <cellStyle name="Normal 5 2 4 4 2 2 2 2" xfId="30677"/>
    <cellStyle name="Normal 5 2 4 4 2 2 2 2 2" xfId="30678"/>
    <cellStyle name="Normal 5 2 4 4 2 2 2 2 2 2" xfId="30679"/>
    <cellStyle name="Normal 5 2 4 4 2 2 2 2 3" xfId="30680"/>
    <cellStyle name="Normal 5 2 4 4 2 2 2 3" xfId="30681"/>
    <cellStyle name="Normal 5 2 4 4 2 2 2 3 2" xfId="30682"/>
    <cellStyle name="Normal 5 2 4 4 2 2 2 4" xfId="30683"/>
    <cellStyle name="Normal 5 2 4 4 2 2 3" xfId="30684"/>
    <cellStyle name="Normal 5 2 4 4 2 2 3 2" xfId="30685"/>
    <cellStyle name="Normal 5 2 4 4 2 2 3 2 2" xfId="30686"/>
    <cellStyle name="Normal 5 2 4 4 2 2 3 3" xfId="30687"/>
    <cellStyle name="Normal 5 2 4 4 2 2 4" xfId="30688"/>
    <cellStyle name="Normal 5 2 4 4 2 2 4 2" xfId="30689"/>
    <cellStyle name="Normal 5 2 4 4 2 2 5" xfId="30690"/>
    <cellStyle name="Normal 5 2 4 4 2 3" xfId="30691"/>
    <cellStyle name="Normal 5 2 4 4 2 3 2" xfId="30692"/>
    <cellStyle name="Normal 5 2 4 4 2 3 2 2" xfId="30693"/>
    <cellStyle name="Normal 5 2 4 4 2 3 2 2 2" xfId="30694"/>
    <cellStyle name="Normal 5 2 4 4 2 3 2 3" xfId="30695"/>
    <cellStyle name="Normal 5 2 4 4 2 3 3" xfId="30696"/>
    <cellStyle name="Normal 5 2 4 4 2 3 3 2" xfId="30697"/>
    <cellStyle name="Normal 5 2 4 4 2 3 4" xfId="30698"/>
    <cellStyle name="Normal 5 2 4 4 2 4" xfId="30699"/>
    <cellStyle name="Normal 5 2 4 4 2 4 2" xfId="30700"/>
    <cellStyle name="Normal 5 2 4 4 2 4 2 2" xfId="30701"/>
    <cellStyle name="Normal 5 2 4 4 2 4 3" xfId="30702"/>
    <cellStyle name="Normal 5 2 4 4 2 5" xfId="30703"/>
    <cellStyle name="Normal 5 2 4 4 2 5 2" xfId="30704"/>
    <cellStyle name="Normal 5 2 4 4 2 6" xfId="30705"/>
    <cellStyle name="Normal 5 2 4 4 3" xfId="30706"/>
    <cellStyle name="Normal 5 2 4 4 3 2" xfId="30707"/>
    <cellStyle name="Normal 5 2 4 4 3 2 2" xfId="30708"/>
    <cellStyle name="Normal 5 2 4 4 3 2 2 2" xfId="30709"/>
    <cellStyle name="Normal 5 2 4 4 3 2 2 2 2" xfId="30710"/>
    <cellStyle name="Normal 5 2 4 4 3 2 2 3" xfId="30711"/>
    <cellStyle name="Normal 5 2 4 4 3 2 3" xfId="30712"/>
    <cellStyle name="Normal 5 2 4 4 3 2 3 2" xfId="30713"/>
    <cellStyle name="Normal 5 2 4 4 3 2 4" xfId="30714"/>
    <cellStyle name="Normal 5 2 4 4 3 3" xfId="30715"/>
    <cellStyle name="Normal 5 2 4 4 3 3 2" xfId="30716"/>
    <cellStyle name="Normal 5 2 4 4 3 3 2 2" xfId="30717"/>
    <cellStyle name="Normal 5 2 4 4 3 3 3" xfId="30718"/>
    <cellStyle name="Normal 5 2 4 4 3 4" xfId="30719"/>
    <cellStyle name="Normal 5 2 4 4 3 4 2" xfId="30720"/>
    <cellStyle name="Normal 5 2 4 4 3 5" xfId="30721"/>
    <cellStyle name="Normal 5 2 4 4 4" xfId="30722"/>
    <cellStyle name="Normal 5 2 4 4 4 2" xfId="30723"/>
    <cellStyle name="Normal 5 2 4 4 4 2 2" xfId="30724"/>
    <cellStyle name="Normal 5 2 4 4 4 2 2 2" xfId="30725"/>
    <cellStyle name="Normal 5 2 4 4 4 2 3" xfId="30726"/>
    <cellStyle name="Normal 5 2 4 4 4 3" xfId="30727"/>
    <cellStyle name="Normal 5 2 4 4 4 3 2" xfId="30728"/>
    <cellStyle name="Normal 5 2 4 4 4 4" xfId="30729"/>
    <cellStyle name="Normal 5 2 4 4 5" xfId="30730"/>
    <cellStyle name="Normal 5 2 4 4 5 2" xfId="30731"/>
    <cellStyle name="Normal 5 2 4 4 5 2 2" xfId="30732"/>
    <cellStyle name="Normal 5 2 4 4 5 3" xfId="30733"/>
    <cellStyle name="Normal 5 2 4 4 6" xfId="30734"/>
    <cellStyle name="Normal 5 2 4 4 6 2" xfId="30735"/>
    <cellStyle name="Normal 5 2 4 4 7" xfId="30736"/>
    <cellStyle name="Normal 5 2 4 5" xfId="30737"/>
    <cellStyle name="Normal 5 2 4 5 2" xfId="30738"/>
    <cellStyle name="Normal 5 2 4 5 2 2" xfId="30739"/>
    <cellStyle name="Normal 5 2 4 5 2 2 2" xfId="30740"/>
    <cellStyle name="Normal 5 2 4 5 2 2 2 2" xfId="30741"/>
    <cellStyle name="Normal 5 2 4 5 2 2 2 2 2" xfId="30742"/>
    <cellStyle name="Normal 5 2 4 5 2 2 2 3" xfId="30743"/>
    <cellStyle name="Normal 5 2 4 5 2 2 3" xfId="30744"/>
    <cellStyle name="Normal 5 2 4 5 2 2 3 2" xfId="30745"/>
    <cellStyle name="Normal 5 2 4 5 2 2 4" xfId="30746"/>
    <cellStyle name="Normal 5 2 4 5 2 3" xfId="30747"/>
    <cellStyle name="Normal 5 2 4 5 2 3 2" xfId="30748"/>
    <cellStyle name="Normal 5 2 4 5 2 3 2 2" xfId="30749"/>
    <cellStyle name="Normal 5 2 4 5 2 3 3" xfId="30750"/>
    <cellStyle name="Normal 5 2 4 5 2 4" xfId="30751"/>
    <cellStyle name="Normal 5 2 4 5 2 4 2" xfId="30752"/>
    <cellStyle name="Normal 5 2 4 5 2 5" xfId="30753"/>
    <cellStyle name="Normal 5 2 4 5 3" xfId="30754"/>
    <cellStyle name="Normal 5 2 4 5 3 2" xfId="30755"/>
    <cellStyle name="Normal 5 2 4 5 3 2 2" xfId="30756"/>
    <cellStyle name="Normal 5 2 4 5 3 2 2 2" xfId="30757"/>
    <cellStyle name="Normal 5 2 4 5 3 2 3" xfId="30758"/>
    <cellStyle name="Normal 5 2 4 5 3 3" xfId="30759"/>
    <cellStyle name="Normal 5 2 4 5 3 3 2" xfId="30760"/>
    <cellStyle name="Normal 5 2 4 5 3 4" xfId="30761"/>
    <cellStyle name="Normal 5 2 4 5 4" xfId="30762"/>
    <cellStyle name="Normal 5 2 4 5 4 2" xfId="30763"/>
    <cellStyle name="Normal 5 2 4 5 4 2 2" xfId="30764"/>
    <cellStyle name="Normal 5 2 4 5 4 3" xfId="30765"/>
    <cellStyle name="Normal 5 2 4 5 5" xfId="30766"/>
    <cellStyle name="Normal 5 2 4 5 5 2" xfId="30767"/>
    <cellStyle name="Normal 5 2 4 5 6" xfId="30768"/>
    <cellStyle name="Normal 5 2 4 6" xfId="30769"/>
    <cellStyle name="Normal 5 2 4 6 2" xfId="30770"/>
    <cellStyle name="Normal 5 2 4 6 2 2" xfId="30771"/>
    <cellStyle name="Normal 5 2 4 6 2 2 2" xfId="30772"/>
    <cellStyle name="Normal 5 2 4 6 2 2 2 2" xfId="30773"/>
    <cellStyle name="Normal 5 2 4 6 2 2 3" xfId="30774"/>
    <cellStyle name="Normal 5 2 4 6 2 3" xfId="30775"/>
    <cellStyle name="Normal 5 2 4 6 2 3 2" xfId="30776"/>
    <cellStyle name="Normal 5 2 4 6 2 4" xfId="30777"/>
    <cellStyle name="Normal 5 2 4 6 3" xfId="30778"/>
    <cellStyle name="Normal 5 2 4 6 3 2" xfId="30779"/>
    <cellStyle name="Normal 5 2 4 6 3 2 2" xfId="30780"/>
    <cellStyle name="Normal 5 2 4 6 3 3" xfId="30781"/>
    <cellStyle name="Normal 5 2 4 6 4" xfId="30782"/>
    <cellStyle name="Normal 5 2 4 6 4 2" xfId="30783"/>
    <cellStyle name="Normal 5 2 4 6 5" xfId="30784"/>
    <cellStyle name="Normal 5 2 4 7" xfId="30785"/>
    <cellStyle name="Normal 5 2 4 7 2" xfId="30786"/>
    <cellStyle name="Normal 5 2 4 7 2 2" xfId="30787"/>
    <cellStyle name="Normal 5 2 4 7 2 2 2" xfId="30788"/>
    <cellStyle name="Normal 5 2 4 7 2 3" xfId="30789"/>
    <cellStyle name="Normal 5 2 4 7 3" xfId="30790"/>
    <cellStyle name="Normal 5 2 4 7 3 2" xfId="30791"/>
    <cellStyle name="Normal 5 2 4 7 4" xfId="30792"/>
    <cellStyle name="Normal 5 2 4 8" xfId="30793"/>
    <cellStyle name="Normal 5 2 4 8 2" xfId="30794"/>
    <cellStyle name="Normal 5 2 4 8 2 2" xfId="30795"/>
    <cellStyle name="Normal 5 2 4 8 3" xfId="30796"/>
    <cellStyle name="Normal 5 2 4 9" xfId="30797"/>
    <cellStyle name="Normal 5 2 4 9 2" xfId="30798"/>
    <cellStyle name="Normal 5 2 5" xfId="30799"/>
    <cellStyle name="Normal 5 2 5 2" xfId="30800"/>
    <cellStyle name="Normal 5 2 5 2 2" xfId="30801"/>
    <cellStyle name="Normal 5 2 5 2 2 2" xfId="30802"/>
    <cellStyle name="Normal 5 2 5 2 2 2 2" xfId="30803"/>
    <cellStyle name="Normal 5 2 5 2 2 2 2 2" xfId="30804"/>
    <cellStyle name="Normal 5 2 5 2 2 2 2 2 2" xfId="30805"/>
    <cellStyle name="Normal 5 2 5 2 2 2 2 2 2 2" xfId="30806"/>
    <cellStyle name="Normal 5 2 5 2 2 2 2 2 2 2 2" xfId="30807"/>
    <cellStyle name="Normal 5 2 5 2 2 2 2 2 2 3" xfId="30808"/>
    <cellStyle name="Normal 5 2 5 2 2 2 2 2 3" xfId="30809"/>
    <cellStyle name="Normal 5 2 5 2 2 2 2 2 3 2" xfId="30810"/>
    <cellStyle name="Normal 5 2 5 2 2 2 2 2 4" xfId="30811"/>
    <cellStyle name="Normal 5 2 5 2 2 2 2 3" xfId="30812"/>
    <cellStyle name="Normal 5 2 5 2 2 2 2 3 2" xfId="30813"/>
    <cellStyle name="Normal 5 2 5 2 2 2 2 3 2 2" xfId="30814"/>
    <cellStyle name="Normal 5 2 5 2 2 2 2 3 3" xfId="30815"/>
    <cellStyle name="Normal 5 2 5 2 2 2 2 4" xfId="30816"/>
    <cellStyle name="Normal 5 2 5 2 2 2 2 4 2" xfId="30817"/>
    <cellStyle name="Normal 5 2 5 2 2 2 2 5" xfId="30818"/>
    <cellStyle name="Normal 5 2 5 2 2 2 3" xfId="30819"/>
    <cellStyle name="Normal 5 2 5 2 2 2 3 2" xfId="30820"/>
    <cellStyle name="Normal 5 2 5 2 2 2 3 2 2" xfId="30821"/>
    <cellStyle name="Normal 5 2 5 2 2 2 3 2 2 2" xfId="30822"/>
    <cellStyle name="Normal 5 2 5 2 2 2 3 2 3" xfId="30823"/>
    <cellStyle name="Normal 5 2 5 2 2 2 3 3" xfId="30824"/>
    <cellStyle name="Normal 5 2 5 2 2 2 3 3 2" xfId="30825"/>
    <cellStyle name="Normal 5 2 5 2 2 2 3 4" xfId="30826"/>
    <cellStyle name="Normal 5 2 5 2 2 2 4" xfId="30827"/>
    <cellStyle name="Normal 5 2 5 2 2 2 4 2" xfId="30828"/>
    <cellStyle name="Normal 5 2 5 2 2 2 4 2 2" xfId="30829"/>
    <cellStyle name="Normal 5 2 5 2 2 2 4 3" xfId="30830"/>
    <cellStyle name="Normal 5 2 5 2 2 2 5" xfId="30831"/>
    <cellStyle name="Normal 5 2 5 2 2 2 5 2" xfId="30832"/>
    <cellStyle name="Normal 5 2 5 2 2 2 6" xfId="30833"/>
    <cellStyle name="Normal 5 2 5 2 2 3" xfId="30834"/>
    <cellStyle name="Normal 5 2 5 2 2 3 2" xfId="30835"/>
    <cellStyle name="Normal 5 2 5 2 2 3 2 2" xfId="30836"/>
    <cellStyle name="Normal 5 2 5 2 2 3 2 2 2" xfId="30837"/>
    <cellStyle name="Normal 5 2 5 2 2 3 2 2 2 2" xfId="30838"/>
    <cellStyle name="Normal 5 2 5 2 2 3 2 2 3" xfId="30839"/>
    <cellStyle name="Normal 5 2 5 2 2 3 2 3" xfId="30840"/>
    <cellStyle name="Normal 5 2 5 2 2 3 2 3 2" xfId="30841"/>
    <cellStyle name="Normal 5 2 5 2 2 3 2 4" xfId="30842"/>
    <cellStyle name="Normal 5 2 5 2 2 3 3" xfId="30843"/>
    <cellStyle name="Normal 5 2 5 2 2 3 3 2" xfId="30844"/>
    <cellStyle name="Normal 5 2 5 2 2 3 3 2 2" xfId="30845"/>
    <cellStyle name="Normal 5 2 5 2 2 3 3 3" xfId="30846"/>
    <cellStyle name="Normal 5 2 5 2 2 3 4" xfId="30847"/>
    <cellStyle name="Normal 5 2 5 2 2 3 4 2" xfId="30848"/>
    <cellStyle name="Normal 5 2 5 2 2 3 5" xfId="30849"/>
    <cellStyle name="Normal 5 2 5 2 2 4" xfId="30850"/>
    <cellStyle name="Normal 5 2 5 2 2 4 2" xfId="30851"/>
    <cellStyle name="Normal 5 2 5 2 2 4 2 2" xfId="30852"/>
    <cellStyle name="Normal 5 2 5 2 2 4 2 2 2" xfId="30853"/>
    <cellStyle name="Normal 5 2 5 2 2 4 2 3" xfId="30854"/>
    <cellStyle name="Normal 5 2 5 2 2 4 3" xfId="30855"/>
    <cellStyle name="Normal 5 2 5 2 2 4 3 2" xfId="30856"/>
    <cellStyle name="Normal 5 2 5 2 2 4 4" xfId="30857"/>
    <cellStyle name="Normal 5 2 5 2 2 5" xfId="30858"/>
    <cellStyle name="Normal 5 2 5 2 2 5 2" xfId="30859"/>
    <cellStyle name="Normal 5 2 5 2 2 5 2 2" xfId="30860"/>
    <cellStyle name="Normal 5 2 5 2 2 5 3" xfId="30861"/>
    <cellStyle name="Normal 5 2 5 2 2 6" xfId="30862"/>
    <cellStyle name="Normal 5 2 5 2 2 6 2" xfId="30863"/>
    <cellStyle name="Normal 5 2 5 2 2 7" xfId="30864"/>
    <cellStyle name="Normal 5 2 5 2 3" xfId="30865"/>
    <cellStyle name="Normal 5 2 5 2 3 2" xfId="30866"/>
    <cellStyle name="Normal 5 2 5 2 3 2 2" xfId="30867"/>
    <cellStyle name="Normal 5 2 5 2 3 2 2 2" xfId="30868"/>
    <cellStyle name="Normal 5 2 5 2 3 2 2 2 2" xfId="30869"/>
    <cellStyle name="Normal 5 2 5 2 3 2 2 2 2 2" xfId="30870"/>
    <cellStyle name="Normal 5 2 5 2 3 2 2 2 3" xfId="30871"/>
    <cellStyle name="Normal 5 2 5 2 3 2 2 3" xfId="30872"/>
    <cellStyle name="Normal 5 2 5 2 3 2 2 3 2" xfId="30873"/>
    <cellStyle name="Normal 5 2 5 2 3 2 2 4" xfId="30874"/>
    <cellStyle name="Normal 5 2 5 2 3 2 3" xfId="30875"/>
    <cellStyle name="Normal 5 2 5 2 3 2 3 2" xfId="30876"/>
    <cellStyle name="Normal 5 2 5 2 3 2 3 2 2" xfId="30877"/>
    <cellStyle name="Normal 5 2 5 2 3 2 3 3" xfId="30878"/>
    <cellStyle name="Normal 5 2 5 2 3 2 4" xfId="30879"/>
    <cellStyle name="Normal 5 2 5 2 3 2 4 2" xfId="30880"/>
    <cellStyle name="Normal 5 2 5 2 3 2 5" xfId="30881"/>
    <cellStyle name="Normal 5 2 5 2 3 3" xfId="30882"/>
    <cellStyle name="Normal 5 2 5 2 3 3 2" xfId="30883"/>
    <cellStyle name="Normal 5 2 5 2 3 3 2 2" xfId="30884"/>
    <cellStyle name="Normal 5 2 5 2 3 3 2 2 2" xfId="30885"/>
    <cellStyle name="Normal 5 2 5 2 3 3 2 3" xfId="30886"/>
    <cellStyle name="Normal 5 2 5 2 3 3 3" xfId="30887"/>
    <cellStyle name="Normal 5 2 5 2 3 3 3 2" xfId="30888"/>
    <cellStyle name="Normal 5 2 5 2 3 3 4" xfId="30889"/>
    <cellStyle name="Normal 5 2 5 2 3 4" xfId="30890"/>
    <cellStyle name="Normal 5 2 5 2 3 4 2" xfId="30891"/>
    <cellStyle name="Normal 5 2 5 2 3 4 2 2" xfId="30892"/>
    <cellStyle name="Normal 5 2 5 2 3 4 3" xfId="30893"/>
    <cellStyle name="Normal 5 2 5 2 3 5" xfId="30894"/>
    <cellStyle name="Normal 5 2 5 2 3 5 2" xfId="30895"/>
    <cellStyle name="Normal 5 2 5 2 3 6" xfId="30896"/>
    <cellStyle name="Normal 5 2 5 2 4" xfId="30897"/>
    <cellStyle name="Normal 5 2 5 2 4 2" xfId="30898"/>
    <cellStyle name="Normal 5 2 5 2 4 2 2" xfId="30899"/>
    <cellStyle name="Normal 5 2 5 2 4 2 2 2" xfId="30900"/>
    <cellStyle name="Normal 5 2 5 2 4 2 2 2 2" xfId="30901"/>
    <cellStyle name="Normal 5 2 5 2 4 2 2 3" xfId="30902"/>
    <cellStyle name="Normal 5 2 5 2 4 2 3" xfId="30903"/>
    <cellStyle name="Normal 5 2 5 2 4 2 3 2" xfId="30904"/>
    <cellStyle name="Normal 5 2 5 2 4 2 4" xfId="30905"/>
    <cellStyle name="Normal 5 2 5 2 4 3" xfId="30906"/>
    <cellStyle name="Normal 5 2 5 2 4 3 2" xfId="30907"/>
    <cellStyle name="Normal 5 2 5 2 4 3 2 2" xfId="30908"/>
    <cellStyle name="Normal 5 2 5 2 4 3 3" xfId="30909"/>
    <cellStyle name="Normal 5 2 5 2 4 4" xfId="30910"/>
    <cellStyle name="Normal 5 2 5 2 4 4 2" xfId="30911"/>
    <cellStyle name="Normal 5 2 5 2 4 5" xfId="30912"/>
    <cellStyle name="Normal 5 2 5 2 5" xfId="30913"/>
    <cellStyle name="Normal 5 2 5 2 5 2" xfId="30914"/>
    <cellStyle name="Normal 5 2 5 2 5 2 2" xfId="30915"/>
    <cellStyle name="Normal 5 2 5 2 5 2 2 2" xfId="30916"/>
    <cellStyle name="Normal 5 2 5 2 5 2 3" xfId="30917"/>
    <cellStyle name="Normal 5 2 5 2 5 3" xfId="30918"/>
    <cellStyle name="Normal 5 2 5 2 5 3 2" xfId="30919"/>
    <cellStyle name="Normal 5 2 5 2 5 4" xfId="30920"/>
    <cellStyle name="Normal 5 2 5 2 6" xfId="30921"/>
    <cellStyle name="Normal 5 2 5 2 6 2" xfId="30922"/>
    <cellStyle name="Normal 5 2 5 2 6 2 2" xfId="30923"/>
    <cellStyle name="Normal 5 2 5 2 6 3" xfId="30924"/>
    <cellStyle name="Normal 5 2 5 2 7" xfId="30925"/>
    <cellStyle name="Normal 5 2 5 2 7 2" xfId="30926"/>
    <cellStyle name="Normal 5 2 5 2 8" xfId="30927"/>
    <cellStyle name="Normal 5 2 5 3" xfId="30928"/>
    <cellStyle name="Normal 5 2 5 3 2" xfId="30929"/>
    <cellStyle name="Normal 5 2 5 3 2 2" xfId="30930"/>
    <cellStyle name="Normal 5 2 5 3 2 2 2" xfId="30931"/>
    <cellStyle name="Normal 5 2 5 3 2 2 2 2" xfId="30932"/>
    <cellStyle name="Normal 5 2 5 3 2 2 2 2 2" xfId="30933"/>
    <cellStyle name="Normal 5 2 5 3 2 2 2 2 2 2" xfId="30934"/>
    <cellStyle name="Normal 5 2 5 3 2 2 2 2 3" xfId="30935"/>
    <cellStyle name="Normal 5 2 5 3 2 2 2 3" xfId="30936"/>
    <cellStyle name="Normal 5 2 5 3 2 2 2 3 2" xfId="30937"/>
    <cellStyle name="Normal 5 2 5 3 2 2 2 4" xfId="30938"/>
    <cellStyle name="Normal 5 2 5 3 2 2 3" xfId="30939"/>
    <cellStyle name="Normal 5 2 5 3 2 2 3 2" xfId="30940"/>
    <cellStyle name="Normal 5 2 5 3 2 2 3 2 2" xfId="30941"/>
    <cellStyle name="Normal 5 2 5 3 2 2 3 3" xfId="30942"/>
    <cellStyle name="Normal 5 2 5 3 2 2 4" xfId="30943"/>
    <cellStyle name="Normal 5 2 5 3 2 2 4 2" xfId="30944"/>
    <cellStyle name="Normal 5 2 5 3 2 2 5" xfId="30945"/>
    <cellStyle name="Normal 5 2 5 3 2 3" xfId="30946"/>
    <cellStyle name="Normal 5 2 5 3 2 3 2" xfId="30947"/>
    <cellStyle name="Normal 5 2 5 3 2 3 2 2" xfId="30948"/>
    <cellStyle name="Normal 5 2 5 3 2 3 2 2 2" xfId="30949"/>
    <cellStyle name="Normal 5 2 5 3 2 3 2 3" xfId="30950"/>
    <cellStyle name="Normal 5 2 5 3 2 3 3" xfId="30951"/>
    <cellStyle name="Normal 5 2 5 3 2 3 3 2" xfId="30952"/>
    <cellStyle name="Normal 5 2 5 3 2 3 4" xfId="30953"/>
    <cellStyle name="Normal 5 2 5 3 2 4" xfId="30954"/>
    <cellStyle name="Normal 5 2 5 3 2 4 2" xfId="30955"/>
    <cellStyle name="Normal 5 2 5 3 2 4 2 2" xfId="30956"/>
    <cellStyle name="Normal 5 2 5 3 2 4 3" xfId="30957"/>
    <cellStyle name="Normal 5 2 5 3 2 5" xfId="30958"/>
    <cellStyle name="Normal 5 2 5 3 2 5 2" xfId="30959"/>
    <cellStyle name="Normal 5 2 5 3 2 6" xfId="30960"/>
    <cellStyle name="Normal 5 2 5 3 3" xfId="30961"/>
    <cellStyle name="Normal 5 2 5 3 3 2" xfId="30962"/>
    <cellStyle name="Normal 5 2 5 3 3 2 2" xfId="30963"/>
    <cellStyle name="Normal 5 2 5 3 3 2 2 2" xfId="30964"/>
    <cellStyle name="Normal 5 2 5 3 3 2 2 2 2" xfId="30965"/>
    <cellStyle name="Normal 5 2 5 3 3 2 2 3" xfId="30966"/>
    <cellStyle name="Normal 5 2 5 3 3 2 3" xfId="30967"/>
    <cellStyle name="Normal 5 2 5 3 3 2 3 2" xfId="30968"/>
    <cellStyle name="Normal 5 2 5 3 3 2 4" xfId="30969"/>
    <cellStyle name="Normal 5 2 5 3 3 3" xfId="30970"/>
    <cellStyle name="Normal 5 2 5 3 3 3 2" xfId="30971"/>
    <cellStyle name="Normal 5 2 5 3 3 3 2 2" xfId="30972"/>
    <cellStyle name="Normal 5 2 5 3 3 3 3" xfId="30973"/>
    <cellStyle name="Normal 5 2 5 3 3 4" xfId="30974"/>
    <cellStyle name="Normal 5 2 5 3 3 4 2" xfId="30975"/>
    <cellStyle name="Normal 5 2 5 3 3 5" xfId="30976"/>
    <cellStyle name="Normal 5 2 5 3 4" xfId="30977"/>
    <cellStyle name="Normal 5 2 5 3 4 2" xfId="30978"/>
    <cellStyle name="Normal 5 2 5 3 4 2 2" xfId="30979"/>
    <cellStyle name="Normal 5 2 5 3 4 2 2 2" xfId="30980"/>
    <cellStyle name="Normal 5 2 5 3 4 2 3" xfId="30981"/>
    <cellStyle name="Normal 5 2 5 3 4 3" xfId="30982"/>
    <cellStyle name="Normal 5 2 5 3 4 3 2" xfId="30983"/>
    <cellStyle name="Normal 5 2 5 3 4 4" xfId="30984"/>
    <cellStyle name="Normal 5 2 5 3 5" xfId="30985"/>
    <cellStyle name="Normal 5 2 5 3 5 2" xfId="30986"/>
    <cellStyle name="Normal 5 2 5 3 5 2 2" xfId="30987"/>
    <cellStyle name="Normal 5 2 5 3 5 3" xfId="30988"/>
    <cellStyle name="Normal 5 2 5 3 6" xfId="30989"/>
    <cellStyle name="Normal 5 2 5 3 6 2" xfId="30990"/>
    <cellStyle name="Normal 5 2 5 3 7" xfId="30991"/>
    <cellStyle name="Normal 5 2 5 4" xfId="30992"/>
    <cellStyle name="Normal 5 2 5 4 2" xfId="30993"/>
    <cellStyle name="Normal 5 2 5 4 2 2" xfId="30994"/>
    <cellStyle name="Normal 5 2 5 4 2 2 2" xfId="30995"/>
    <cellStyle name="Normal 5 2 5 4 2 2 2 2" xfId="30996"/>
    <cellStyle name="Normal 5 2 5 4 2 2 2 2 2" xfId="30997"/>
    <cellStyle name="Normal 5 2 5 4 2 2 2 3" xfId="30998"/>
    <cellStyle name="Normal 5 2 5 4 2 2 3" xfId="30999"/>
    <cellStyle name="Normal 5 2 5 4 2 2 3 2" xfId="31000"/>
    <cellStyle name="Normal 5 2 5 4 2 2 4" xfId="31001"/>
    <cellStyle name="Normal 5 2 5 4 2 3" xfId="31002"/>
    <cellStyle name="Normal 5 2 5 4 2 3 2" xfId="31003"/>
    <cellStyle name="Normal 5 2 5 4 2 3 2 2" xfId="31004"/>
    <cellStyle name="Normal 5 2 5 4 2 3 3" xfId="31005"/>
    <cellStyle name="Normal 5 2 5 4 2 4" xfId="31006"/>
    <cellStyle name="Normal 5 2 5 4 2 4 2" xfId="31007"/>
    <cellStyle name="Normal 5 2 5 4 2 5" xfId="31008"/>
    <cellStyle name="Normal 5 2 5 4 3" xfId="31009"/>
    <cellStyle name="Normal 5 2 5 4 3 2" xfId="31010"/>
    <cellStyle name="Normal 5 2 5 4 3 2 2" xfId="31011"/>
    <cellStyle name="Normal 5 2 5 4 3 2 2 2" xfId="31012"/>
    <cellStyle name="Normal 5 2 5 4 3 2 3" xfId="31013"/>
    <cellStyle name="Normal 5 2 5 4 3 3" xfId="31014"/>
    <cellStyle name="Normal 5 2 5 4 3 3 2" xfId="31015"/>
    <cellStyle name="Normal 5 2 5 4 3 4" xfId="31016"/>
    <cellStyle name="Normal 5 2 5 4 4" xfId="31017"/>
    <cellStyle name="Normal 5 2 5 4 4 2" xfId="31018"/>
    <cellStyle name="Normal 5 2 5 4 4 2 2" xfId="31019"/>
    <cellStyle name="Normal 5 2 5 4 4 3" xfId="31020"/>
    <cellStyle name="Normal 5 2 5 4 5" xfId="31021"/>
    <cellStyle name="Normal 5 2 5 4 5 2" xfId="31022"/>
    <cellStyle name="Normal 5 2 5 4 6" xfId="31023"/>
    <cellStyle name="Normal 5 2 5 5" xfId="31024"/>
    <cellStyle name="Normal 5 2 5 5 2" xfId="31025"/>
    <cellStyle name="Normal 5 2 5 5 2 2" xfId="31026"/>
    <cellStyle name="Normal 5 2 5 5 2 2 2" xfId="31027"/>
    <cellStyle name="Normal 5 2 5 5 2 2 2 2" xfId="31028"/>
    <cellStyle name="Normal 5 2 5 5 2 2 3" xfId="31029"/>
    <cellStyle name="Normal 5 2 5 5 2 3" xfId="31030"/>
    <cellStyle name="Normal 5 2 5 5 2 3 2" xfId="31031"/>
    <cellStyle name="Normal 5 2 5 5 2 4" xfId="31032"/>
    <cellStyle name="Normal 5 2 5 5 3" xfId="31033"/>
    <cellStyle name="Normal 5 2 5 5 3 2" xfId="31034"/>
    <cellStyle name="Normal 5 2 5 5 3 2 2" xfId="31035"/>
    <cellStyle name="Normal 5 2 5 5 3 3" xfId="31036"/>
    <cellStyle name="Normal 5 2 5 5 4" xfId="31037"/>
    <cellStyle name="Normal 5 2 5 5 4 2" xfId="31038"/>
    <cellStyle name="Normal 5 2 5 5 5" xfId="31039"/>
    <cellStyle name="Normal 5 2 5 6" xfId="31040"/>
    <cellStyle name="Normal 5 2 5 6 2" xfId="31041"/>
    <cellStyle name="Normal 5 2 5 6 2 2" xfId="31042"/>
    <cellStyle name="Normal 5 2 5 6 2 2 2" xfId="31043"/>
    <cellStyle name="Normal 5 2 5 6 2 3" xfId="31044"/>
    <cellStyle name="Normal 5 2 5 6 3" xfId="31045"/>
    <cellStyle name="Normal 5 2 5 6 3 2" xfId="31046"/>
    <cellStyle name="Normal 5 2 5 6 4" xfId="31047"/>
    <cellStyle name="Normal 5 2 5 7" xfId="31048"/>
    <cellStyle name="Normal 5 2 5 7 2" xfId="31049"/>
    <cellStyle name="Normal 5 2 5 7 2 2" xfId="31050"/>
    <cellStyle name="Normal 5 2 5 7 3" xfId="31051"/>
    <cellStyle name="Normal 5 2 5 8" xfId="31052"/>
    <cellStyle name="Normal 5 2 5 8 2" xfId="31053"/>
    <cellStyle name="Normal 5 2 5 9" xfId="31054"/>
    <cellStyle name="Normal 5 2 6" xfId="31055"/>
    <cellStyle name="Normal 5 2 6 2" xfId="31056"/>
    <cellStyle name="Normal 5 2 6 2 2" xfId="31057"/>
    <cellStyle name="Normal 5 2 6 2 2 2" xfId="31058"/>
    <cellStyle name="Normal 5 2 6 2 2 2 2" xfId="31059"/>
    <cellStyle name="Normal 5 2 6 2 2 2 2 2" xfId="31060"/>
    <cellStyle name="Normal 5 2 6 2 2 2 2 2 2" xfId="31061"/>
    <cellStyle name="Normal 5 2 6 2 2 2 2 2 2 2" xfId="31062"/>
    <cellStyle name="Normal 5 2 6 2 2 2 2 2 3" xfId="31063"/>
    <cellStyle name="Normal 5 2 6 2 2 2 2 3" xfId="31064"/>
    <cellStyle name="Normal 5 2 6 2 2 2 2 3 2" xfId="31065"/>
    <cellStyle name="Normal 5 2 6 2 2 2 2 4" xfId="31066"/>
    <cellStyle name="Normal 5 2 6 2 2 2 3" xfId="31067"/>
    <cellStyle name="Normal 5 2 6 2 2 2 3 2" xfId="31068"/>
    <cellStyle name="Normal 5 2 6 2 2 2 3 2 2" xfId="31069"/>
    <cellStyle name="Normal 5 2 6 2 2 2 3 3" xfId="31070"/>
    <cellStyle name="Normal 5 2 6 2 2 2 4" xfId="31071"/>
    <cellStyle name="Normal 5 2 6 2 2 2 4 2" xfId="31072"/>
    <cellStyle name="Normal 5 2 6 2 2 2 5" xfId="31073"/>
    <cellStyle name="Normal 5 2 6 2 2 3" xfId="31074"/>
    <cellStyle name="Normal 5 2 6 2 2 3 2" xfId="31075"/>
    <cellStyle name="Normal 5 2 6 2 2 3 2 2" xfId="31076"/>
    <cellStyle name="Normal 5 2 6 2 2 3 2 2 2" xfId="31077"/>
    <cellStyle name="Normal 5 2 6 2 2 3 2 3" xfId="31078"/>
    <cellStyle name="Normal 5 2 6 2 2 3 3" xfId="31079"/>
    <cellStyle name="Normal 5 2 6 2 2 3 3 2" xfId="31080"/>
    <cellStyle name="Normal 5 2 6 2 2 3 4" xfId="31081"/>
    <cellStyle name="Normal 5 2 6 2 2 4" xfId="31082"/>
    <cellStyle name="Normal 5 2 6 2 2 4 2" xfId="31083"/>
    <cellStyle name="Normal 5 2 6 2 2 4 2 2" xfId="31084"/>
    <cellStyle name="Normal 5 2 6 2 2 4 3" xfId="31085"/>
    <cellStyle name="Normal 5 2 6 2 2 5" xfId="31086"/>
    <cellStyle name="Normal 5 2 6 2 2 5 2" xfId="31087"/>
    <cellStyle name="Normal 5 2 6 2 2 6" xfId="31088"/>
    <cellStyle name="Normal 5 2 6 2 3" xfId="31089"/>
    <cellStyle name="Normal 5 2 6 2 3 2" xfId="31090"/>
    <cellStyle name="Normal 5 2 6 2 3 2 2" xfId="31091"/>
    <cellStyle name="Normal 5 2 6 2 3 2 2 2" xfId="31092"/>
    <cellStyle name="Normal 5 2 6 2 3 2 2 2 2" xfId="31093"/>
    <cellStyle name="Normal 5 2 6 2 3 2 2 3" xfId="31094"/>
    <cellStyle name="Normal 5 2 6 2 3 2 3" xfId="31095"/>
    <cellStyle name="Normal 5 2 6 2 3 2 3 2" xfId="31096"/>
    <cellStyle name="Normal 5 2 6 2 3 2 4" xfId="31097"/>
    <cellStyle name="Normal 5 2 6 2 3 3" xfId="31098"/>
    <cellStyle name="Normal 5 2 6 2 3 3 2" xfId="31099"/>
    <cellStyle name="Normal 5 2 6 2 3 3 2 2" xfId="31100"/>
    <cellStyle name="Normal 5 2 6 2 3 3 3" xfId="31101"/>
    <cellStyle name="Normal 5 2 6 2 3 4" xfId="31102"/>
    <cellStyle name="Normal 5 2 6 2 3 4 2" xfId="31103"/>
    <cellStyle name="Normal 5 2 6 2 3 5" xfId="31104"/>
    <cellStyle name="Normal 5 2 6 2 4" xfId="31105"/>
    <cellStyle name="Normal 5 2 6 2 4 2" xfId="31106"/>
    <cellStyle name="Normal 5 2 6 2 4 2 2" xfId="31107"/>
    <cellStyle name="Normal 5 2 6 2 4 2 2 2" xfId="31108"/>
    <cellStyle name="Normal 5 2 6 2 4 2 3" xfId="31109"/>
    <cellStyle name="Normal 5 2 6 2 4 3" xfId="31110"/>
    <cellStyle name="Normal 5 2 6 2 4 3 2" xfId="31111"/>
    <cellStyle name="Normal 5 2 6 2 4 4" xfId="31112"/>
    <cellStyle name="Normal 5 2 6 2 5" xfId="31113"/>
    <cellStyle name="Normal 5 2 6 2 5 2" xfId="31114"/>
    <cellStyle name="Normal 5 2 6 2 5 2 2" xfId="31115"/>
    <cellStyle name="Normal 5 2 6 2 5 3" xfId="31116"/>
    <cellStyle name="Normal 5 2 6 2 6" xfId="31117"/>
    <cellStyle name="Normal 5 2 6 2 6 2" xfId="31118"/>
    <cellStyle name="Normal 5 2 6 2 7" xfId="31119"/>
    <cellStyle name="Normal 5 2 6 3" xfId="31120"/>
    <cellStyle name="Normal 5 2 6 3 2" xfId="31121"/>
    <cellStyle name="Normal 5 2 6 3 2 2" xfId="31122"/>
    <cellStyle name="Normal 5 2 6 3 2 2 2" xfId="31123"/>
    <cellStyle name="Normal 5 2 6 3 2 2 2 2" xfId="31124"/>
    <cellStyle name="Normal 5 2 6 3 2 2 2 2 2" xfId="31125"/>
    <cellStyle name="Normal 5 2 6 3 2 2 2 3" xfId="31126"/>
    <cellStyle name="Normal 5 2 6 3 2 2 3" xfId="31127"/>
    <cellStyle name="Normal 5 2 6 3 2 2 3 2" xfId="31128"/>
    <cellStyle name="Normal 5 2 6 3 2 2 4" xfId="31129"/>
    <cellStyle name="Normal 5 2 6 3 2 3" xfId="31130"/>
    <cellStyle name="Normal 5 2 6 3 2 3 2" xfId="31131"/>
    <cellStyle name="Normal 5 2 6 3 2 3 2 2" xfId="31132"/>
    <cellStyle name="Normal 5 2 6 3 2 3 3" xfId="31133"/>
    <cellStyle name="Normal 5 2 6 3 2 4" xfId="31134"/>
    <cellStyle name="Normal 5 2 6 3 2 4 2" xfId="31135"/>
    <cellStyle name="Normal 5 2 6 3 2 5" xfId="31136"/>
    <cellStyle name="Normal 5 2 6 3 3" xfId="31137"/>
    <cellStyle name="Normal 5 2 6 3 3 2" xfId="31138"/>
    <cellStyle name="Normal 5 2 6 3 3 2 2" xfId="31139"/>
    <cellStyle name="Normal 5 2 6 3 3 2 2 2" xfId="31140"/>
    <cellStyle name="Normal 5 2 6 3 3 2 3" xfId="31141"/>
    <cellStyle name="Normal 5 2 6 3 3 3" xfId="31142"/>
    <cellStyle name="Normal 5 2 6 3 3 3 2" xfId="31143"/>
    <cellStyle name="Normal 5 2 6 3 3 4" xfId="31144"/>
    <cellStyle name="Normal 5 2 6 3 4" xfId="31145"/>
    <cellStyle name="Normal 5 2 6 3 4 2" xfId="31146"/>
    <cellStyle name="Normal 5 2 6 3 4 2 2" xfId="31147"/>
    <cellStyle name="Normal 5 2 6 3 4 3" xfId="31148"/>
    <cellStyle name="Normal 5 2 6 3 5" xfId="31149"/>
    <cellStyle name="Normal 5 2 6 3 5 2" xfId="31150"/>
    <cellStyle name="Normal 5 2 6 3 6" xfId="31151"/>
    <cellStyle name="Normal 5 2 6 4" xfId="31152"/>
    <cellStyle name="Normal 5 2 6 4 2" xfId="31153"/>
    <cellStyle name="Normal 5 2 6 4 2 2" xfId="31154"/>
    <cellStyle name="Normal 5 2 6 4 2 2 2" xfId="31155"/>
    <cellStyle name="Normal 5 2 6 4 2 2 2 2" xfId="31156"/>
    <cellStyle name="Normal 5 2 6 4 2 2 3" xfId="31157"/>
    <cellStyle name="Normal 5 2 6 4 2 3" xfId="31158"/>
    <cellStyle name="Normal 5 2 6 4 2 3 2" xfId="31159"/>
    <cellStyle name="Normal 5 2 6 4 2 4" xfId="31160"/>
    <cellStyle name="Normal 5 2 6 4 3" xfId="31161"/>
    <cellStyle name="Normal 5 2 6 4 3 2" xfId="31162"/>
    <cellStyle name="Normal 5 2 6 4 3 2 2" xfId="31163"/>
    <cellStyle name="Normal 5 2 6 4 3 3" xfId="31164"/>
    <cellStyle name="Normal 5 2 6 4 4" xfId="31165"/>
    <cellStyle name="Normal 5 2 6 4 4 2" xfId="31166"/>
    <cellStyle name="Normal 5 2 6 4 5" xfId="31167"/>
    <cellStyle name="Normal 5 2 6 5" xfId="31168"/>
    <cellStyle name="Normal 5 2 6 5 2" xfId="31169"/>
    <cellStyle name="Normal 5 2 6 5 2 2" xfId="31170"/>
    <cellStyle name="Normal 5 2 6 5 2 2 2" xfId="31171"/>
    <cellStyle name="Normal 5 2 6 5 2 3" xfId="31172"/>
    <cellStyle name="Normal 5 2 6 5 3" xfId="31173"/>
    <cellStyle name="Normal 5 2 6 5 3 2" xfId="31174"/>
    <cellStyle name="Normal 5 2 6 5 4" xfId="31175"/>
    <cellStyle name="Normal 5 2 6 6" xfId="31176"/>
    <cellStyle name="Normal 5 2 6 6 2" xfId="31177"/>
    <cellStyle name="Normal 5 2 6 6 2 2" xfId="31178"/>
    <cellStyle name="Normal 5 2 6 6 3" xfId="31179"/>
    <cellStyle name="Normal 5 2 6 7" xfId="31180"/>
    <cellStyle name="Normal 5 2 6 7 2" xfId="31181"/>
    <cellStyle name="Normal 5 2 6 8" xfId="31182"/>
    <cellStyle name="Normal 5 2 7" xfId="31183"/>
    <cellStyle name="Normal 5 2 7 2" xfId="31184"/>
    <cellStyle name="Normal 5 2 7 2 2" xfId="31185"/>
    <cellStyle name="Normal 5 2 7 2 2 2" xfId="31186"/>
    <cellStyle name="Normal 5 2 7 2 2 2 2" xfId="31187"/>
    <cellStyle name="Normal 5 2 7 2 2 2 2 2" xfId="31188"/>
    <cellStyle name="Normal 5 2 7 2 2 2 2 2 2" xfId="31189"/>
    <cellStyle name="Normal 5 2 7 2 2 2 2 3" xfId="31190"/>
    <cellStyle name="Normal 5 2 7 2 2 2 3" xfId="31191"/>
    <cellStyle name="Normal 5 2 7 2 2 2 3 2" xfId="31192"/>
    <cellStyle name="Normal 5 2 7 2 2 2 4" xfId="31193"/>
    <cellStyle name="Normal 5 2 7 2 2 3" xfId="31194"/>
    <cellStyle name="Normal 5 2 7 2 2 3 2" xfId="31195"/>
    <cellStyle name="Normal 5 2 7 2 2 3 2 2" xfId="31196"/>
    <cellStyle name="Normal 5 2 7 2 2 3 3" xfId="31197"/>
    <cellStyle name="Normal 5 2 7 2 2 4" xfId="31198"/>
    <cellStyle name="Normal 5 2 7 2 2 4 2" xfId="31199"/>
    <cellStyle name="Normal 5 2 7 2 2 5" xfId="31200"/>
    <cellStyle name="Normal 5 2 7 2 3" xfId="31201"/>
    <cellStyle name="Normal 5 2 7 2 3 2" xfId="31202"/>
    <cellStyle name="Normal 5 2 7 2 3 2 2" xfId="31203"/>
    <cellStyle name="Normal 5 2 7 2 3 2 2 2" xfId="31204"/>
    <cellStyle name="Normal 5 2 7 2 3 2 3" xfId="31205"/>
    <cellStyle name="Normal 5 2 7 2 3 3" xfId="31206"/>
    <cellStyle name="Normal 5 2 7 2 3 3 2" xfId="31207"/>
    <cellStyle name="Normal 5 2 7 2 3 4" xfId="31208"/>
    <cellStyle name="Normal 5 2 7 2 4" xfId="31209"/>
    <cellStyle name="Normal 5 2 7 2 4 2" xfId="31210"/>
    <cellStyle name="Normal 5 2 7 2 4 2 2" xfId="31211"/>
    <cellStyle name="Normal 5 2 7 2 4 3" xfId="31212"/>
    <cellStyle name="Normal 5 2 7 2 5" xfId="31213"/>
    <cellStyle name="Normal 5 2 7 2 5 2" xfId="31214"/>
    <cellStyle name="Normal 5 2 7 2 6" xfId="31215"/>
    <cellStyle name="Normal 5 2 7 3" xfId="31216"/>
    <cellStyle name="Normal 5 2 7 3 2" xfId="31217"/>
    <cellStyle name="Normal 5 2 7 3 2 2" xfId="31218"/>
    <cellStyle name="Normal 5 2 7 3 2 2 2" xfId="31219"/>
    <cellStyle name="Normal 5 2 7 3 2 2 2 2" xfId="31220"/>
    <cellStyle name="Normal 5 2 7 3 2 2 3" xfId="31221"/>
    <cellStyle name="Normal 5 2 7 3 2 3" xfId="31222"/>
    <cellStyle name="Normal 5 2 7 3 2 3 2" xfId="31223"/>
    <cellStyle name="Normal 5 2 7 3 2 4" xfId="31224"/>
    <cellStyle name="Normal 5 2 7 3 3" xfId="31225"/>
    <cellStyle name="Normal 5 2 7 3 3 2" xfId="31226"/>
    <cellStyle name="Normal 5 2 7 3 3 2 2" xfId="31227"/>
    <cellStyle name="Normal 5 2 7 3 3 3" xfId="31228"/>
    <cellStyle name="Normal 5 2 7 3 4" xfId="31229"/>
    <cellStyle name="Normal 5 2 7 3 4 2" xfId="31230"/>
    <cellStyle name="Normal 5 2 7 3 5" xfId="31231"/>
    <cellStyle name="Normal 5 2 7 4" xfId="31232"/>
    <cellStyle name="Normal 5 2 7 4 2" xfId="31233"/>
    <cellStyle name="Normal 5 2 7 4 2 2" xfId="31234"/>
    <cellStyle name="Normal 5 2 7 4 2 2 2" xfId="31235"/>
    <cellStyle name="Normal 5 2 7 4 2 3" xfId="31236"/>
    <cellStyle name="Normal 5 2 7 4 3" xfId="31237"/>
    <cellStyle name="Normal 5 2 7 4 3 2" xfId="31238"/>
    <cellStyle name="Normal 5 2 7 4 4" xfId="31239"/>
    <cellStyle name="Normal 5 2 7 5" xfId="31240"/>
    <cellStyle name="Normal 5 2 7 5 2" xfId="31241"/>
    <cellStyle name="Normal 5 2 7 5 2 2" xfId="31242"/>
    <cellStyle name="Normal 5 2 7 5 3" xfId="31243"/>
    <cellStyle name="Normal 5 2 7 6" xfId="31244"/>
    <cellStyle name="Normal 5 2 7 6 2" xfId="31245"/>
    <cellStyle name="Normal 5 2 7 7" xfId="31246"/>
    <cellStyle name="Normal 5 2 8" xfId="31247"/>
    <cellStyle name="Normal 5 2 8 2" xfId="31248"/>
    <cellStyle name="Normal 5 2 8 2 2" xfId="31249"/>
    <cellStyle name="Normal 5 2 8 2 2 2" xfId="31250"/>
    <cellStyle name="Normal 5 2 8 2 2 2 2" xfId="31251"/>
    <cellStyle name="Normal 5 2 8 2 2 2 2 2" xfId="31252"/>
    <cellStyle name="Normal 5 2 8 2 2 2 3" xfId="31253"/>
    <cellStyle name="Normal 5 2 8 2 2 3" xfId="31254"/>
    <cellStyle name="Normal 5 2 8 2 2 3 2" xfId="31255"/>
    <cellStyle name="Normal 5 2 8 2 2 4" xfId="31256"/>
    <cellStyle name="Normal 5 2 8 2 3" xfId="31257"/>
    <cellStyle name="Normal 5 2 8 2 3 2" xfId="31258"/>
    <cellStyle name="Normal 5 2 8 2 3 2 2" xfId="31259"/>
    <cellStyle name="Normal 5 2 8 2 3 3" xfId="31260"/>
    <cellStyle name="Normal 5 2 8 2 4" xfId="31261"/>
    <cellStyle name="Normal 5 2 8 2 4 2" xfId="31262"/>
    <cellStyle name="Normal 5 2 8 2 5" xfId="31263"/>
    <cellStyle name="Normal 5 2 8 3" xfId="31264"/>
    <cellStyle name="Normal 5 2 8 3 2" xfId="31265"/>
    <cellStyle name="Normal 5 2 8 3 2 2" xfId="31266"/>
    <cellStyle name="Normal 5 2 8 3 2 2 2" xfId="31267"/>
    <cellStyle name="Normal 5 2 8 3 2 3" xfId="31268"/>
    <cellStyle name="Normal 5 2 8 3 3" xfId="31269"/>
    <cellStyle name="Normal 5 2 8 3 3 2" xfId="31270"/>
    <cellStyle name="Normal 5 2 8 3 4" xfId="31271"/>
    <cellStyle name="Normal 5 2 8 4" xfId="31272"/>
    <cellStyle name="Normal 5 2 8 4 2" xfId="31273"/>
    <cellStyle name="Normal 5 2 8 4 2 2" xfId="31274"/>
    <cellStyle name="Normal 5 2 8 4 3" xfId="31275"/>
    <cellStyle name="Normal 5 2 8 5" xfId="31276"/>
    <cellStyle name="Normal 5 2 8 5 2" xfId="31277"/>
    <cellStyle name="Normal 5 2 8 6" xfId="31278"/>
    <cellStyle name="Normal 5 2 9" xfId="31279"/>
    <cellStyle name="Normal 5 2 9 2" xfId="31280"/>
    <cellStyle name="Normal 5 2 9 2 2" xfId="31281"/>
    <cellStyle name="Normal 5 2 9 2 2 2" xfId="31282"/>
    <cellStyle name="Normal 5 2 9 2 2 2 2" xfId="31283"/>
    <cellStyle name="Normal 5 2 9 2 2 3" xfId="31284"/>
    <cellStyle name="Normal 5 2 9 2 3" xfId="31285"/>
    <cellStyle name="Normal 5 2 9 2 3 2" xfId="31286"/>
    <cellStyle name="Normal 5 2 9 2 4" xfId="31287"/>
    <cellStyle name="Normal 5 2 9 3" xfId="31288"/>
    <cellStyle name="Normal 5 2 9 3 2" xfId="31289"/>
    <cellStyle name="Normal 5 2 9 3 2 2" xfId="31290"/>
    <cellStyle name="Normal 5 2 9 3 3" xfId="31291"/>
    <cellStyle name="Normal 5 2 9 4" xfId="31292"/>
    <cellStyle name="Normal 5 2 9 4 2" xfId="31293"/>
    <cellStyle name="Normal 5 2 9 5" xfId="31294"/>
    <cellStyle name="Normal 5 3" xfId="369"/>
    <cellStyle name="Normal 5 3 10" xfId="31295"/>
    <cellStyle name="Normal 5 3 10 2" xfId="31296"/>
    <cellStyle name="Normal 5 3 10 2 2" xfId="31297"/>
    <cellStyle name="Normal 5 3 10 3" xfId="31298"/>
    <cellStyle name="Normal 5 3 11" xfId="31299"/>
    <cellStyle name="Normal 5 3 11 2" xfId="31300"/>
    <cellStyle name="Normal 5 3 12" xfId="31301"/>
    <cellStyle name="Normal 5 3 13" xfId="31302"/>
    <cellStyle name="Normal 5 3 2" xfId="31303"/>
    <cellStyle name="Normal 5 3 2 10" xfId="31304"/>
    <cellStyle name="Normal 5 3 2 10 2" xfId="31305"/>
    <cellStyle name="Normal 5 3 2 11" xfId="31306"/>
    <cellStyle name="Normal 5 3 2 2" xfId="31307"/>
    <cellStyle name="Normal 5 3 2 2 10" xfId="31308"/>
    <cellStyle name="Normal 5 3 2 2 2" xfId="31309"/>
    <cellStyle name="Normal 5 3 2 2 2 2" xfId="31310"/>
    <cellStyle name="Normal 5 3 2 2 2 2 2" xfId="31311"/>
    <cellStyle name="Normal 5 3 2 2 2 2 2 2" xfId="31312"/>
    <cellStyle name="Normal 5 3 2 2 2 2 2 2 2" xfId="31313"/>
    <cellStyle name="Normal 5 3 2 2 2 2 2 2 2 2" xfId="31314"/>
    <cellStyle name="Normal 5 3 2 2 2 2 2 2 2 2 2" xfId="31315"/>
    <cellStyle name="Normal 5 3 2 2 2 2 2 2 2 2 2 2" xfId="31316"/>
    <cellStyle name="Normal 5 3 2 2 2 2 2 2 2 2 2 2 2" xfId="31317"/>
    <cellStyle name="Normal 5 3 2 2 2 2 2 2 2 2 2 3" xfId="31318"/>
    <cellStyle name="Normal 5 3 2 2 2 2 2 2 2 2 3" xfId="31319"/>
    <cellStyle name="Normal 5 3 2 2 2 2 2 2 2 2 3 2" xfId="31320"/>
    <cellStyle name="Normal 5 3 2 2 2 2 2 2 2 2 4" xfId="31321"/>
    <cellStyle name="Normal 5 3 2 2 2 2 2 2 2 3" xfId="31322"/>
    <cellStyle name="Normal 5 3 2 2 2 2 2 2 2 3 2" xfId="31323"/>
    <cellStyle name="Normal 5 3 2 2 2 2 2 2 2 3 2 2" xfId="31324"/>
    <cellStyle name="Normal 5 3 2 2 2 2 2 2 2 3 3" xfId="31325"/>
    <cellStyle name="Normal 5 3 2 2 2 2 2 2 2 4" xfId="31326"/>
    <cellStyle name="Normal 5 3 2 2 2 2 2 2 2 4 2" xfId="31327"/>
    <cellStyle name="Normal 5 3 2 2 2 2 2 2 2 5" xfId="31328"/>
    <cellStyle name="Normal 5 3 2 2 2 2 2 2 3" xfId="31329"/>
    <cellStyle name="Normal 5 3 2 2 2 2 2 2 3 2" xfId="31330"/>
    <cellStyle name="Normal 5 3 2 2 2 2 2 2 3 2 2" xfId="31331"/>
    <cellStyle name="Normal 5 3 2 2 2 2 2 2 3 2 2 2" xfId="31332"/>
    <cellStyle name="Normal 5 3 2 2 2 2 2 2 3 2 3" xfId="31333"/>
    <cellStyle name="Normal 5 3 2 2 2 2 2 2 3 3" xfId="31334"/>
    <cellStyle name="Normal 5 3 2 2 2 2 2 2 3 3 2" xfId="31335"/>
    <cellStyle name="Normal 5 3 2 2 2 2 2 2 3 4" xfId="31336"/>
    <cellStyle name="Normal 5 3 2 2 2 2 2 2 4" xfId="31337"/>
    <cellStyle name="Normal 5 3 2 2 2 2 2 2 4 2" xfId="31338"/>
    <cellStyle name="Normal 5 3 2 2 2 2 2 2 4 2 2" xfId="31339"/>
    <cellStyle name="Normal 5 3 2 2 2 2 2 2 4 3" xfId="31340"/>
    <cellStyle name="Normal 5 3 2 2 2 2 2 2 5" xfId="31341"/>
    <cellStyle name="Normal 5 3 2 2 2 2 2 2 5 2" xfId="31342"/>
    <cellStyle name="Normal 5 3 2 2 2 2 2 2 6" xfId="31343"/>
    <cellStyle name="Normal 5 3 2 2 2 2 2 3" xfId="31344"/>
    <cellStyle name="Normal 5 3 2 2 2 2 2 3 2" xfId="31345"/>
    <cellStyle name="Normal 5 3 2 2 2 2 2 3 2 2" xfId="31346"/>
    <cellStyle name="Normal 5 3 2 2 2 2 2 3 2 2 2" xfId="31347"/>
    <cellStyle name="Normal 5 3 2 2 2 2 2 3 2 2 2 2" xfId="31348"/>
    <cellStyle name="Normal 5 3 2 2 2 2 2 3 2 2 3" xfId="31349"/>
    <cellStyle name="Normal 5 3 2 2 2 2 2 3 2 3" xfId="31350"/>
    <cellStyle name="Normal 5 3 2 2 2 2 2 3 2 3 2" xfId="31351"/>
    <cellStyle name="Normal 5 3 2 2 2 2 2 3 2 4" xfId="31352"/>
    <cellStyle name="Normal 5 3 2 2 2 2 2 3 3" xfId="31353"/>
    <cellStyle name="Normal 5 3 2 2 2 2 2 3 3 2" xfId="31354"/>
    <cellStyle name="Normal 5 3 2 2 2 2 2 3 3 2 2" xfId="31355"/>
    <cellStyle name="Normal 5 3 2 2 2 2 2 3 3 3" xfId="31356"/>
    <cellStyle name="Normal 5 3 2 2 2 2 2 3 4" xfId="31357"/>
    <cellStyle name="Normal 5 3 2 2 2 2 2 3 4 2" xfId="31358"/>
    <cellStyle name="Normal 5 3 2 2 2 2 2 3 5" xfId="31359"/>
    <cellStyle name="Normal 5 3 2 2 2 2 2 4" xfId="31360"/>
    <cellStyle name="Normal 5 3 2 2 2 2 2 4 2" xfId="31361"/>
    <cellStyle name="Normal 5 3 2 2 2 2 2 4 2 2" xfId="31362"/>
    <cellStyle name="Normal 5 3 2 2 2 2 2 4 2 2 2" xfId="31363"/>
    <cellStyle name="Normal 5 3 2 2 2 2 2 4 2 3" xfId="31364"/>
    <cellStyle name="Normal 5 3 2 2 2 2 2 4 3" xfId="31365"/>
    <cellStyle name="Normal 5 3 2 2 2 2 2 4 3 2" xfId="31366"/>
    <cellStyle name="Normal 5 3 2 2 2 2 2 4 4" xfId="31367"/>
    <cellStyle name="Normal 5 3 2 2 2 2 2 5" xfId="31368"/>
    <cellStyle name="Normal 5 3 2 2 2 2 2 5 2" xfId="31369"/>
    <cellStyle name="Normal 5 3 2 2 2 2 2 5 2 2" xfId="31370"/>
    <cellStyle name="Normal 5 3 2 2 2 2 2 5 3" xfId="31371"/>
    <cellStyle name="Normal 5 3 2 2 2 2 2 6" xfId="31372"/>
    <cellStyle name="Normal 5 3 2 2 2 2 2 6 2" xfId="31373"/>
    <cellStyle name="Normal 5 3 2 2 2 2 2 7" xfId="31374"/>
    <cellStyle name="Normal 5 3 2 2 2 2 3" xfId="31375"/>
    <cellStyle name="Normal 5 3 2 2 2 2 3 2" xfId="31376"/>
    <cellStyle name="Normal 5 3 2 2 2 2 3 2 2" xfId="31377"/>
    <cellStyle name="Normal 5 3 2 2 2 2 3 2 2 2" xfId="31378"/>
    <cellStyle name="Normal 5 3 2 2 2 2 3 2 2 2 2" xfId="31379"/>
    <cellStyle name="Normal 5 3 2 2 2 2 3 2 2 2 2 2" xfId="31380"/>
    <cellStyle name="Normal 5 3 2 2 2 2 3 2 2 2 3" xfId="31381"/>
    <cellStyle name="Normal 5 3 2 2 2 2 3 2 2 3" xfId="31382"/>
    <cellStyle name="Normal 5 3 2 2 2 2 3 2 2 3 2" xfId="31383"/>
    <cellStyle name="Normal 5 3 2 2 2 2 3 2 2 4" xfId="31384"/>
    <cellStyle name="Normal 5 3 2 2 2 2 3 2 3" xfId="31385"/>
    <cellStyle name="Normal 5 3 2 2 2 2 3 2 3 2" xfId="31386"/>
    <cellStyle name="Normal 5 3 2 2 2 2 3 2 3 2 2" xfId="31387"/>
    <cellStyle name="Normal 5 3 2 2 2 2 3 2 3 3" xfId="31388"/>
    <cellStyle name="Normal 5 3 2 2 2 2 3 2 4" xfId="31389"/>
    <cellStyle name="Normal 5 3 2 2 2 2 3 2 4 2" xfId="31390"/>
    <cellStyle name="Normal 5 3 2 2 2 2 3 2 5" xfId="31391"/>
    <cellStyle name="Normal 5 3 2 2 2 2 3 3" xfId="31392"/>
    <cellStyle name="Normal 5 3 2 2 2 2 3 3 2" xfId="31393"/>
    <cellStyle name="Normal 5 3 2 2 2 2 3 3 2 2" xfId="31394"/>
    <cellStyle name="Normal 5 3 2 2 2 2 3 3 2 2 2" xfId="31395"/>
    <cellStyle name="Normal 5 3 2 2 2 2 3 3 2 3" xfId="31396"/>
    <cellStyle name="Normal 5 3 2 2 2 2 3 3 3" xfId="31397"/>
    <cellStyle name="Normal 5 3 2 2 2 2 3 3 3 2" xfId="31398"/>
    <cellStyle name="Normal 5 3 2 2 2 2 3 3 4" xfId="31399"/>
    <cellStyle name="Normal 5 3 2 2 2 2 3 4" xfId="31400"/>
    <cellStyle name="Normal 5 3 2 2 2 2 3 4 2" xfId="31401"/>
    <cellStyle name="Normal 5 3 2 2 2 2 3 4 2 2" xfId="31402"/>
    <cellStyle name="Normal 5 3 2 2 2 2 3 4 3" xfId="31403"/>
    <cellStyle name="Normal 5 3 2 2 2 2 3 5" xfId="31404"/>
    <cellStyle name="Normal 5 3 2 2 2 2 3 5 2" xfId="31405"/>
    <cellStyle name="Normal 5 3 2 2 2 2 3 6" xfId="31406"/>
    <cellStyle name="Normal 5 3 2 2 2 2 4" xfId="31407"/>
    <cellStyle name="Normal 5 3 2 2 2 2 4 2" xfId="31408"/>
    <cellStyle name="Normal 5 3 2 2 2 2 4 2 2" xfId="31409"/>
    <cellStyle name="Normal 5 3 2 2 2 2 4 2 2 2" xfId="31410"/>
    <cellStyle name="Normal 5 3 2 2 2 2 4 2 2 2 2" xfId="31411"/>
    <cellStyle name="Normal 5 3 2 2 2 2 4 2 2 3" xfId="31412"/>
    <cellStyle name="Normal 5 3 2 2 2 2 4 2 3" xfId="31413"/>
    <cellStyle name="Normal 5 3 2 2 2 2 4 2 3 2" xfId="31414"/>
    <cellStyle name="Normal 5 3 2 2 2 2 4 2 4" xfId="31415"/>
    <cellStyle name="Normal 5 3 2 2 2 2 4 3" xfId="31416"/>
    <cellStyle name="Normal 5 3 2 2 2 2 4 3 2" xfId="31417"/>
    <cellStyle name="Normal 5 3 2 2 2 2 4 3 2 2" xfId="31418"/>
    <cellStyle name="Normal 5 3 2 2 2 2 4 3 3" xfId="31419"/>
    <cellStyle name="Normal 5 3 2 2 2 2 4 4" xfId="31420"/>
    <cellStyle name="Normal 5 3 2 2 2 2 4 4 2" xfId="31421"/>
    <cellStyle name="Normal 5 3 2 2 2 2 4 5" xfId="31422"/>
    <cellStyle name="Normal 5 3 2 2 2 2 5" xfId="31423"/>
    <cellStyle name="Normal 5 3 2 2 2 2 5 2" xfId="31424"/>
    <cellStyle name="Normal 5 3 2 2 2 2 5 2 2" xfId="31425"/>
    <cellStyle name="Normal 5 3 2 2 2 2 5 2 2 2" xfId="31426"/>
    <cellStyle name="Normal 5 3 2 2 2 2 5 2 3" xfId="31427"/>
    <cellStyle name="Normal 5 3 2 2 2 2 5 3" xfId="31428"/>
    <cellStyle name="Normal 5 3 2 2 2 2 5 3 2" xfId="31429"/>
    <cellStyle name="Normal 5 3 2 2 2 2 5 4" xfId="31430"/>
    <cellStyle name="Normal 5 3 2 2 2 2 6" xfId="31431"/>
    <cellStyle name="Normal 5 3 2 2 2 2 6 2" xfId="31432"/>
    <cellStyle name="Normal 5 3 2 2 2 2 6 2 2" xfId="31433"/>
    <cellStyle name="Normal 5 3 2 2 2 2 6 3" xfId="31434"/>
    <cellStyle name="Normal 5 3 2 2 2 2 7" xfId="31435"/>
    <cellStyle name="Normal 5 3 2 2 2 2 7 2" xfId="31436"/>
    <cellStyle name="Normal 5 3 2 2 2 2 8" xfId="31437"/>
    <cellStyle name="Normal 5 3 2 2 2 3" xfId="31438"/>
    <cellStyle name="Normal 5 3 2 2 2 3 2" xfId="31439"/>
    <cellStyle name="Normal 5 3 2 2 2 3 2 2" xfId="31440"/>
    <cellStyle name="Normal 5 3 2 2 2 3 2 2 2" xfId="31441"/>
    <cellStyle name="Normal 5 3 2 2 2 3 2 2 2 2" xfId="31442"/>
    <cellStyle name="Normal 5 3 2 2 2 3 2 2 2 2 2" xfId="31443"/>
    <cellStyle name="Normal 5 3 2 2 2 3 2 2 2 2 2 2" xfId="31444"/>
    <cellStyle name="Normal 5 3 2 2 2 3 2 2 2 2 3" xfId="31445"/>
    <cellStyle name="Normal 5 3 2 2 2 3 2 2 2 3" xfId="31446"/>
    <cellStyle name="Normal 5 3 2 2 2 3 2 2 2 3 2" xfId="31447"/>
    <cellStyle name="Normal 5 3 2 2 2 3 2 2 2 4" xfId="31448"/>
    <cellStyle name="Normal 5 3 2 2 2 3 2 2 3" xfId="31449"/>
    <cellStyle name="Normal 5 3 2 2 2 3 2 2 3 2" xfId="31450"/>
    <cellStyle name="Normal 5 3 2 2 2 3 2 2 3 2 2" xfId="31451"/>
    <cellStyle name="Normal 5 3 2 2 2 3 2 2 3 3" xfId="31452"/>
    <cellStyle name="Normal 5 3 2 2 2 3 2 2 4" xfId="31453"/>
    <cellStyle name="Normal 5 3 2 2 2 3 2 2 4 2" xfId="31454"/>
    <cellStyle name="Normal 5 3 2 2 2 3 2 2 5" xfId="31455"/>
    <cellStyle name="Normal 5 3 2 2 2 3 2 3" xfId="31456"/>
    <cellStyle name="Normal 5 3 2 2 2 3 2 3 2" xfId="31457"/>
    <cellStyle name="Normal 5 3 2 2 2 3 2 3 2 2" xfId="31458"/>
    <cellStyle name="Normal 5 3 2 2 2 3 2 3 2 2 2" xfId="31459"/>
    <cellStyle name="Normal 5 3 2 2 2 3 2 3 2 3" xfId="31460"/>
    <cellStyle name="Normal 5 3 2 2 2 3 2 3 3" xfId="31461"/>
    <cellStyle name="Normal 5 3 2 2 2 3 2 3 3 2" xfId="31462"/>
    <cellStyle name="Normal 5 3 2 2 2 3 2 3 4" xfId="31463"/>
    <cellStyle name="Normal 5 3 2 2 2 3 2 4" xfId="31464"/>
    <cellStyle name="Normal 5 3 2 2 2 3 2 4 2" xfId="31465"/>
    <cellStyle name="Normal 5 3 2 2 2 3 2 4 2 2" xfId="31466"/>
    <cellStyle name="Normal 5 3 2 2 2 3 2 4 3" xfId="31467"/>
    <cellStyle name="Normal 5 3 2 2 2 3 2 5" xfId="31468"/>
    <cellStyle name="Normal 5 3 2 2 2 3 2 5 2" xfId="31469"/>
    <cellStyle name="Normal 5 3 2 2 2 3 2 6" xfId="31470"/>
    <cellStyle name="Normal 5 3 2 2 2 3 3" xfId="31471"/>
    <cellStyle name="Normal 5 3 2 2 2 3 3 2" xfId="31472"/>
    <cellStyle name="Normal 5 3 2 2 2 3 3 2 2" xfId="31473"/>
    <cellStyle name="Normal 5 3 2 2 2 3 3 2 2 2" xfId="31474"/>
    <cellStyle name="Normal 5 3 2 2 2 3 3 2 2 2 2" xfId="31475"/>
    <cellStyle name="Normal 5 3 2 2 2 3 3 2 2 3" xfId="31476"/>
    <cellStyle name="Normal 5 3 2 2 2 3 3 2 3" xfId="31477"/>
    <cellStyle name="Normal 5 3 2 2 2 3 3 2 3 2" xfId="31478"/>
    <cellStyle name="Normal 5 3 2 2 2 3 3 2 4" xfId="31479"/>
    <cellStyle name="Normal 5 3 2 2 2 3 3 3" xfId="31480"/>
    <cellStyle name="Normal 5 3 2 2 2 3 3 3 2" xfId="31481"/>
    <cellStyle name="Normal 5 3 2 2 2 3 3 3 2 2" xfId="31482"/>
    <cellStyle name="Normal 5 3 2 2 2 3 3 3 3" xfId="31483"/>
    <cellStyle name="Normal 5 3 2 2 2 3 3 4" xfId="31484"/>
    <cellStyle name="Normal 5 3 2 2 2 3 3 4 2" xfId="31485"/>
    <cellStyle name="Normal 5 3 2 2 2 3 3 5" xfId="31486"/>
    <cellStyle name="Normal 5 3 2 2 2 3 4" xfId="31487"/>
    <cellStyle name="Normal 5 3 2 2 2 3 4 2" xfId="31488"/>
    <cellStyle name="Normal 5 3 2 2 2 3 4 2 2" xfId="31489"/>
    <cellStyle name="Normal 5 3 2 2 2 3 4 2 2 2" xfId="31490"/>
    <cellStyle name="Normal 5 3 2 2 2 3 4 2 3" xfId="31491"/>
    <cellStyle name="Normal 5 3 2 2 2 3 4 3" xfId="31492"/>
    <cellStyle name="Normal 5 3 2 2 2 3 4 3 2" xfId="31493"/>
    <cellStyle name="Normal 5 3 2 2 2 3 4 4" xfId="31494"/>
    <cellStyle name="Normal 5 3 2 2 2 3 5" xfId="31495"/>
    <cellStyle name="Normal 5 3 2 2 2 3 5 2" xfId="31496"/>
    <cellStyle name="Normal 5 3 2 2 2 3 5 2 2" xfId="31497"/>
    <cellStyle name="Normal 5 3 2 2 2 3 5 3" xfId="31498"/>
    <cellStyle name="Normal 5 3 2 2 2 3 6" xfId="31499"/>
    <cellStyle name="Normal 5 3 2 2 2 3 6 2" xfId="31500"/>
    <cellStyle name="Normal 5 3 2 2 2 3 7" xfId="31501"/>
    <cellStyle name="Normal 5 3 2 2 2 4" xfId="31502"/>
    <cellStyle name="Normal 5 3 2 2 2 4 2" xfId="31503"/>
    <cellStyle name="Normal 5 3 2 2 2 4 2 2" xfId="31504"/>
    <cellStyle name="Normal 5 3 2 2 2 4 2 2 2" xfId="31505"/>
    <cellStyle name="Normal 5 3 2 2 2 4 2 2 2 2" xfId="31506"/>
    <cellStyle name="Normal 5 3 2 2 2 4 2 2 2 2 2" xfId="31507"/>
    <cellStyle name="Normal 5 3 2 2 2 4 2 2 2 3" xfId="31508"/>
    <cellStyle name="Normal 5 3 2 2 2 4 2 2 3" xfId="31509"/>
    <cellStyle name="Normal 5 3 2 2 2 4 2 2 3 2" xfId="31510"/>
    <cellStyle name="Normal 5 3 2 2 2 4 2 2 4" xfId="31511"/>
    <cellStyle name="Normal 5 3 2 2 2 4 2 3" xfId="31512"/>
    <cellStyle name="Normal 5 3 2 2 2 4 2 3 2" xfId="31513"/>
    <cellStyle name="Normal 5 3 2 2 2 4 2 3 2 2" xfId="31514"/>
    <cellStyle name="Normal 5 3 2 2 2 4 2 3 3" xfId="31515"/>
    <cellStyle name="Normal 5 3 2 2 2 4 2 4" xfId="31516"/>
    <cellStyle name="Normal 5 3 2 2 2 4 2 4 2" xfId="31517"/>
    <cellStyle name="Normal 5 3 2 2 2 4 2 5" xfId="31518"/>
    <cellStyle name="Normal 5 3 2 2 2 4 3" xfId="31519"/>
    <cellStyle name="Normal 5 3 2 2 2 4 3 2" xfId="31520"/>
    <cellStyle name="Normal 5 3 2 2 2 4 3 2 2" xfId="31521"/>
    <cellStyle name="Normal 5 3 2 2 2 4 3 2 2 2" xfId="31522"/>
    <cellStyle name="Normal 5 3 2 2 2 4 3 2 3" xfId="31523"/>
    <cellStyle name="Normal 5 3 2 2 2 4 3 3" xfId="31524"/>
    <cellStyle name="Normal 5 3 2 2 2 4 3 3 2" xfId="31525"/>
    <cellStyle name="Normal 5 3 2 2 2 4 3 4" xfId="31526"/>
    <cellStyle name="Normal 5 3 2 2 2 4 4" xfId="31527"/>
    <cellStyle name="Normal 5 3 2 2 2 4 4 2" xfId="31528"/>
    <cellStyle name="Normal 5 3 2 2 2 4 4 2 2" xfId="31529"/>
    <cellStyle name="Normal 5 3 2 2 2 4 4 3" xfId="31530"/>
    <cellStyle name="Normal 5 3 2 2 2 4 5" xfId="31531"/>
    <cellStyle name="Normal 5 3 2 2 2 4 5 2" xfId="31532"/>
    <cellStyle name="Normal 5 3 2 2 2 4 6" xfId="31533"/>
    <cellStyle name="Normal 5 3 2 2 2 5" xfId="31534"/>
    <cellStyle name="Normal 5 3 2 2 2 5 2" xfId="31535"/>
    <cellStyle name="Normal 5 3 2 2 2 5 2 2" xfId="31536"/>
    <cellStyle name="Normal 5 3 2 2 2 5 2 2 2" xfId="31537"/>
    <cellStyle name="Normal 5 3 2 2 2 5 2 2 2 2" xfId="31538"/>
    <cellStyle name="Normal 5 3 2 2 2 5 2 2 3" xfId="31539"/>
    <cellStyle name="Normal 5 3 2 2 2 5 2 3" xfId="31540"/>
    <cellStyle name="Normal 5 3 2 2 2 5 2 3 2" xfId="31541"/>
    <cellStyle name="Normal 5 3 2 2 2 5 2 4" xfId="31542"/>
    <cellStyle name="Normal 5 3 2 2 2 5 3" xfId="31543"/>
    <cellStyle name="Normal 5 3 2 2 2 5 3 2" xfId="31544"/>
    <cellStyle name="Normal 5 3 2 2 2 5 3 2 2" xfId="31545"/>
    <cellStyle name="Normal 5 3 2 2 2 5 3 3" xfId="31546"/>
    <cellStyle name="Normal 5 3 2 2 2 5 4" xfId="31547"/>
    <cellStyle name="Normal 5 3 2 2 2 5 4 2" xfId="31548"/>
    <cellStyle name="Normal 5 3 2 2 2 5 5" xfId="31549"/>
    <cellStyle name="Normal 5 3 2 2 2 6" xfId="31550"/>
    <cellStyle name="Normal 5 3 2 2 2 6 2" xfId="31551"/>
    <cellStyle name="Normal 5 3 2 2 2 6 2 2" xfId="31552"/>
    <cellStyle name="Normal 5 3 2 2 2 6 2 2 2" xfId="31553"/>
    <cellStyle name="Normal 5 3 2 2 2 6 2 3" xfId="31554"/>
    <cellStyle name="Normal 5 3 2 2 2 6 3" xfId="31555"/>
    <cellStyle name="Normal 5 3 2 2 2 6 3 2" xfId="31556"/>
    <cellStyle name="Normal 5 3 2 2 2 6 4" xfId="31557"/>
    <cellStyle name="Normal 5 3 2 2 2 7" xfId="31558"/>
    <cellStyle name="Normal 5 3 2 2 2 7 2" xfId="31559"/>
    <cellStyle name="Normal 5 3 2 2 2 7 2 2" xfId="31560"/>
    <cellStyle name="Normal 5 3 2 2 2 7 3" xfId="31561"/>
    <cellStyle name="Normal 5 3 2 2 2 8" xfId="31562"/>
    <cellStyle name="Normal 5 3 2 2 2 8 2" xfId="31563"/>
    <cellStyle name="Normal 5 3 2 2 2 9" xfId="31564"/>
    <cellStyle name="Normal 5 3 2 2 3" xfId="31565"/>
    <cellStyle name="Normal 5 3 2 2 3 2" xfId="31566"/>
    <cellStyle name="Normal 5 3 2 2 3 2 2" xfId="31567"/>
    <cellStyle name="Normal 5 3 2 2 3 2 2 2" xfId="31568"/>
    <cellStyle name="Normal 5 3 2 2 3 2 2 2 2" xfId="31569"/>
    <cellStyle name="Normal 5 3 2 2 3 2 2 2 2 2" xfId="31570"/>
    <cellStyle name="Normal 5 3 2 2 3 2 2 2 2 2 2" xfId="31571"/>
    <cellStyle name="Normal 5 3 2 2 3 2 2 2 2 2 2 2" xfId="31572"/>
    <cellStyle name="Normal 5 3 2 2 3 2 2 2 2 2 3" xfId="31573"/>
    <cellStyle name="Normal 5 3 2 2 3 2 2 2 2 3" xfId="31574"/>
    <cellStyle name="Normal 5 3 2 2 3 2 2 2 2 3 2" xfId="31575"/>
    <cellStyle name="Normal 5 3 2 2 3 2 2 2 2 4" xfId="31576"/>
    <cellStyle name="Normal 5 3 2 2 3 2 2 2 3" xfId="31577"/>
    <cellStyle name="Normal 5 3 2 2 3 2 2 2 3 2" xfId="31578"/>
    <cellStyle name="Normal 5 3 2 2 3 2 2 2 3 2 2" xfId="31579"/>
    <cellStyle name="Normal 5 3 2 2 3 2 2 2 3 3" xfId="31580"/>
    <cellStyle name="Normal 5 3 2 2 3 2 2 2 4" xfId="31581"/>
    <cellStyle name="Normal 5 3 2 2 3 2 2 2 4 2" xfId="31582"/>
    <cellStyle name="Normal 5 3 2 2 3 2 2 2 5" xfId="31583"/>
    <cellStyle name="Normal 5 3 2 2 3 2 2 3" xfId="31584"/>
    <cellStyle name="Normal 5 3 2 2 3 2 2 3 2" xfId="31585"/>
    <cellStyle name="Normal 5 3 2 2 3 2 2 3 2 2" xfId="31586"/>
    <cellStyle name="Normal 5 3 2 2 3 2 2 3 2 2 2" xfId="31587"/>
    <cellStyle name="Normal 5 3 2 2 3 2 2 3 2 3" xfId="31588"/>
    <cellStyle name="Normal 5 3 2 2 3 2 2 3 3" xfId="31589"/>
    <cellStyle name="Normal 5 3 2 2 3 2 2 3 3 2" xfId="31590"/>
    <cellStyle name="Normal 5 3 2 2 3 2 2 3 4" xfId="31591"/>
    <cellStyle name="Normal 5 3 2 2 3 2 2 4" xfId="31592"/>
    <cellStyle name="Normal 5 3 2 2 3 2 2 4 2" xfId="31593"/>
    <cellStyle name="Normal 5 3 2 2 3 2 2 4 2 2" xfId="31594"/>
    <cellStyle name="Normal 5 3 2 2 3 2 2 4 3" xfId="31595"/>
    <cellStyle name="Normal 5 3 2 2 3 2 2 5" xfId="31596"/>
    <cellStyle name="Normal 5 3 2 2 3 2 2 5 2" xfId="31597"/>
    <cellStyle name="Normal 5 3 2 2 3 2 2 6" xfId="31598"/>
    <cellStyle name="Normal 5 3 2 2 3 2 3" xfId="31599"/>
    <cellStyle name="Normal 5 3 2 2 3 2 3 2" xfId="31600"/>
    <cellStyle name="Normal 5 3 2 2 3 2 3 2 2" xfId="31601"/>
    <cellStyle name="Normal 5 3 2 2 3 2 3 2 2 2" xfId="31602"/>
    <cellStyle name="Normal 5 3 2 2 3 2 3 2 2 2 2" xfId="31603"/>
    <cellStyle name="Normal 5 3 2 2 3 2 3 2 2 3" xfId="31604"/>
    <cellStyle name="Normal 5 3 2 2 3 2 3 2 3" xfId="31605"/>
    <cellStyle name="Normal 5 3 2 2 3 2 3 2 3 2" xfId="31606"/>
    <cellStyle name="Normal 5 3 2 2 3 2 3 2 4" xfId="31607"/>
    <cellStyle name="Normal 5 3 2 2 3 2 3 3" xfId="31608"/>
    <cellStyle name="Normal 5 3 2 2 3 2 3 3 2" xfId="31609"/>
    <cellStyle name="Normal 5 3 2 2 3 2 3 3 2 2" xfId="31610"/>
    <cellStyle name="Normal 5 3 2 2 3 2 3 3 3" xfId="31611"/>
    <cellStyle name="Normal 5 3 2 2 3 2 3 4" xfId="31612"/>
    <cellStyle name="Normal 5 3 2 2 3 2 3 4 2" xfId="31613"/>
    <cellStyle name="Normal 5 3 2 2 3 2 3 5" xfId="31614"/>
    <cellStyle name="Normal 5 3 2 2 3 2 4" xfId="31615"/>
    <cellStyle name="Normal 5 3 2 2 3 2 4 2" xfId="31616"/>
    <cellStyle name="Normal 5 3 2 2 3 2 4 2 2" xfId="31617"/>
    <cellStyle name="Normal 5 3 2 2 3 2 4 2 2 2" xfId="31618"/>
    <cellStyle name="Normal 5 3 2 2 3 2 4 2 3" xfId="31619"/>
    <cellStyle name="Normal 5 3 2 2 3 2 4 3" xfId="31620"/>
    <cellStyle name="Normal 5 3 2 2 3 2 4 3 2" xfId="31621"/>
    <cellStyle name="Normal 5 3 2 2 3 2 4 4" xfId="31622"/>
    <cellStyle name="Normal 5 3 2 2 3 2 5" xfId="31623"/>
    <cellStyle name="Normal 5 3 2 2 3 2 5 2" xfId="31624"/>
    <cellStyle name="Normal 5 3 2 2 3 2 5 2 2" xfId="31625"/>
    <cellStyle name="Normal 5 3 2 2 3 2 5 3" xfId="31626"/>
    <cellStyle name="Normal 5 3 2 2 3 2 6" xfId="31627"/>
    <cellStyle name="Normal 5 3 2 2 3 2 6 2" xfId="31628"/>
    <cellStyle name="Normal 5 3 2 2 3 2 7" xfId="31629"/>
    <cellStyle name="Normal 5 3 2 2 3 3" xfId="31630"/>
    <cellStyle name="Normal 5 3 2 2 3 3 2" xfId="31631"/>
    <cellStyle name="Normal 5 3 2 2 3 3 2 2" xfId="31632"/>
    <cellStyle name="Normal 5 3 2 2 3 3 2 2 2" xfId="31633"/>
    <cellStyle name="Normal 5 3 2 2 3 3 2 2 2 2" xfId="31634"/>
    <cellStyle name="Normal 5 3 2 2 3 3 2 2 2 2 2" xfId="31635"/>
    <cellStyle name="Normal 5 3 2 2 3 3 2 2 2 3" xfId="31636"/>
    <cellStyle name="Normal 5 3 2 2 3 3 2 2 3" xfId="31637"/>
    <cellStyle name="Normal 5 3 2 2 3 3 2 2 3 2" xfId="31638"/>
    <cellStyle name="Normal 5 3 2 2 3 3 2 2 4" xfId="31639"/>
    <cellStyle name="Normal 5 3 2 2 3 3 2 3" xfId="31640"/>
    <cellStyle name="Normal 5 3 2 2 3 3 2 3 2" xfId="31641"/>
    <cellStyle name="Normal 5 3 2 2 3 3 2 3 2 2" xfId="31642"/>
    <cellStyle name="Normal 5 3 2 2 3 3 2 3 3" xfId="31643"/>
    <cellStyle name="Normal 5 3 2 2 3 3 2 4" xfId="31644"/>
    <cellStyle name="Normal 5 3 2 2 3 3 2 4 2" xfId="31645"/>
    <cellStyle name="Normal 5 3 2 2 3 3 2 5" xfId="31646"/>
    <cellStyle name="Normal 5 3 2 2 3 3 3" xfId="31647"/>
    <cellStyle name="Normal 5 3 2 2 3 3 3 2" xfId="31648"/>
    <cellStyle name="Normal 5 3 2 2 3 3 3 2 2" xfId="31649"/>
    <cellStyle name="Normal 5 3 2 2 3 3 3 2 2 2" xfId="31650"/>
    <cellStyle name="Normal 5 3 2 2 3 3 3 2 3" xfId="31651"/>
    <cellStyle name="Normal 5 3 2 2 3 3 3 3" xfId="31652"/>
    <cellStyle name="Normal 5 3 2 2 3 3 3 3 2" xfId="31653"/>
    <cellStyle name="Normal 5 3 2 2 3 3 3 4" xfId="31654"/>
    <cellStyle name="Normal 5 3 2 2 3 3 4" xfId="31655"/>
    <cellStyle name="Normal 5 3 2 2 3 3 4 2" xfId="31656"/>
    <cellStyle name="Normal 5 3 2 2 3 3 4 2 2" xfId="31657"/>
    <cellStyle name="Normal 5 3 2 2 3 3 4 3" xfId="31658"/>
    <cellStyle name="Normal 5 3 2 2 3 3 5" xfId="31659"/>
    <cellStyle name="Normal 5 3 2 2 3 3 5 2" xfId="31660"/>
    <cellStyle name="Normal 5 3 2 2 3 3 6" xfId="31661"/>
    <cellStyle name="Normal 5 3 2 2 3 4" xfId="31662"/>
    <cellStyle name="Normal 5 3 2 2 3 4 2" xfId="31663"/>
    <cellStyle name="Normal 5 3 2 2 3 4 2 2" xfId="31664"/>
    <cellStyle name="Normal 5 3 2 2 3 4 2 2 2" xfId="31665"/>
    <cellStyle name="Normal 5 3 2 2 3 4 2 2 2 2" xfId="31666"/>
    <cellStyle name="Normal 5 3 2 2 3 4 2 2 3" xfId="31667"/>
    <cellStyle name="Normal 5 3 2 2 3 4 2 3" xfId="31668"/>
    <cellStyle name="Normal 5 3 2 2 3 4 2 3 2" xfId="31669"/>
    <cellStyle name="Normal 5 3 2 2 3 4 2 4" xfId="31670"/>
    <cellStyle name="Normal 5 3 2 2 3 4 3" xfId="31671"/>
    <cellStyle name="Normal 5 3 2 2 3 4 3 2" xfId="31672"/>
    <cellStyle name="Normal 5 3 2 2 3 4 3 2 2" xfId="31673"/>
    <cellStyle name="Normal 5 3 2 2 3 4 3 3" xfId="31674"/>
    <cellStyle name="Normal 5 3 2 2 3 4 4" xfId="31675"/>
    <cellStyle name="Normal 5 3 2 2 3 4 4 2" xfId="31676"/>
    <cellStyle name="Normal 5 3 2 2 3 4 5" xfId="31677"/>
    <cellStyle name="Normal 5 3 2 2 3 5" xfId="31678"/>
    <cellStyle name="Normal 5 3 2 2 3 5 2" xfId="31679"/>
    <cellStyle name="Normal 5 3 2 2 3 5 2 2" xfId="31680"/>
    <cellStyle name="Normal 5 3 2 2 3 5 2 2 2" xfId="31681"/>
    <cellStyle name="Normal 5 3 2 2 3 5 2 3" xfId="31682"/>
    <cellStyle name="Normal 5 3 2 2 3 5 3" xfId="31683"/>
    <cellStyle name="Normal 5 3 2 2 3 5 3 2" xfId="31684"/>
    <cellStyle name="Normal 5 3 2 2 3 5 4" xfId="31685"/>
    <cellStyle name="Normal 5 3 2 2 3 6" xfId="31686"/>
    <cellStyle name="Normal 5 3 2 2 3 6 2" xfId="31687"/>
    <cellStyle name="Normal 5 3 2 2 3 6 2 2" xfId="31688"/>
    <cellStyle name="Normal 5 3 2 2 3 6 3" xfId="31689"/>
    <cellStyle name="Normal 5 3 2 2 3 7" xfId="31690"/>
    <cellStyle name="Normal 5 3 2 2 3 7 2" xfId="31691"/>
    <cellStyle name="Normal 5 3 2 2 3 8" xfId="31692"/>
    <cellStyle name="Normal 5 3 2 2 4" xfId="31693"/>
    <cellStyle name="Normal 5 3 2 2 4 2" xfId="31694"/>
    <cellStyle name="Normal 5 3 2 2 4 2 2" xfId="31695"/>
    <cellStyle name="Normal 5 3 2 2 4 2 2 2" xfId="31696"/>
    <cellStyle name="Normal 5 3 2 2 4 2 2 2 2" xfId="31697"/>
    <cellStyle name="Normal 5 3 2 2 4 2 2 2 2 2" xfId="31698"/>
    <cellStyle name="Normal 5 3 2 2 4 2 2 2 2 2 2" xfId="31699"/>
    <cellStyle name="Normal 5 3 2 2 4 2 2 2 2 3" xfId="31700"/>
    <cellStyle name="Normal 5 3 2 2 4 2 2 2 3" xfId="31701"/>
    <cellStyle name="Normal 5 3 2 2 4 2 2 2 3 2" xfId="31702"/>
    <cellStyle name="Normal 5 3 2 2 4 2 2 2 4" xfId="31703"/>
    <cellStyle name="Normal 5 3 2 2 4 2 2 3" xfId="31704"/>
    <cellStyle name="Normal 5 3 2 2 4 2 2 3 2" xfId="31705"/>
    <cellStyle name="Normal 5 3 2 2 4 2 2 3 2 2" xfId="31706"/>
    <cellStyle name="Normal 5 3 2 2 4 2 2 3 3" xfId="31707"/>
    <cellStyle name="Normal 5 3 2 2 4 2 2 4" xfId="31708"/>
    <cellStyle name="Normal 5 3 2 2 4 2 2 4 2" xfId="31709"/>
    <cellStyle name="Normal 5 3 2 2 4 2 2 5" xfId="31710"/>
    <cellStyle name="Normal 5 3 2 2 4 2 3" xfId="31711"/>
    <cellStyle name="Normal 5 3 2 2 4 2 3 2" xfId="31712"/>
    <cellStyle name="Normal 5 3 2 2 4 2 3 2 2" xfId="31713"/>
    <cellStyle name="Normal 5 3 2 2 4 2 3 2 2 2" xfId="31714"/>
    <cellStyle name="Normal 5 3 2 2 4 2 3 2 3" xfId="31715"/>
    <cellStyle name="Normal 5 3 2 2 4 2 3 3" xfId="31716"/>
    <cellStyle name="Normal 5 3 2 2 4 2 3 3 2" xfId="31717"/>
    <cellStyle name="Normal 5 3 2 2 4 2 3 4" xfId="31718"/>
    <cellStyle name="Normal 5 3 2 2 4 2 4" xfId="31719"/>
    <cellStyle name="Normal 5 3 2 2 4 2 4 2" xfId="31720"/>
    <cellStyle name="Normal 5 3 2 2 4 2 4 2 2" xfId="31721"/>
    <cellStyle name="Normal 5 3 2 2 4 2 4 3" xfId="31722"/>
    <cellStyle name="Normal 5 3 2 2 4 2 5" xfId="31723"/>
    <cellStyle name="Normal 5 3 2 2 4 2 5 2" xfId="31724"/>
    <cellStyle name="Normal 5 3 2 2 4 2 6" xfId="31725"/>
    <cellStyle name="Normal 5 3 2 2 4 3" xfId="31726"/>
    <cellStyle name="Normal 5 3 2 2 4 3 2" xfId="31727"/>
    <cellStyle name="Normal 5 3 2 2 4 3 2 2" xfId="31728"/>
    <cellStyle name="Normal 5 3 2 2 4 3 2 2 2" xfId="31729"/>
    <cellStyle name="Normal 5 3 2 2 4 3 2 2 2 2" xfId="31730"/>
    <cellStyle name="Normal 5 3 2 2 4 3 2 2 3" xfId="31731"/>
    <cellStyle name="Normal 5 3 2 2 4 3 2 3" xfId="31732"/>
    <cellStyle name="Normal 5 3 2 2 4 3 2 3 2" xfId="31733"/>
    <cellStyle name="Normal 5 3 2 2 4 3 2 4" xfId="31734"/>
    <cellStyle name="Normal 5 3 2 2 4 3 3" xfId="31735"/>
    <cellStyle name="Normal 5 3 2 2 4 3 3 2" xfId="31736"/>
    <cellStyle name="Normal 5 3 2 2 4 3 3 2 2" xfId="31737"/>
    <cellStyle name="Normal 5 3 2 2 4 3 3 3" xfId="31738"/>
    <cellStyle name="Normal 5 3 2 2 4 3 4" xfId="31739"/>
    <cellStyle name="Normal 5 3 2 2 4 3 4 2" xfId="31740"/>
    <cellStyle name="Normal 5 3 2 2 4 3 5" xfId="31741"/>
    <cellStyle name="Normal 5 3 2 2 4 4" xfId="31742"/>
    <cellStyle name="Normal 5 3 2 2 4 4 2" xfId="31743"/>
    <cellStyle name="Normal 5 3 2 2 4 4 2 2" xfId="31744"/>
    <cellStyle name="Normal 5 3 2 2 4 4 2 2 2" xfId="31745"/>
    <cellStyle name="Normal 5 3 2 2 4 4 2 3" xfId="31746"/>
    <cellStyle name="Normal 5 3 2 2 4 4 3" xfId="31747"/>
    <cellStyle name="Normal 5 3 2 2 4 4 3 2" xfId="31748"/>
    <cellStyle name="Normal 5 3 2 2 4 4 4" xfId="31749"/>
    <cellStyle name="Normal 5 3 2 2 4 5" xfId="31750"/>
    <cellStyle name="Normal 5 3 2 2 4 5 2" xfId="31751"/>
    <cellStyle name="Normal 5 3 2 2 4 5 2 2" xfId="31752"/>
    <cellStyle name="Normal 5 3 2 2 4 5 3" xfId="31753"/>
    <cellStyle name="Normal 5 3 2 2 4 6" xfId="31754"/>
    <cellStyle name="Normal 5 3 2 2 4 6 2" xfId="31755"/>
    <cellStyle name="Normal 5 3 2 2 4 7" xfId="31756"/>
    <cellStyle name="Normal 5 3 2 2 5" xfId="31757"/>
    <cellStyle name="Normal 5 3 2 2 5 2" xfId="31758"/>
    <cellStyle name="Normal 5 3 2 2 5 2 2" xfId="31759"/>
    <cellStyle name="Normal 5 3 2 2 5 2 2 2" xfId="31760"/>
    <cellStyle name="Normal 5 3 2 2 5 2 2 2 2" xfId="31761"/>
    <cellStyle name="Normal 5 3 2 2 5 2 2 2 2 2" xfId="31762"/>
    <cellStyle name="Normal 5 3 2 2 5 2 2 2 3" xfId="31763"/>
    <cellStyle name="Normal 5 3 2 2 5 2 2 3" xfId="31764"/>
    <cellStyle name="Normal 5 3 2 2 5 2 2 3 2" xfId="31765"/>
    <cellStyle name="Normal 5 3 2 2 5 2 2 4" xfId="31766"/>
    <cellStyle name="Normal 5 3 2 2 5 2 3" xfId="31767"/>
    <cellStyle name="Normal 5 3 2 2 5 2 3 2" xfId="31768"/>
    <cellStyle name="Normal 5 3 2 2 5 2 3 2 2" xfId="31769"/>
    <cellStyle name="Normal 5 3 2 2 5 2 3 3" xfId="31770"/>
    <cellStyle name="Normal 5 3 2 2 5 2 4" xfId="31771"/>
    <cellStyle name="Normal 5 3 2 2 5 2 4 2" xfId="31772"/>
    <cellStyle name="Normal 5 3 2 2 5 2 5" xfId="31773"/>
    <cellStyle name="Normal 5 3 2 2 5 3" xfId="31774"/>
    <cellStyle name="Normal 5 3 2 2 5 3 2" xfId="31775"/>
    <cellStyle name="Normal 5 3 2 2 5 3 2 2" xfId="31776"/>
    <cellStyle name="Normal 5 3 2 2 5 3 2 2 2" xfId="31777"/>
    <cellStyle name="Normal 5 3 2 2 5 3 2 3" xfId="31778"/>
    <cellStyle name="Normal 5 3 2 2 5 3 3" xfId="31779"/>
    <cellStyle name="Normal 5 3 2 2 5 3 3 2" xfId="31780"/>
    <cellStyle name="Normal 5 3 2 2 5 3 4" xfId="31781"/>
    <cellStyle name="Normal 5 3 2 2 5 4" xfId="31782"/>
    <cellStyle name="Normal 5 3 2 2 5 4 2" xfId="31783"/>
    <cellStyle name="Normal 5 3 2 2 5 4 2 2" xfId="31784"/>
    <cellStyle name="Normal 5 3 2 2 5 4 3" xfId="31785"/>
    <cellStyle name="Normal 5 3 2 2 5 5" xfId="31786"/>
    <cellStyle name="Normal 5 3 2 2 5 5 2" xfId="31787"/>
    <cellStyle name="Normal 5 3 2 2 5 6" xfId="31788"/>
    <cellStyle name="Normal 5 3 2 2 6" xfId="31789"/>
    <cellStyle name="Normal 5 3 2 2 6 2" xfId="31790"/>
    <cellStyle name="Normal 5 3 2 2 6 2 2" xfId="31791"/>
    <cellStyle name="Normal 5 3 2 2 6 2 2 2" xfId="31792"/>
    <cellStyle name="Normal 5 3 2 2 6 2 2 2 2" xfId="31793"/>
    <cellStyle name="Normal 5 3 2 2 6 2 2 3" xfId="31794"/>
    <cellStyle name="Normal 5 3 2 2 6 2 3" xfId="31795"/>
    <cellStyle name="Normal 5 3 2 2 6 2 3 2" xfId="31796"/>
    <cellStyle name="Normal 5 3 2 2 6 2 4" xfId="31797"/>
    <cellStyle name="Normal 5 3 2 2 6 3" xfId="31798"/>
    <cellStyle name="Normal 5 3 2 2 6 3 2" xfId="31799"/>
    <cellStyle name="Normal 5 3 2 2 6 3 2 2" xfId="31800"/>
    <cellStyle name="Normal 5 3 2 2 6 3 3" xfId="31801"/>
    <cellStyle name="Normal 5 3 2 2 6 4" xfId="31802"/>
    <cellStyle name="Normal 5 3 2 2 6 4 2" xfId="31803"/>
    <cellStyle name="Normal 5 3 2 2 6 5" xfId="31804"/>
    <cellStyle name="Normal 5 3 2 2 7" xfId="31805"/>
    <cellStyle name="Normal 5 3 2 2 7 2" xfId="31806"/>
    <cellStyle name="Normal 5 3 2 2 7 2 2" xfId="31807"/>
    <cellStyle name="Normal 5 3 2 2 7 2 2 2" xfId="31808"/>
    <cellStyle name="Normal 5 3 2 2 7 2 3" xfId="31809"/>
    <cellStyle name="Normal 5 3 2 2 7 3" xfId="31810"/>
    <cellStyle name="Normal 5 3 2 2 7 3 2" xfId="31811"/>
    <cellStyle name="Normal 5 3 2 2 7 4" xfId="31812"/>
    <cellStyle name="Normal 5 3 2 2 8" xfId="31813"/>
    <cellStyle name="Normal 5 3 2 2 8 2" xfId="31814"/>
    <cellStyle name="Normal 5 3 2 2 8 2 2" xfId="31815"/>
    <cellStyle name="Normal 5 3 2 2 8 3" xfId="31816"/>
    <cellStyle name="Normal 5 3 2 2 9" xfId="31817"/>
    <cellStyle name="Normal 5 3 2 2 9 2" xfId="31818"/>
    <cellStyle name="Normal 5 3 2 3" xfId="31819"/>
    <cellStyle name="Normal 5 3 2 3 2" xfId="31820"/>
    <cellStyle name="Normal 5 3 2 3 2 2" xfId="31821"/>
    <cellStyle name="Normal 5 3 2 3 2 2 2" xfId="31822"/>
    <cellStyle name="Normal 5 3 2 3 2 2 2 2" xfId="31823"/>
    <cellStyle name="Normal 5 3 2 3 2 2 2 2 2" xfId="31824"/>
    <cellStyle name="Normal 5 3 2 3 2 2 2 2 2 2" xfId="31825"/>
    <cellStyle name="Normal 5 3 2 3 2 2 2 2 2 2 2" xfId="31826"/>
    <cellStyle name="Normal 5 3 2 3 2 2 2 2 2 2 2 2" xfId="31827"/>
    <cellStyle name="Normal 5 3 2 3 2 2 2 2 2 2 3" xfId="31828"/>
    <cellStyle name="Normal 5 3 2 3 2 2 2 2 2 3" xfId="31829"/>
    <cellStyle name="Normal 5 3 2 3 2 2 2 2 2 3 2" xfId="31830"/>
    <cellStyle name="Normal 5 3 2 3 2 2 2 2 2 4" xfId="31831"/>
    <cellStyle name="Normal 5 3 2 3 2 2 2 2 3" xfId="31832"/>
    <cellStyle name="Normal 5 3 2 3 2 2 2 2 3 2" xfId="31833"/>
    <cellStyle name="Normal 5 3 2 3 2 2 2 2 3 2 2" xfId="31834"/>
    <cellStyle name="Normal 5 3 2 3 2 2 2 2 3 3" xfId="31835"/>
    <cellStyle name="Normal 5 3 2 3 2 2 2 2 4" xfId="31836"/>
    <cellStyle name="Normal 5 3 2 3 2 2 2 2 4 2" xfId="31837"/>
    <cellStyle name="Normal 5 3 2 3 2 2 2 2 5" xfId="31838"/>
    <cellStyle name="Normal 5 3 2 3 2 2 2 3" xfId="31839"/>
    <cellStyle name="Normal 5 3 2 3 2 2 2 3 2" xfId="31840"/>
    <cellStyle name="Normal 5 3 2 3 2 2 2 3 2 2" xfId="31841"/>
    <cellStyle name="Normal 5 3 2 3 2 2 2 3 2 2 2" xfId="31842"/>
    <cellStyle name="Normal 5 3 2 3 2 2 2 3 2 3" xfId="31843"/>
    <cellStyle name="Normal 5 3 2 3 2 2 2 3 3" xfId="31844"/>
    <cellStyle name="Normal 5 3 2 3 2 2 2 3 3 2" xfId="31845"/>
    <cellStyle name="Normal 5 3 2 3 2 2 2 3 4" xfId="31846"/>
    <cellStyle name="Normal 5 3 2 3 2 2 2 4" xfId="31847"/>
    <cellStyle name="Normal 5 3 2 3 2 2 2 4 2" xfId="31848"/>
    <cellStyle name="Normal 5 3 2 3 2 2 2 4 2 2" xfId="31849"/>
    <cellStyle name="Normal 5 3 2 3 2 2 2 4 3" xfId="31850"/>
    <cellStyle name="Normal 5 3 2 3 2 2 2 5" xfId="31851"/>
    <cellStyle name="Normal 5 3 2 3 2 2 2 5 2" xfId="31852"/>
    <cellStyle name="Normal 5 3 2 3 2 2 2 6" xfId="31853"/>
    <cellStyle name="Normal 5 3 2 3 2 2 3" xfId="31854"/>
    <cellStyle name="Normal 5 3 2 3 2 2 3 2" xfId="31855"/>
    <cellStyle name="Normal 5 3 2 3 2 2 3 2 2" xfId="31856"/>
    <cellStyle name="Normal 5 3 2 3 2 2 3 2 2 2" xfId="31857"/>
    <cellStyle name="Normal 5 3 2 3 2 2 3 2 2 2 2" xfId="31858"/>
    <cellStyle name="Normal 5 3 2 3 2 2 3 2 2 3" xfId="31859"/>
    <cellStyle name="Normal 5 3 2 3 2 2 3 2 3" xfId="31860"/>
    <cellStyle name="Normal 5 3 2 3 2 2 3 2 3 2" xfId="31861"/>
    <cellStyle name="Normal 5 3 2 3 2 2 3 2 4" xfId="31862"/>
    <cellStyle name="Normal 5 3 2 3 2 2 3 3" xfId="31863"/>
    <cellStyle name="Normal 5 3 2 3 2 2 3 3 2" xfId="31864"/>
    <cellStyle name="Normal 5 3 2 3 2 2 3 3 2 2" xfId="31865"/>
    <cellStyle name="Normal 5 3 2 3 2 2 3 3 3" xfId="31866"/>
    <cellStyle name="Normal 5 3 2 3 2 2 3 4" xfId="31867"/>
    <cellStyle name="Normal 5 3 2 3 2 2 3 4 2" xfId="31868"/>
    <cellStyle name="Normal 5 3 2 3 2 2 3 5" xfId="31869"/>
    <cellStyle name="Normal 5 3 2 3 2 2 4" xfId="31870"/>
    <cellStyle name="Normal 5 3 2 3 2 2 4 2" xfId="31871"/>
    <cellStyle name="Normal 5 3 2 3 2 2 4 2 2" xfId="31872"/>
    <cellStyle name="Normal 5 3 2 3 2 2 4 2 2 2" xfId="31873"/>
    <cellStyle name="Normal 5 3 2 3 2 2 4 2 3" xfId="31874"/>
    <cellStyle name="Normal 5 3 2 3 2 2 4 3" xfId="31875"/>
    <cellStyle name="Normal 5 3 2 3 2 2 4 3 2" xfId="31876"/>
    <cellStyle name="Normal 5 3 2 3 2 2 4 4" xfId="31877"/>
    <cellStyle name="Normal 5 3 2 3 2 2 5" xfId="31878"/>
    <cellStyle name="Normal 5 3 2 3 2 2 5 2" xfId="31879"/>
    <cellStyle name="Normal 5 3 2 3 2 2 5 2 2" xfId="31880"/>
    <cellStyle name="Normal 5 3 2 3 2 2 5 3" xfId="31881"/>
    <cellStyle name="Normal 5 3 2 3 2 2 6" xfId="31882"/>
    <cellStyle name="Normal 5 3 2 3 2 2 6 2" xfId="31883"/>
    <cellStyle name="Normal 5 3 2 3 2 2 7" xfId="31884"/>
    <cellStyle name="Normal 5 3 2 3 2 3" xfId="31885"/>
    <cellStyle name="Normal 5 3 2 3 2 3 2" xfId="31886"/>
    <cellStyle name="Normal 5 3 2 3 2 3 2 2" xfId="31887"/>
    <cellStyle name="Normal 5 3 2 3 2 3 2 2 2" xfId="31888"/>
    <cellStyle name="Normal 5 3 2 3 2 3 2 2 2 2" xfId="31889"/>
    <cellStyle name="Normal 5 3 2 3 2 3 2 2 2 2 2" xfId="31890"/>
    <cellStyle name="Normal 5 3 2 3 2 3 2 2 2 3" xfId="31891"/>
    <cellStyle name="Normal 5 3 2 3 2 3 2 2 3" xfId="31892"/>
    <cellStyle name="Normal 5 3 2 3 2 3 2 2 3 2" xfId="31893"/>
    <cellStyle name="Normal 5 3 2 3 2 3 2 2 4" xfId="31894"/>
    <cellStyle name="Normal 5 3 2 3 2 3 2 3" xfId="31895"/>
    <cellStyle name="Normal 5 3 2 3 2 3 2 3 2" xfId="31896"/>
    <cellStyle name="Normal 5 3 2 3 2 3 2 3 2 2" xfId="31897"/>
    <cellStyle name="Normal 5 3 2 3 2 3 2 3 3" xfId="31898"/>
    <cellStyle name="Normal 5 3 2 3 2 3 2 4" xfId="31899"/>
    <cellStyle name="Normal 5 3 2 3 2 3 2 4 2" xfId="31900"/>
    <cellStyle name="Normal 5 3 2 3 2 3 2 5" xfId="31901"/>
    <cellStyle name="Normal 5 3 2 3 2 3 3" xfId="31902"/>
    <cellStyle name="Normal 5 3 2 3 2 3 3 2" xfId="31903"/>
    <cellStyle name="Normal 5 3 2 3 2 3 3 2 2" xfId="31904"/>
    <cellStyle name="Normal 5 3 2 3 2 3 3 2 2 2" xfId="31905"/>
    <cellStyle name="Normal 5 3 2 3 2 3 3 2 3" xfId="31906"/>
    <cellStyle name="Normal 5 3 2 3 2 3 3 3" xfId="31907"/>
    <cellStyle name="Normal 5 3 2 3 2 3 3 3 2" xfId="31908"/>
    <cellStyle name="Normal 5 3 2 3 2 3 3 4" xfId="31909"/>
    <cellStyle name="Normal 5 3 2 3 2 3 4" xfId="31910"/>
    <cellStyle name="Normal 5 3 2 3 2 3 4 2" xfId="31911"/>
    <cellStyle name="Normal 5 3 2 3 2 3 4 2 2" xfId="31912"/>
    <cellStyle name="Normal 5 3 2 3 2 3 4 3" xfId="31913"/>
    <cellStyle name="Normal 5 3 2 3 2 3 5" xfId="31914"/>
    <cellStyle name="Normal 5 3 2 3 2 3 5 2" xfId="31915"/>
    <cellStyle name="Normal 5 3 2 3 2 3 6" xfId="31916"/>
    <cellStyle name="Normal 5 3 2 3 2 4" xfId="31917"/>
    <cellStyle name="Normal 5 3 2 3 2 4 2" xfId="31918"/>
    <cellStyle name="Normal 5 3 2 3 2 4 2 2" xfId="31919"/>
    <cellStyle name="Normal 5 3 2 3 2 4 2 2 2" xfId="31920"/>
    <cellStyle name="Normal 5 3 2 3 2 4 2 2 2 2" xfId="31921"/>
    <cellStyle name="Normal 5 3 2 3 2 4 2 2 3" xfId="31922"/>
    <cellStyle name="Normal 5 3 2 3 2 4 2 3" xfId="31923"/>
    <cellStyle name="Normal 5 3 2 3 2 4 2 3 2" xfId="31924"/>
    <cellStyle name="Normal 5 3 2 3 2 4 2 4" xfId="31925"/>
    <cellStyle name="Normal 5 3 2 3 2 4 3" xfId="31926"/>
    <cellStyle name="Normal 5 3 2 3 2 4 3 2" xfId="31927"/>
    <cellStyle name="Normal 5 3 2 3 2 4 3 2 2" xfId="31928"/>
    <cellStyle name="Normal 5 3 2 3 2 4 3 3" xfId="31929"/>
    <cellStyle name="Normal 5 3 2 3 2 4 4" xfId="31930"/>
    <cellStyle name="Normal 5 3 2 3 2 4 4 2" xfId="31931"/>
    <cellStyle name="Normal 5 3 2 3 2 4 5" xfId="31932"/>
    <cellStyle name="Normal 5 3 2 3 2 5" xfId="31933"/>
    <cellStyle name="Normal 5 3 2 3 2 5 2" xfId="31934"/>
    <cellStyle name="Normal 5 3 2 3 2 5 2 2" xfId="31935"/>
    <cellStyle name="Normal 5 3 2 3 2 5 2 2 2" xfId="31936"/>
    <cellStyle name="Normal 5 3 2 3 2 5 2 3" xfId="31937"/>
    <cellStyle name="Normal 5 3 2 3 2 5 3" xfId="31938"/>
    <cellStyle name="Normal 5 3 2 3 2 5 3 2" xfId="31939"/>
    <cellStyle name="Normal 5 3 2 3 2 5 4" xfId="31940"/>
    <cellStyle name="Normal 5 3 2 3 2 6" xfId="31941"/>
    <cellStyle name="Normal 5 3 2 3 2 6 2" xfId="31942"/>
    <cellStyle name="Normal 5 3 2 3 2 6 2 2" xfId="31943"/>
    <cellStyle name="Normal 5 3 2 3 2 6 3" xfId="31944"/>
    <cellStyle name="Normal 5 3 2 3 2 7" xfId="31945"/>
    <cellStyle name="Normal 5 3 2 3 2 7 2" xfId="31946"/>
    <cellStyle name="Normal 5 3 2 3 2 8" xfId="31947"/>
    <cellStyle name="Normal 5 3 2 3 3" xfId="31948"/>
    <cellStyle name="Normal 5 3 2 3 3 2" xfId="31949"/>
    <cellStyle name="Normal 5 3 2 3 3 2 2" xfId="31950"/>
    <cellStyle name="Normal 5 3 2 3 3 2 2 2" xfId="31951"/>
    <cellStyle name="Normal 5 3 2 3 3 2 2 2 2" xfId="31952"/>
    <cellStyle name="Normal 5 3 2 3 3 2 2 2 2 2" xfId="31953"/>
    <cellStyle name="Normal 5 3 2 3 3 2 2 2 2 2 2" xfId="31954"/>
    <cellStyle name="Normal 5 3 2 3 3 2 2 2 2 3" xfId="31955"/>
    <cellStyle name="Normal 5 3 2 3 3 2 2 2 3" xfId="31956"/>
    <cellStyle name="Normal 5 3 2 3 3 2 2 2 3 2" xfId="31957"/>
    <cellStyle name="Normal 5 3 2 3 3 2 2 2 4" xfId="31958"/>
    <cellStyle name="Normal 5 3 2 3 3 2 2 3" xfId="31959"/>
    <cellStyle name="Normal 5 3 2 3 3 2 2 3 2" xfId="31960"/>
    <cellStyle name="Normal 5 3 2 3 3 2 2 3 2 2" xfId="31961"/>
    <cellStyle name="Normal 5 3 2 3 3 2 2 3 3" xfId="31962"/>
    <cellStyle name="Normal 5 3 2 3 3 2 2 4" xfId="31963"/>
    <cellStyle name="Normal 5 3 2 3 3 2 2 4 2" xfId="31964"/>
    <cellStyle name="Normal 5 3 2 3 3 2 2 5" xfId="31965"/>
    <cellStyle name="Normal 5 3 2 3 3 2 3" xfId="31966"/>
    <cellStyle name="Normal 5 3 2 3 3 2 3 2" xfId="31967"/>
    <cellStyle name="Normal 5 3 2 3 3 2 3 2 2" xfId="31968"/>
    <cellStyle name="Normal 5 3 2 3 3 2 3 2 2 2" xfId="31969"/>
    <cellStyle name="Normal 5 3 2 3 3 2 3 2 3" xfId="31970"/>
    <cellStyle name="Normal 5 3 2 3 3 2 3 3" xfId="31971"/>
    <cellStyle name="Normal 5 3 2 3 3 2 3 3 2" xfId="31972"/>
    <cellStyle name="Normal 5 3 2 3 3 2 3 4" xfId="31973"/>
    <cellStyle name="Normal 5 3 2 3 3 2 4" xfId="31974"/>
    <cellStyle name="Normal 5 3 2 3 3 2 4 2" xfId="31975"/>
    <cellStyle name="Normal 5 3 2 3 3 2 4 2 2" xfId="31976"/>
    <cellStyle name="Normal 5 3 2 3 3 2 4 3" xfId="31977"/>
    <cellStyle name="Normal 5 3 2 3 3 2 5" xfId="31978"/>
    <cellStyle name="Normal 5 3 2 3 3 2 5 2" xfId="31979"/>
    <cellStyle name="Normal 5 3 2 3 3 2 6" xfId="31980"/>
    <cellStyle name="Normal 5 3 2 3 3 3" xfId="31981"/>
    <cellStyle name="Normal 5 3 2 3 3 3 2" xfId="31982"/>
    <cellStyle name="Normal 5 3 2 3 3 3 2 2" xfId="31983"/>
    <cellStyle name="Normal 5 3 2 3 3 3 2 2 2" xfId="31984"/>
    <cellStyle name="Normal 5 3 2 3 3 3 2 2 2 2" xfId="31985"/>
    <cellStyle name="Normal 5 3 2 3 3 3 2 2 3" xfId="31986"/>
    <cellStyle name="Normal 5 3 2 3 3 3 2 3" xfId="31987"/>
    <cellStyle name="Normal 5 3 2 3 3 3 2 3 2" xfId="31988"/>
    <cellStyle name="Normal 5 3 2 3 3 3 2 4" xfId="31989"/>
    <cellStyle name="Normal 5 3 2 3 3 3 3" xfId="31990"/>
    <cellStyle name="Normal 5 3 2 3 3 3 3 2" xfId="31991"/>
    <cellStyle name="Normal 5 3 2 3 3 3 3 2 2" xfId="31992"/>
    <cellStyle name="Normal 5 3 2 3 3 3 3 3" xfId="31993"/>
    <cellStyle name="Normal 5 3 2 3 3 3 4" xfId="31994"/>
    <cellStyle name="Normal 5 3 2 3 3 3 4 2" xfId="31995"/>
    <cellStyle name="Normal 5 3 2 3 3 3 5" xfId="31996"/>
    <cellStyle name="Normal 5 3 2 3 3 4" xfId="31997"/>
    <cellStyle name="Normal 5 3 2 3 3 4 2" xfId="31998"/>
    <cellStyle name="Normal 5 3 2 3 3 4 2 2" xfId="31999"/>
    <cellStyle name="Normal 5 3 2 3 3 4 2 2 2" xfId="32000"/>
    <cellStyle name="Normal 5 3 2 3 3 4 2 3" xfId="32001"/>
    <cellStyle name="Normal 5 3 2 3 3 4 3" xfId="32002"/>
    <cellStyle name="Normal 5 3 2 3 3 4 3 2" xfId="32003"/>
    <cellStyle name="Normal 5 3 2 3 3 4 4" xfId="32004"/>
    <cellStyle name="Normal 5 3 2 3 3 5" xfId="32005"/>
    <cellStyle name="Normal 5 3 2 3 3 5 2" xfId="32006"/>
    <cellStyle name="Normal 5 3 2 3 3 5 2 2" xfId="32007"/>
    <cellStyle name="Normal 5 3 2 3 3 5 3" xfId="32008"/>
    <cellStyle name="Normal 5 3 2 3 3 6" xfId="32009"/>
    <cellStyle name="Normal 5 3 2 3 3 6 2" xfId="32010"/>
    <cellStyle name="Normal 5 3 2 3 3 7" xfId="32011"/>
    <cellStyle name="Normal 5 3 2 3 4" xfId="32012"/>
    <cellStyle name="Normal 5 3 2 3 4 2" xfId="32013"/>
    <cellStyle name="Normal 5 3 2 3 4 2 2" xfId="32014"/>
    <cellStyle name="Normal 5 3 2 3 4 2 2 2" xfId="32015"/>
    <cellStyle name="Normal 5 3 2 3 4 2 2 2 2" xfId="32016"/>
    <cellStyle name="Normal 5 3 2 3 4 2 2 2 2 2" xfId="32017"/>
    <cellStyle name="Normal 5 3 2 3 4 2 2 2 3" xfId="32018"/>
    <cellStyle name="Normal 5 3 2 3 4 2 2 3" xfId="32019"/>
    <cellStyle name="Normal 5 3 2 3 4 2 2 3 2" xfId="32020"/>
    <cellStyle name="Normal 5 3 2 3 4 2 2 4" xfId="32021"/>
    <cellStyle name="Normal 5 3 2 3 4 2 3" xfId="32022"/>
    <cellStyle name="Normal 5 3 2 3 4 2 3 2" xfId="32023"/>
    <cellStyle name="Normal 5 3 2 3 4 2 3 2 2" xfId="32024"/>
    <cellStyle name="Normal 5 3 2 3 4 2 3 3" xfId="32025"/>
    <cellStyle name="Normal 5 3 2 3 4 2 4" xfId="32026"/>
    <cellStyle name="Normal 5 3 2 3 4 2 4 2" xfId="32027"/>
    <cellStyle name="Normal 5 3 2 3 4 2 5" xfId="32028"/>
    <cellStyle name="Normal 5 3 2 3 4 3" xfId="32029"/>
    <cellStyle name="Normal 5 3 2 3 4 3 2" xfId="32030"/>
    <cellStyle name="Normal 5 3 2 3 4 3 2 2" xfId="32031"/>
    <cellStyle name="Normal 5 3 2 3 4 3 2 2 2" xfId="32032"/>
    <cellStyle name="Normal 5 3 2 3 4 3 2 3" xfId="32033"/>
    <cellStyle name="Normal 5 3 2 3 4 3 3" xfId="32034"/>
    <cellStyle name="Normal 5 3 2 3 4 3 3 2" xfId="32035"/>
    <cellStyle name="Normal 5 3 2 3 4 3 4" xfId="32036"/>
    <cellStyle name="Normal 5 3 2 3 4 4" xfId="32037"/>
    <cellStyle name="Normal 5 3 2 3 4 4 2" xfId="32038"/>
    <cellStyle name="Normal 5 3 2 3 4 4 2 2" xfId="32039"/>
    <cellStyle name="Normal 5 3 2 3 4 4 3" xfId="32040"/>
    <cellStyle name="Normal 5 3 2 3 4 5" xfId="32041"/>
    <cellStyle name="Normal 5 3 2 3 4 5 2" xfId="32042"/>
    <cellStyle name="Normal 5 3 2 3 4 6" xfId="32043"/>
    <cellStyle name="Normal 5 3 2 3 5" xfId="32044"/>
    <cellStyle name="Normal 5 3 2 3 5 2" xfId="32045"/>
    <cellStyle name="Normal 5 3 2 3 5 2 2" xfId="32046"/>
    <cellStyle name="Normal 5 3 2 3 5 2 2 2" xfId="32047"/>
    <cellStyle name="Normal 5 3 2 3 5 2 2 2 2" xfId="32048"/>
    <cellStyle name="Normal 5 3 2 3 5 2 2 3" xfId="32049"/>
    <cellStyle name="Normal 5 3 2 3 5 2 3" xfId="32050"/>
    <cellStyle name="Normal 5 3 2 3 5 2 3 2" xfId="32051"/>
    <cellStyle name="Normal 5 3 2 3 5 2 4" xfId="32052"/>
    <cellStyle name="Normal 5 3 2 3 5 3" xfId="32053"/>
    <cellStyle name="Normal 5 3 2 3 5 3 2" xfId="32054"/>
    <cellStyle name="Normal 5 3 2 3 5 3 2 2" xfId="32055"/>
    <cellStyle name="Normal 5 3 2 3 5 3 3" xfId="32056"/>
    <cellStyle name="Normal 5 3 2 3 5 4" xfId="32057"/>
    <cellStyle name="Normal 5 3 2 3 5 4 2" xfId="32058"/>
    <cellStyle name="Normal 5 3 2 3 5 5" xfId="32059"/>
    <cellStyle name="Normal 5 3 2 3 6" xfId="32060"/>
    <cellStyle name="Normal 5 3 2 3 6 2" xfId="32061"/>
    <cellStyle name="Normal 5 3 2 3 6 2 2" xfId="32062"/>
    <cellStyle name="Normal 5 3 2 3 6 2 2 2" xfId="32063"/>
    <cellStyle name="Normal 5 3 2 3 6 2 3" xfId="32064"/>
    <cellStyle name="Normal 5 3 2 3 6 3" xfId="32065"/>
    <cellStyle name="Normal 5 3 2 3 6 3 2" xfId="32066"/>
    <cellStyle name="Normal 5 3 2 3 6 4" xfId="32067"/>
    <cellStyle name="Normal 5 3 2 3 7" xfId="32068"/>
    <cellStyle name="Normal 5 3 2 3 7 2" xfId="32069"/>
    <cellStyle name="Normal 5 3 2 3 7 2 2" xfId="32070"/>
    <cellStyle name="Normal 5 3 2 3 7 3" xfId="32071"/>
    <cellStyle name="Normal 5 3 2 3 8" xfId="32072"/>
    <cellStyle name="Normal 5 3 2 3 8 2" xfId="32073"/>
    <cellStyle name="Normal 5 3 2 3 9" xfId="32074"/>
    <cellStyle name="Normal 5 3 2 4" xfId="32075"/>
    <cellStyle name="Normal 5 3 2 4 2" xfId="32076"/>
    <cellStyle name="Normal 5 3 2 4 2 2" xfId="32077"/>
    <cellStyle name="Normal 5 3 2 4 2 2 2" xfId="32078"/>
    <cellStyle name="Normal 5 3 2 4 2 2 2 2" xfId="32079"/>
    <cellStyle name="Normal 5 3 2 4 2 2 2 2 2" xfId="32080"/>
    <cellStyle name="Normal 5 3 2 4 2 2 2 2 2 2" xfId="32081"/>
    <cellStyle name="Normal 5 3 2 4 2 2 2 2 2 2 2" xfId="32082"/>
    <cellStyle name="Normal 5 3 2 4 2 2 2 2 2 3" xfId="32083"/>
    <cellStyle name="Normal 5 3 2 4 2 2 2 2 3" xfId="32084"/>
    <cellStyle name="Normal 5 3 2 4 2 2 2 2 3 2" xfId="32085"/>
    <cellStyle name="Normal 5 3 2 4 2 2 2 2 4" xfId="32086"/>
    <cellStyle name="Normal 5 3 2 4 2 2 2 3" xfId="32087"/>
    <cellStyle name="Normal 5 3 2 4 2 2 2 3 2" xfId="32088"/>
    <cellStyle name="Normal 5 3 2 4 2 2 2 3 2 2" xfId="32089"/>
    <cellStyle name="Normal 5 3 2 4 2 2 2 3 3" xfId="32090"/>
    <cellStyle name="Normal 5 3 2 4 2 2 2 4" xfId="32091"/>
    <cellStyle name="Normal 5 3 2 4 2 2 2 4 2" xfId="32092"/>
    <cellStyle name="Normal 5 3 2 4 2 2 2 5" xfId="32093"/>
    <cellStyle name="Normal 5 3 2 4 2 2 3" xfId="32094"/>
    <cellStyle name="Normal 5 3 2 4 2 2 3 2" xfId="32095"/>
    <cellStyle name="Normal 5 3 2 4 2 2 3 2 2" xfId="32096"/>
    <cellStyle name="Normal 5 3 2 4 2 2 3 2 2 2" xfId="32097"/>
    <cellStyle name="Normal 5 3 2 4 2 2 3 2 3" xfId="32098"/>
    <cellStyle name="Normal 5 3 2 4 2 2 3 3" xfId="32099"/>
    <cellStyle name="Normal 5 3 2 4 2 2 3 3 2" xfId="32100"/>
    <cellStyle name="Normal 5 3 2 4 2 2 3 4" xfId="32101"/>
    <cellStyle name="Normal 5 3 2 4 2 2 4" xfId="32102"/>
    <cellStyle name="Normal 5 3 2 4 2 2 4 2" xfId="32103"/>
    <cellStyle name="Normal 5 3 2 4 2 2 4 2 2" xfId="32104"/>
    <cellStyle name="Normal 5 3 2 4 2 2 4 3" xfId="32105"/>
    <cellStyle name="Normal 5 3 2 4 2 2 5" xfId="32106"/>
    <cellStyle name="Normal 5 3 2 4 2 2 5 2" xfId="32107"/>
    <cellStyle name="Normal 5 3 2 4 2 2 6" xfId="32108"/>
    <cellStyle name="Normal 5 3 2 4 2 3" xfId="32109"/>
    <cellStyle name="Normal 5 3 2 4 2 3 2" xfId="32110"/>
    <cellStyle name="Normal 5 3 2 4 2 3 2 2" xfId="32111"/>
    <cellStyle name="Normal 5 3 2 4 2 3 2 2 2" xfId="32112"/>
    <cellStyle name="Normal 5 3 2 4 2 3 2 2 2 2" xfId="32113"/>
    <cellStyle name="Normal 5 3 2 4 2 3 2 2 3" xfId="32114"/>
    <cellStyle name="Normal 5 3 2 4 2 3 2 3" xfId="32115"/>
    <cellStyle name="Normal 5 3 2 4 2 3 2 3 2" xfId="32116"/>
    <cellStyle name="Normal 5 3 2 4 2 3 2 4" xfId="32117"/>
    <cellStyle name="Normal 5 3 2 4 2 3 3" xfId="32118"/>
    <cellStyle name="Normal 5 3 2 4 2 3 3 2" xfId="32119"/>
    <cellStyle name="Normal 5 3 2 4 2 3 3 2 2" xfId="32120"/>
    <cellStyle name="Normal 5 3 2 4 2 3 3 3" xfId="32121"/>
    <cellStyle name="Normal 5 3 2 4 2 3 4" xfId="32122"/>
    <cellStyle name="Normal 5 3 2 4 2 3 4 2" xfId="32123"/>
    <cellStyle name="Normal 5 3 2 4 2 3 5" xfId="32124"/>
    <cellStyle name="Normal 5 3 2 4 2 4" xfId="32125"/>
    <cellStyle name="Normal 5 3 2 4 2 4 2" xfId="32126"/>
    <cellStyle name="Normal 5 3 2 4 2 4 2 2" xfId="32127"/>
    <cellStyle name="Normal 5 3 2 4 2 4 2 2 2" xfId="32128"/>
    <cellStyle name="Normal 5 3 2 4 2 4 2 3" xfId="32129"/>
    <cellStyle name="Normal 5 3 2 4 2 4 3" xfId="32130"/>
    <cellStyle name="Normal 5 3 2 4 2 4 3 2" xfId="32131"/>
    <cellStyle name="Normal 5 3 2 4 2 4 4" xfId="32132"/>
    <cellStyle name="Normal 5 3 2 4 2 5" xfId="32133"/>
    <cellStyle name="Normal 5 3 2 4 2 5 2" xfId="32134"/>
    <cellStyle name="Normal 5 3 2 4 2 5 2 2" xfId="32135"/>
    <cellStyle name="Normal 5 3 2 4 2 5 3" xfId="32136"/>
    <cellStyle name="Normal 5 3 2 4 2 6" xfId="32137"/>
    <cellStyle name="Normal 5 3 2 4 2 6 2" xfId="32138"/>
    <cellStyle name="Normal 5 3 2 4 2 7" xfId="32139"/>
    <cellStyle name="Normal 5 3 2 4 3" xfId="32140"/>
    <cellStyle name="Normal 5 3 2 4 3 2" xfId="32141"/>
    <cellStyle name="Normal 5 3 2 4 3 2 2" xfId="32142"/>
    <cellStyle name="Normal 5 3 2 4 3 2 2 2" xfId="32143"/>
    <cellStyle name="Normal 5 3 2 4 3 2 2 2 2" xfId="32144"/>
    <cellStyle name="Normal 5 3 2 4 3 2 2 2 2 2" xfId="32145"/>
    <cellStyle name="Normal 5 3 2 4 3 2 2 2 3" xfId="32146"/>
    <cellStyle name="Normal 5 3 2 4 3 2 2 3" xfId="32147"/>
    <cellStyle name="Normal 5 3 2 4 3 2 2 3 2" xfId="32148"/>
    <cellStyle name="Normal 5 3 2 4 3 2 2 4" xfId="32149"/>
    <cellStyle name="Normal 5 3 2 4 3 2 3" xfId="32150"/>
    <cellStyle name="Normal 5 3 2 4 3 2 3 2" xfId="32151"/>
    <cellStyle name="Normal 5 3 2 4 3 2 3 2 2" xfId="32152"/>
    <cellStyle name="Normal 5 3 2 4 3 2 3 3" xfId="32153"/>
    <cellStyle name="Normal 5 3 2 4 3 2 4" xfId="32154"/>
    <cellStyle name="Normal 5 3 2 4 3 2 4 2" xfId="32155"/>
    <cellStyle name="Normal 5 3 2 4 3 2 5" xfId="32156"/>
    <cellStyle name="Normal 5 3 2 4 3 3" xfId="32157"/>
    <cellStyle name="Normal 5 3 2 4 3 3 2" xfId="32158"/>
    <cellStyle name="Normal 5 3 2 4 3 3 2 2" xfId="32159"/>
    <cellStyle name="Normal 5 3 2 4 3 3 2 2 2" xfId="32160"/>
    <cellStyle name="Normal 5 3 2 4 3 3 2 3" xfId="32161"/>
    <cellStyle name="Normal 5 3 2 4 3 3 3" xfId="32162"/>
    <cellStyle name="Normal 5 3 2 4 3 3 3 2" xfId="32163"/>
    <cellStyle name="Normal 5 3 2 4 3 3 4" xfId="32164"/>
    <cellStyle name="Normal 5 3 2 4 3 4" xfId="32165"/>
    <cellStyle name="Normal 5 3 2 4 3 4 2" xfId="32166"/>
    <cellStyle name="Normal 5 3 2 4 3 4 2 2" xfId="32167"/>
    <cellStyle name="Normal 5 3 2 4 3 4 3" xfId="32168"/>
    <cellStyle name="Normal 5 3 2 4 3 5" xfId="32169"/>
    <cellStyle name="Normal 5 3 2 4 3 5 2" xfId="32170"/>
    <cellStyle name="Normal 5 3 2 4 3 6" xfId="32171"/>
    <cellStyle name="Normal 5 3 2 4 4" xfId="32172"/>
    <cellStyle name="Normal 5 3 2 4 4 2" xfId="32173"/>
    <cellStyle name="Normal 5 3 2 4 4 2 2" xfId="32174"/>
    <cellStyle name="Normal 5 3 2 4 4 2 2 2" xfId="32175"/>
    <cellStyle name="Normal 5 3 2 4 4 2 2 2 2" xfId="32176"/>
    <cellStyle name="Normal 5 3 2 4 4 2 2 3" xfId="32177"/>
    <cellStyle name="Normal 5 3 2 4 4 2 3" xfId="32178"/>
    <cellStyle name="Normal 5 3 2 4 4 2 3 2" xfId="32179"/>
    <cellStyle name="Normal 5 3 2 4 4 2 4" xfId="32180"/>
    <cellStyle name="Normal 5 3 2 4 4 3" xfId="32181"/>
    <cellStyle name="Normal 5 3 2 4 4 3 2" xfId="32182"/>
    <cellStyle name="Normal 5 3 2 4 4 3 2 2" xfId="32183"/>
    <cellStyle name="Normal 5 3 2 4 4 3 3" xfId="32184"/>
    <cellStyle name="Normal 5 3 2 4 4 4" xfId="32185"/>
    <cellStyle name="Normal 5 3 2 4 4 4 2" xfId="32186"/>
    <cellStyle name="Normal 5 3 2 4 4 5" xfId="32187"/>
    <cellStyle name="Normal 5 3 2 4 5" xfId="32188"/>
    <cellStyle name="Normal 5 3 2 4 5 2" xfId="32189"/>
    <cellStyle name="Normal 5 3 2 4 5 2 2" xfId="32190"/>
    <cellStyle name="Normal 5 3 2 4 5 2 2 2" xfId="32191"/>
    <cellStyle name="Normal 5 3 2 4 5 2 3" xfId="32192"/>
    <cellStyle name="Normal 5 3 2 4 5 3" xfId="32193"/>
    <cellStyle name="Normal 5 3 2 4 5 3 2" xfId="32194"/>
    <cellStyle name="Normal 5 3 2 4 5 4" xfId="32195"/>
    <cellStyle name="Normal 5 3 2 4 6" xfId="32196"/>
    <cellStyle name="Normal 5 3 2 4 6 2" xfId="32197"/>
    <cellStyle name="Normal 5 3 2 4 6 2 2" xfId="32198"/>
    <cellStyle name="Normal 5 3 2 4 6 3" xfId="32199"/>
    <cellStyle name="Normal 5 3 2 4 7" xfId="32200"/>
    <cellStyle name="Normal 5 3 2 4 7 2" xfId="32201"/>
    <cellStyle name="Normal 5 3 2 4 8" xfId="32202"/>
    <cellStyle name="Normal 5 3 2 5" xfId="32203"/>
    <cellStyle name="Normal 5 3 2 5 2" xfId="32204"/>
    <cellStyle name="Normal 5 3 2 5 2 2" xfId="32205"/>
    <cellStyle name="Normal 5 3 2 5 2 2 2" xfId="32206"/>
    <cellStyle name="Normal 5 3 2 5 2 2 2 2" xfId="32207"/>
    <cellStyle name="Normal 5 3 2 5 2 2 2 2 2" xfId="32208"/>
    <cellStyle name="Normal 5 3 2 5 2 2 2 2 2 2" xfId="32209"/>
    <cellStyle name="Normal 5 3 2 5 2 2 2 2 3" xfId="32210"/>
    <cellStyle name="Normal 5 3 2 5 2 2 2 3" xfId="32211"/>
    <cellStyle name="Normal 5 3 2 5 2 2 2 3 2" xfId="32212"/>
    <cellStyle name="Normal 5 3 2 5 2 2 2 4" xfId="32213"/>
    <cellStyle name="Normal 5 3 2 5 2 2 3" xfId="32214"/>
    <cellStyle name="Normal 5 3 2 5 2 2 3 2" xfId="32215"/>
    <cellStyle name="Normal 5 3 2 5 2 2 3 2 2" xfId="32216"/>
    <cellStyle name="Normal 5 3 2 5 2 2 3 3" xfId="32217"/>
    <cellStyle name="Normal 5 3 2 5 2 2 4" xfId="32218"/>
    <cellStyle name="Normal 5 3 2 5 2 2 4 2" xfId="32219"/>
    <cellStyle name="Normal 5 3 2 5 2 2 5" xfId="32220"/>
    <cellStyle name="Normal 5 3 2 5 2 3" xfId="32221"/>
    <cellStyle name="Normal 5 3 2 5 2 3 2" xfId="32222"/>
    <cellStyle name="Normal 5 3 2 5 2 3 2 2" xfId="32223"/>
    <cellStyle name="Normal 5 3 2 5 2 3 2 2 2" xfId="32224"/>
    <cellStyle name="Normal 5 3 2 5 2 3 2 3" xfId="32225"/>
    <cellStyle name="Normal 5 3 2 5 2 3 3" xfId="32226"/>
    <cellStyle name="Normal 5 3 2 5 2 3 3 2" xfId="32227"/>
    <cellStyle name="Normal 5 3 2 5 2 3 4" xfId="32228"/>
    <cellStyle name="Normal 5 3 2 5 2 4" xfId="32229"/>
    <cellStyle name="Normal 5 3 2 5 2 4 2" xfId="32230"/>
    <cellStyle name="Normal 5 3 2 5 2 4 2 2" xfId="32231"/>
    <cellStyle name="Normal 5 3 2 5 2 4 3" xfId="32232"/>
    <cellStyle name="Normal 5 3 2 5 2 5" xfId="32233"/>
    <cellStyle name="Normal 5 3 2 5 2 5 2" xfId="32234"/>
    <cellStyle name="Normal 5 3 2 5 2 6" xfId="32235"/>
    <cellStyle name="Normal 5 3 2 5 3" xfId="32236"/>
    <cellStyle name="Normal 5 3 2 5 3 2" xfId="32237"/>
    <cellStyle name="Normal 5 3 2 5 3 2 2" xfId="32238"/>
    <cellStyle name="Normal 5 3 2 5 3 2 2 2" xfId="32239"/>
    <cellStyle name="Normal 5 3 2 5 3 2 2 2 2" xfId="32240"/>
    <cellStyle name="Normal 5 3 2 5 3 2 2 3" xfId="32241"/>
    <cellStyle name="Normal 5 3 2 5 3 2 3" xfId="32242"/>
    <cellStyle name="Normal 5 3 2 5 3 2 3 2" xfId="32243"/>
    <cellStyle name="Normal 5 3 2 5 3 2 4" xfId="32244"/>
    <cellStyle name="Normal 5 3 2 5 3 3" xfId="32245"/>
    <cellStyle name="Normal 5 3 2 5 3 3 2" xfId="32246"/>
    <cellStyle name="Normal 5 3 2 5 3 3 2 2" xfId="32247"/>
    <cellStyle name="Normal 5 3 2 5 3 3 3" xfId="32248"/>
    <cellStyle name="Normal 5 3 2 5 3 4" xfId="32249"/>
    <cellStyle name="Normal 5 3 2 5 3 4 2" xfId="32250"/>
    <cellStyle name="Normal 5 3 2 5 3 5" xfId="32251"/>
    <cellStyle name="Normal 5 3 2 5 4" xfId="32252"/>
    <cellStyle name="Normal 5 3 2 5 4 2" xfId="32253"/>
    <cellStyle name="Normal 5 3 2 5 4 2 2" xfId="32254"/>
    <cellStyle name="Normal 5 3 2 5 4 2 2 2" xfId="32255"/>
    <cellStyle name="Normal 5 3 2 5 4 2 3" xfId="32256"/>
    <cellStyle name="Normal 5 3 2 5 4 3" xfId="32257"/>
    <cellStyle name="Normal 5 3 2 5 4 3 2" xfId="32258"/>
    <cellStyle name="Normal 5 3 2 5 4 4" xfId="32259"/>
    <cellStyle name="Normal 5 3 2 5 5" xfId="32260"/>
    <cellStyle name="Normal 5 3 2 5 5 2" xfId="32261"/>
    <cellStyle name="Normal 5 3 2 5 5 2 2" xfId="32262"/>
    <cellStyle name="Normal 5 3 2 5 5 3" xfId="32263"/>
    <cellStyle name="Normal 5 3 2 5 6" xfId="32264"/>
    <cellStyle name="Normal 5 3 2 5 6 2" xfId="32265"/>
    <cellStyle name="Normal 5 3 2 5 7" xfId="32266"/>
    <cellStyle name="Normal 5 3 2 6" xfId="32267"/>
    <cellStyle name="Normal 5 3 2 6 2" xfId="32268"/>
    <cellStyle name="Normal 5 3 2 6 2 2" xfId="32269"/>
    <cellStyle name="Normal 5 3 2 6 2 2 2" xfId="32270"/>
    <cellStyle name="Normal 5 3 2 6 2 2 2 2" xfId="32271"/>
    <cellStyle name="Normal 5 3 2 6 2 2 2 2 2" xfId="32272"/>
    <cellStyle name="Normal 5 3 2 6 2 2 2 3" xfId="32273"/>
    <cellStyle name="Normal 5 3 2 6 2 2 3" xfId="32274"/>
    <cellStyle name="Normal 5 3 2 6 2 2 3 2" xfId="32275"/>
    <cellStyle name="Normal 5 3 2 6 2 2 4" xfId="32276"/>
    <cellStyle name="Normal 5 3 2 6 2 3" xfId="32277"/>
    <cellStyle name="Normal 5 3 2 6 2 3 2" xfId="32278"/>
    <cellStyle name="Normal 5 3 2 6 2 3 2 2" xfId="32279"/>
    <cellStyle name="Normal 5 3 2 6 2 3 3" xfId="32280"/>
    <cellStyle name="Normal 5 3 2 6 2 4" xfId="32281"/>
    <cellStyle name="Normal 5 3 2 6 2 4 2" xfId="32282"/>
    <cellStyle name="Normal 5 3 2 6 2 5" xfId="32283"/>
    <cellStyle name="Normal 5 3 2 6 3" xfId="32284"/>
    <cellStyle name="Normal 5 3 2 6 3 2" xfId="32285"/>
    <cellStyle name="Normal 5 3 2 6 3 2 2" xfId="32286"/>
    <cellStyle name="Normal 5 3 2 6 3 2 2 2" xfId="32287"/>
    <cellStyle name="Normal 5 3 2 6 3 2 3" xfId="32288"/>
    <cellStyle name="Normal 5 3 2 6 3 3" xfId="32289"/>
    <cellStyle name="Normal 5 3 2 6 3 3 2" xfId="32290"/>
    <cellStyle name="Normal 5 3 2 6 3 4" xfId="32291"/>
    <cellStyle name="Normal 5 3 2 6 4" xfId="32292"/>
    <cellStyle name="Normal 5 3 2 6 4 2" xfId="32293"/>
    <cellStyle name="Normal 5 3 2 6 4 2 2" xfId="32294"/>
    <cellStyle name="Normal 5 3 2 6 4 3" xfId="32295"/>
    <cellStyle name="Normal 5 3 2 6 5" xfId="32296"/>
    <cellStyle name="Normal 5 3 2 6 5 2" xfId="32297"/>
    <cellStyle name="Normal 5 3 2 6 6" xfId="32298"/>
    <cellStyle name="Normal 5 3 2 7" xfId="32299"/>
    <cellStyle name="Normal 5 3 2 7 2" xfId="32300"/>
    <cellStyle name="Normal 5 3 2 7 2 2" xfId="32301"/>
    <cellStyle name="Normal 5 3 2 7 2 2 2" xfId="32302"/>
    <cellStyle name="Normal 5 3 2 7 2 2 2 2" xfId="32303"/>
    <cellStyle name="Normal 5 3 2 7 2 2 3" xfId="32304"/>
    <cellStyle name="Normal 5 3 2 7 2 3" xfId="32305"/>
    <cellStyle name="Normal 5 3 2 7 2 3 2" xfId="32306"/>
    <cellStyle name="Normal 5 3 2 7 2 4" xfId="32307"/>
    <cellStyle name="Normal 5 3 2 7 3" xfId="32308"/>
    <cellStyle name="Normal 5 3 2 7 3 2" xfId="32309"/>
    <cellStyle name="Normal 5 3 2 7 3 2 2" xfId="32310"/>
    <cellStyle name="Normal 5 3 2 7 3 3" xfId="32311"/>
    <cellStyle name="Normal 5 3 2 7 4" xfId="32312"/>
    <cellStyle name="Normal 5 3 2 7 4 2" xfId="32313"/>
    <cellStyle name="Normal 5 3 2 7 5" xfId="32314"/>
    <cellStyle name="Normal 5 3 2 8" xfId="32315"/>
    <cellStyle name="Normal 5 3 2 8 2" xfId="32316"/>
    <cellStyle name="Normal 5 3 2 8 2 2" xfId="32317"/>
    <cellStyle name="Normal 5 3 2 8 2 2 2" xfId="32318"/>
    <cellStyle name="Normal 5 3 2 8 2 3" xfId="32319"/>
    <cellStyle name="Normal 5 3 2 8 3" xfId="32320"/>
    <cellStyle name="Normal 5 3 2 8 3 2" xfId="32321"/>
    <cellStyle name="Normal 5 3 2 8 4" xfId="32322"/>
    <cellStyle name="Normal 5 3 2 9" xfId="32323"/>
    <cellStyle name="Normal 5 3 2 9 2" xfId="32324"/>
    <cellStyle name="Normal 5 3 2 9 2 2" xfId="32325"/>
    <cellStyle name="Normal 5 3 2 9 3" xfId="32326"/>
    <cellStyle name="Normal 5 3 3" xfId="32327"/>
    <cellStyle name="Normal 5 3 3 10" xfId="32328"/>
    <cellStyle name="Normal 5 3 3 2" xfId="32329"/>
    <cellStyle name="Normal 5 3 3 2 2" xfId="32330"/>
    <cellStyle name="Normal 5 3 3 2 2 2" xfId="32331"/>
    <cellStyle name="Normal 5 3 3 2 2 2 2" xfId="32332"/>
    <cellStyle name="Normal 5 3 3 2 2 2 2 2" xfId="32333"/>
    <cellStyle name="Normal 5 3 3 2 2 2 2 2 2" xfId="32334"/>
    <cellStyle name="Normal 5 3 3 2 2 2 2 2 2 2" xfId="32335"/>
    <cellStyle name="Normal 5 3 3 2 2 2 2 2 2 2 2" xfId="32336"/>
    <cellStyle name="Normal 5 3 3 2 2 2 2 2 2 2 2 2" xfId="32337"/>
    <cellStyle name="Normal 5 3 3 2 2 2 2 2 2 2 3" xfId="32338"/>
    <cellStyle name="Normal 5 3 3 2 2 2 2 2 2 3" xfId="32339"/>
    <cellStyle name="Normal 5 3 3 2 2 2 2 2 2 3 2" xfId="32340"/>
    <cellStyle name="Normal 5 3 3 2 2 2 2 2 2 4" xfId="32341"/>
    <cellStyle name="Normal 5 3 3 2 2 2 2 2 3" xfId="32342"/>
    <cellStyle name="Normal 5 3 3 2 2 2 2 2 3 2" xfId="32343"/>
    <cellStyle name="Normal 5 3 3 2 2 2 2 2 3 2 2" xfId="32344"/>
    <cellStyle name="Normal 5 3 3 2 2 2 2 2 3 3" xfId="32345"/>
    <cellStyle name="Normal 5 3 3 2 2 2 2 2 4" xfId="32346"/>
    <cellStyle name="Normal 5 3 3 2 2 2 2 2 4 2" xfId="32347"/>
    <cellStyle name="Normal 5 3 3 2 2 2 2 2 5" xfId="32348"/>
    <cellStyle name="Normal 5 3 3 2 2 2 2 3" xfId="32349"/>
    <cellStyle name="Normal 5 3 3 2 2 2 2 3 2" xfId="32350"/>
    <cellStyle name="Normal 5 3 3 2 2 2 2 3 2 2" xfId="32351"/>
    <cellStyle name="Normal 5 3 3 2 2 2 2 3 2 2 2" xfId="32352"/>
    <cellStyle name="Normal 5 3 3 2 2 2 2 3 2 3" xfId="32353"/>
    <cellStyle name="Normal 5 3 3 2 2 2 2 3 3" xfId="32354"/>
    <cellStyle name="Normal 5 3 3 2 2 2 2 3 3 2" xfId="32355"/>
    <cellStyle name="Normal 5 3 3 2 2 2 2 3 4" xfId="32356"/>
    <cellStyle name="Normal 5 3 3 2 2 2 2 4" xfId="32357"/>
    <cellStyle name="Normal 5 3 3 2 2 2 2 4 2" xfId="32358"/>
    <cellStyle name="Normal 5 3 3 2 2 2 2 4 2 2" xfId="32359"/>
    <cellStyle name="Normal 5 3 3 2 2 2 2 4 3" xfId="32360"/>
    <cellStyle name="Normal 5 3 3 2 2 2 2 5" xfId="32361"/>
    <cellStyle name="Normal 5 3 3 2 2 2 2 5 2" xfId="32362"/>
    <cellStyle name="Normal 5 3 3 2 2 2 2 6" xfId="32363"/>
    <cellStyle name="Normal 5 3 3 2 2 2 3" xfId="32364"/>
    <cellStyle name="Normal 5 3 3 2 2 2 3 2" xfId="32365"/>
    <cellStyle name="Normal 5 3 3 2 2 2 3 2 2" xfId="32366"/>
    <cellStyle name="Normal 5 3 3 2 2 2 3 2 2 2" xfId="32367"/>
    <cellStyle name="Normal 5 3 3 2 2 2 3 2 2 2 2" xfId="32368"/>
    <cellStyle name="Normal 5 3 3 2 2 2 3 2 2 3" xfId="32369"/>
    <cellStyle name="Normal 5 3 3 2 2 2 3 2 3" xfId="32370"/>
    <cellStyle name="Normal 5 3 3 2 2 2 3 2 3 2" xfId="32371"/>
    <cellStyle name="Normal 5 3 3 2 2 2 3 2 4" xfId="32372"/>
    <cellStyle name="Normal 5 3 3 2 2 2 3 3" xfId="32373"/>
    <cellStyle name="Normal 5 3 3 2 2 2 3 3 2" xfId="32374"/>
    <cellStyle name="Normal 5 3 3 2 2 2 3 3 2 2" xfId="32375"/>
    <cellStyle name="Normal 5 3 3 2 2 2 3 3 3" xfId="32376"/>
    <cellStyle name="Normal 5 3 3 2 2 2 3 4" xfId="32377"/>
    <cellStyle name="Normal 5 3 3 2 2 2 3 4 2" xfId="32378"/>
    <cellStyle name="Normal 5 3 3 2 2 2 3 5" xfId="32379"/>
    <cellStyle name="Normal 5 3 3 2 2 2 4" xfId="32380"/>
    <cellStyle name="Normal 5 3 3 2 2 2 4 2" xfId="32381"/>
    <cellStyle name="Normal 5 3 3 2 2 2 4 2 2" xfId="32382"/>
    <cellStyle name="Normal 5 3 3 2 2 2 4 2 2 2" xfId="32383"/>
    <cellStyle name="Normal 5 3 3 2 2 2 4 2 3" xfId="32384"/>
    <cellStyle name="Normal 5 3 3 2 2 2 4 3" xfId="32385"/>
    <cellStyle name="Normal 5 3 3 2 2 2 4 3 2" xfId="32386"/>
    <cellStyle name="Normal 5 3 3 2 2 2 4 4" xfId="32387"/>
    <cellStyle name="Normal 5 3 3 2 2 2 5" xfId="32388"/>
    <cellStyle name="Normal 5 3 3 2 2 2 5 2" xfId="32389"/>
    <cellStyle name="Normal 5 3 3 2 2 2 5 2 2" xfId="32390"/>
    <cellStyle name="Normal 5 3 3 2 2 2 5 3" xfId="32391"/>
    <cellStyle name="Normal 5 3 3 2 2 2 6" xfId="32392"/>
    <cellStyle name="Normal 5 3 3 2 2 2 6 2" xfId="32393"/>
    <cellStyle name="Normal 5 3 3 2 2 2 7" xfId="32394"/>
    <cellStyle name="Normal 5 3 3 2 2 3" xfId="32395"/>
    <cellStyle name="Normal 5 3 3 2 2 3 2" xfId="32396"/>
    <cellStyle name="Normal 5 3 3 2 2 3 2 2" xfId="32397"/>
    <cellStyle name="Normal 5 3 3 2 2 3 2 2 2" xfId="32398"/>
    <cellStyle name="Normal 5 3 3 2 2 3 2 2 2 2" xfId="32399"/>
    <cellStyle name="Normal 5 3 3 2 2 3 2 2 2 2 2" xfId="32400"/>
    <cellStyle name="Normal 5 3 3 2 2 3 2 2 2 3" xfId="32401"/>
    <cellStyle name="Normal 5 3 3 2 2 3 2 2 3" xfId="32402"/>
    <cellStyle name="Normal 5 3 3 2 2 3 2 2 3 2" xfId="32403"/>
    <cellStyle name="Normal 5 3 3 2 2 3 2 2 4" xfId="32404"/>
    <cellStyle name="Normal 5 3 3 2 2 3 2 3" xfId="32405"/>
    <cellStyle name="Normal 5 3 3 2 2 3 2 3 2" xfId="32406"/>
    <cellStyle name="Normal 5 3 3 2 2 3 2 3 2 2" xfId="32407"/>
    <cellStyle name="Normal 5 3 3 2 2 3 2 3 3" xfId="32408"/>
    <cellStyle name="Normal 5 3 3 2 2 3 2 4" xfId="32409"/>
    <cellStyle name="Normal 5 3 3 2 2 3 2 4 2" xfId="32410"/>
    <cellStyle name="Normal 5 3 3 2 2 3 2 5" xfId="32411"/>
    <cellStyle name="Normal 5 3 3 2 2 3 3" xfId="32412"/>
    <cellStyle name="Normal 5 3 3 2 2 3 3 2" xfId="32413"/>
    <cellStyle name="Normal 5 3 3 2 2 3 3 2 2" xfId="32414"/>
    <cellStyle name="Normal 5 3 3 2 2 3 3 2 2 2" xfId="32415"/>
    <cellStyle name="Normal 5 3 3 2 2 3 3 2 3" xfId="32416"/>
    <cellStyle name="Normal 5 3 3 2 2 3 3 3" xfId="32417"/>
    <cellStyle name="Normal 5 3 3 2 2 3 3 3 2" xfId="32418"/>
    <cellStyle name="Normal 5 3 3 2 2 3 3 4" xfId="32419"/>
    <cellStyle name="Normal 5 3 3 2 2 3 4" xfId="32420"/>
    <cellStyle name="Normal 5 3 3 2 2 3 4 2" xfId="32421"/>
    <cellStyle name="Normal 5 3 3 2 2 3 4 2 2" xfId="32422"/>
    <cellStyle name="Normal 5 3 3 2 2 3 4 3" xfId="32423"/>
    <cellStyle name="Normal 5 3 3 2 2 3 5" xfId="32424"/>
    <cellStyle name="Normal 5 3 3 2 2 3 5 2" xfId="32425"/>
    <cellStyle name="Normal 5 3 3 2 2 3 6" xfId="32426"/>
    <cellStyle name="Normal 5 3 3 2 2 4" xfId="32427"/>
    <cellStyle name="Normal 5 3 3 2 2 4 2" xfId="32428"/>
    <cellStyle name="Normal 5 3 3 2 2 4 2 2" xfId="32429"/>
    <cellStyle name="Normal 5 3 3 2 2 4 2 2 2" xfId="32430"/>
    <cellStyle name="Normal 5 3 3 2 2 4 2 2 2 2" xfId="32431"/>
    <cellStyle name="Normal 5 3 3 2 2 4 2 2 3" xfId="32432"/>
    <cellStyle name="Normal 5 3 3 2 2 4 2 3" xfId="32433"/>
    <cellStyle name="Normal 5 3 3 2 2 4 2 3 2" xfId="32434"/>
    <cellStyle name="Normal 5 3 3 2 2 4 2 4" xfId="32435"/>
    <cellStyle name="Normal 5 3 3 2 2 4 3" xfId="32436"/>
    <cellStyle name="Normal 5 3 3 2 2 4 3 2" xfId="32437"/>
    <cellStyle name="Normal 5 3 3 2 2 4 3 2 2" xfId="32438"/>
    <cellStyle name="Normal 5 3 3 2 2 4 3 3" xfId="32439"/>
    <cellStyle name="Normal 5 3 3 2 2 4 4" xfId="32440"/>
    <cellStyle name="Normal 5 3 3 2 2 4 4 2" xfId="32441"/>
    <cellStyle name="Normal 5 3 3 2 2 4 5" xfId="32442"/>
    <cellStyle name="Normal 5 3 3 2 2 5" xfId="32443"/>
    <cellStyle name="Normal 5 3 3 2 2 5 2" xfId="32444"/>
    <cellStyle name="Normal 5 3 3 2 2 5 2 2" xfId="32445"/>
    <cellStyle name="Normal 5 3 3 2 2 5 2 2 2" xfId="32446"/>
    <cellStyle name="Normal 5 3 3 2 2 5 2 3" xfId="32447"/>
    <cellStyle name="Normal 5 3 3 2 2 5 3" xfId="32448"/>
    <cellStyle name="Normal 5 3 3 2 2 5 3 2" xfId="32449"/>
    <cellStyle name="Normal 5 3 3 2 2 5 4" xfId="32450"/>
    <cellStyle name="Normal 5 3 3 2 2 6" xfId="32451"/>
    <cellStyle name="Normal 5 3 3 2 2 6 2" xfId="32452"/>
    <cellStyle name="Normal 5 3 3 2 2 6 2 2" xfId="32453"/>
    <cellStyle name="Normal 5 3 3 2 2 6 3" xfId="32454"/>
    <cellStyle name="Normal 5 3 3 2 2 7" xfId="32455"/>
    <cellStyle name="Normal 5 3 3 2 2 7 2" xfId="32456"/>
    <cellStyle name="Normal 5 3 3 2 2 8" xfId="32457"/>
    <cellStyle name="Normal 5 3 3 2 3" xfId="32458"/>
    <cellStyle name="Normal 5 3 3 2 3 2" xfId="32459"/>
    <cellStyle name="Normal 5 3 3 2 3 2 2" xfId="32460"/>
    <cellStyle name="Normal 5 3 3 2 3 2 2 2" xfId="32461"/>
    <cellStyle name="Normal 5 3 3 2 3 2 2 2 2" xfId="32462"/>
    <cellStyle name="Normal 5 3 3 2 3 2 2 2 2 2" xfId="32463"/>
    <cellStyle name="Normal 5 3 3 2 3 2 2 2 2 2 2" xfId="32464"/>
    <cellStyle name="Normal 5 3 3 2 3 2 2 2 2 3" xfId="32465"/>
    <cellStyle name="Normal 5 3 3 2 3 2 2 2 3" xfId="32466"/>
    <cellStyle name="Normal 5 3 3 2 3 2 2 2 3 2" xfId="32467"/>
    <cellStyle name="Normal 5 3 3 2 3 2 2 2 4" xfId="32468"/>
    <cellStyle name="Normal 5 3 3 2 3 2 2 3" xfId="32469"/>
    <cellStyle name="Normal 5 3 3 2 3 2 2 3 2" xfId="32470"/>
    <cellStyle name="Normal 5 3 3 2 3 2 2 3 2 2" xfId="32471"/>
    <cellStyle name="Normal 5 3 3 2 3 2 2 3 3" xfId="32472"/>
    <cellStyle name="Normal 5 3 3 2 3 2 2 4" xfId="32473"/>
    <cellStyle name="Normal 5 3 3 2 3 2 2 4 2" xfId="32474"/>
    <cellStyle name="Normal 5 3 3 2 3 2 2 5" xfId="32475"/>
    <cellStyle name="Normal 5 3 3 2 3 2 3" xfId="32476"/>
    <cellStyle name="Normal 5 3 3 2 3 2 3 2" xfId="32477"/>
    <cellStyle name="Normal 5 3 3 2 3 2 3 2 2" xfId="32478"/>
    <cellStyle name="Normal 5 3 3 2 3 2 3 2 2 2" xfId="32479"/>
    <cellStyle name="Normal 5 3 3 2 3 2 3 2 3" xfId="32480"/>
    <cellStyle name="Normal 5 3 3 2 3 2 3 3" xfId="32481"/>
    <cellStyle name="Normal 5 3 3 2 3 2 3 3 2" xfId="32482"/>
    <cellStyle name="Normal 5 3 3 2 3 2 3 4" xfId="32483"/>
    <cellStyle name="Normal 5 3 3 2 3 2 4" xfId="32484"/>
    <cellStyle name="Normal 5 3 3 2 3 2 4 2" xfId="32485"/>
    <cellStyle name="Normal 5 3 3 2 3 2 4 2 2" xfId="32486"/>
    <cellStyle name="Normal 5 3 3 2 3 2 4 3" xfId="32487"/>
    <cellStyle name="Normal 5 3 3 2 3 2 5" xfId="32488"/>
    <cellStyle name="Normal 5 3 3 2 3 2 5 2" xfId="32489"/>
    <cellStyle name="Normal 5 3 3 2 3 2 6" xfId="32490"/>
    <cellStyle name="Normal 5 3 3 2 3 3" xfId="32491"/>
    <cellStyle name="Normal 5 3 3 2 3 3 2" xfId="32492"/>
    <cellStyle name="Normal 5 3 3 2 3 3 2 2" xfId="32493"/>
    <cellStyle name="Normal 5 3 3 2 3 3 2 2 2" xfId="32494"/>
    <cellStyle name="Normal 5 3 3 2 3 3 2 2 2 2" xfId="32495"/>
    <cellStyle name="Normal 5 3 3 2 3 3 2 2 3" xfId="32496"/>
    <cellStyle name="Normal 5 3 3 2 3 3 2 3" xfId="32497"/>
    <cellStyle name="Normal 5 3 3 2 3 3 2 3 2" xfId="32498"/>
    <cellStyle name="Normal 5 3 3 2 3 3 2 4" xfId="32499"/>
    <cellStyle name="Normal 5 3 3 2 3 3 3" xfId="32500"/>
    <cellStyle name="Normal 5 3 3 2 3 3 3 2" xfId="32501"/>
    <cellStyle name="Normal 5 3 3 2 3 3 3 2 2" xfId="32502"/>
    <cellStyle name="Normal 5 3 3 2 3 3 3 3" xfId="32503"/>
    <cellStyle name="Normal 5 3 3 2 3 3 4" xfId="32504"/>
    <cellStyle name="Normal 5 3 3 2 3 3 4 2" xfId="32505"/>
    <cellStyle name="Normal 5 3 3 2 3 3 5" xfId="32506"/>
    <cellStyle name="Normal 5 3 3 2 3 4" xfId="32507"/>
    <cellStyle name="Normal 5 3 3 2 3 4 2" xfId="32508"/>
    <cellStyle name="Normal 5 3 3 2 3 4 2 2" xfId="32509"/>
    <cellStyle name="Normal 5 3 3 2 3 4 2 2 2" xfId="32510"/>
    <cellStyle name="Normal 5 3 3 2 3 4 2 3" xfId="32511"/>
    <cellStyle name="Normal 5 3 3 2 3 4 3" xfId="32512"/>
    <cellStyle name="Normal 5 3 3 2 3 4 3 2" xfId="32513"/>
    <cellStyle name="Normal 5 3 3 2 3 4 4" xfId="32514"/>
    <cellStyle name="Normal 5 3 3 2 3 5" xfId="32515"/>
    <cellStyle name="Normal 5 3 3 2 3 5 2" xfId="32516"/>
    <cellStyle name="Normal 5 3 3 2 3 5 2 2" xfId="32517"/>
    <cellStyle name="Normal 5 3 3 2 3 5 3" xfId="32518"/>
    <cellStyle name="Normal 5 3 3 2 3 6" xfId="32519"/>
    <cellStyle name="Normal 5 3 3 2 3 6 2" xfId="32520"/>
    <cellStyle name="Normal 5 3 3 2 3 7" xfId="32521"/>
    <cellStyle name="Normal 5 3 3 2 4" xfId="32522"/>
    <cellStyle name="Normal 5 3 3 2 4 2" xfId="32523"/>
    <cellStyle name="Normal 5 3 3 2 4 2 2" xfId="32524"/>
    <cellStyle name="Normal 5 3 3 2 4 2 2 2" xfId="32525"/>
    <cellStyle name="Normal 5 3 3 2 4 2 2 2 2" xfId="32526"/>
    <cellStyle name="Normal 5 3 3 2 4 2 2 2 2 2" xfId="32527"/>
    <cellStyle name="Normal 5 3 3 2 4 2 2 2 3" xfId="32528"/>
    <cellStyle name="Normal 5 3 3 2 4 2 2 3" xfId="32529"/>
    <cellStyle name="Normal 5 3 3 2 4 2 2 3 2" xfId="32530"/>
    <cellStyle name="Normal 5 3 3 2 4 2 2 4" xfId="32531"/>
    <cellStyle name="Normal 5 3 3 2 4 2 3" xfId="32532"/>
    <cellStyle name="Normal 5 3 3 2 4 2 3 2" xfId="32533"/>
    <cellStyle name="Normal 5 3 3 2 4 2 3 2 2" xfId="32534"/>
    <cellStyle name="Normal 5 3 3 2 4 2 3 3" xfId="32535"/>
    <cellStyle name="Normal 5 3 3 2 4 2 4" xfId="32536"/>
    <cellStyle name="Normal 5 3 3 2 4 2 4 2" xfId="32537"/>
    <cellStyle name="Normal 5 3 3 2 4 2 5" xfId="32538"/>
    <cellStyle name="Normal 5 3 3 2 4 3" xfId="32539"/>
    <cellStyle name="Normal 5 3 3 2 4 3 2" xfId="32540"/>
    <cellStyle name="Normal 5 3 3 2 4 3 2 2" xfId="32541"/>
    <cellStyle name="Normal 5 3 3 2 4 3 2 2 2" xfId="32542"/>
    <cellStyle name="Normal 5 3 3 2 4 3 2 3" xfId="32543"/>
    <cellStyle name="Normal 5 3 3 2 4 3 3" xfId="32544"/>
    <cellStyle name="Normal 5 3 3 2 4 3 3 2" xfId="32545"/>
    <cellStyle name="Normal 5 3 3 2 4 3 4" xfId="32546"/>
    <cellStyle name="Normal 5 3 3 2 4 4" xfId="32547"/>
    <cellStyle name="Normal 5 3 3 2 4 4 2" xfId="32548"/>
    <cellStyle name="Normal 5 3 3 2 4 4 2 2" xfId="32549"/>
    <cellStyle name="Normal 5 3 3 2 4 4 3" xfId="32550"/>
    <cellStyle name="Normal 5 3 3 2 4 5" xfId="32551"/>
    <cellStyle name="Normal 5 3 3 2 4 5 2" xfId="32552"/>
    <cellStyle name="Normal 5 3 3 2 4 6" xfId="32553"/>
    <cellStyle name="Normal 5 3 3 2 5" xfId="32554"/>
    <cellStyle name="Normal 5 3 3 2 5 2" xfId="32555"/>
    <cellStyle name="Normal 5 3 3 2 5 2 2" xfId="32556"/>
    <cellStyle name="Normal 5 3 3 2 5 2 2 2" xfId="32557"/>
    <cellStyle name="Normal 5 3 3 2 5 2 2 2 2" xfId="32558"/>
    <cellStyle name="Normal 5 3 3 2 5 2 2 3" xfId="32559"/>
    <cellStyle name="Normal 5 3 3 2 5 2 3" xfId="32560"/>
    <cellStyle name="Normal 5 3 3 2 5 2 3 2" xfId="32561"/>
    <cellStyle name="Normal 5 3 3 2 5 2 4" xfId="32562"/>
    <cellStyle name="Normal 5 3 3 2 5 3" xfId="32563"/>
    <cellStyle name="Normal 5 3 3 2 5 3 2" xfId="32564"/>
    <cellStyle name="Normal 5 3 3 2 5 3 2 2" xfId="32565"/>
    <cellStyle name="Normal 5 3 3 2 5 3 3" xfId="32566"/>
    <cellStyle name="Normal 5 3 3 2 5 4" xfId="32567"/>
    <cellStyle name="Normal 5 3 3 2 5 4 2" xfId="32568"/>
    <cellStyle name="Normal 5 3 3 2 5 5" xfId="32569"/>
    <cellStyle name="Normal 5 3 3 2 6" xfId="32570"/>
    <cellStyle name="Normal 5 3 3 2 6 2" xfId="32571"/>
    <cellStyle name="Normal 5 3 3 2 6 2 2" xfId="32572"/>
    <cellStyle name="Normal 5 3 3 2 6 2 2 2" xfId="32573"/>
    <cellStyle name="Normal 5 3 3 2 6 2 3" xfId="32574"/>
    <cellStyle name="Normal 5 3 3 2 6 3" xfId="32575"/>
    <cellStyle name="Normal 5 3 3 2 6 3 2" xfId="32576"/>
    <cellStyle name="Normal 5 3 3 2 6 4" xfId="32577"/>
    <cellStyle name="Normal 5 3 3 2 7" xfId="32578"/>
    <cellStyle name="Normal 5 3 3 2 7 2" xfId="32579"/>
    <cellStyle name="Normal 5 3 3 2 7 2 2" xfId="32580"/>
    <cellStyle name="Normal 5 3 3 2 7 3" xfId="32581"/>
    <cellStyle name="Normal 5 3 3 2 8" xfId="32582"/>
    <cellStyle name="Normal 5 3 3 2 8 2" xfId="32583"/>
    <cellStyle name="Normal 5 3 3 2 9" xfId="32584"/>
    <cellStyle name="Normal 5 3 3 3" xfId="32585"/>
    <cellStyle name="Normal 5 3 3 3 2" xfId="32586"/>
    <cellStyle name="Normal 5 3 3 3 2 2" xfId="32587"/>
    <cellStyle name="Normal 5 3 3 3 2 2 2" xfId="32588"/>
    <cellStyle name="Normal 5 3 3 3 2 2 2 2" xfId="32589"/>
    <cellStyle name="Normal 5 3 3 3 2 2 2 2 2" xfId="32590"/>
    <cellStyle name="Normal 5 3 3 3 2 2 2 2 2 2" xfId="32591"/>
    <cellStyle name="Normal 5 3 3 3 2 2 2 2 2 2 2" xfId="32592"/>
    <cellStyle name="Normal 5 3 3 3 2 2 2 2 2 3" xfId="32593"/>
    <cellStyle name="Normal 5 3 3 3 2 2 2 2 3" xfId="32594"/>
    <cellStyle name="Normal 5 3 3 3 2 2 2 2 3 2" xfId="32595"/>
    <cellStyle name="Normal 5 3 3 3 2 2 2 2 4" xfId="32596"/>
    <cellStyle name="Normal 5 3 3 3 2 2 2 3" xfId="32597"/>
    <cellStyle name="Normal 5 3 3 3 2 2 2 3 2" xfId="32598"/>
    <cellStyle name="Normal 5 3 3 3 2 2 2 3 2 2" xfId="32599"/>
    <cellStyle name="Normal 5 3 3 3 2 2 2 3 3" xfId="32600"/>
    <cellStyle name="Normal 5 3 3 3 2 2 2 4" xfId="32601"/>
    <cellStyle name="Normal 5 3 3 3 2 2 2 4 2" xfId="32602"/>
    <cellStyle name="Normal 5 3 3 3 2 2 2 5" xfId="32603"/>
    <cellStyle name="Normal 5 3 3 3 2 2 3" xfId="32604"/>
    <cellStyle name="Normal 5 3 3 3 2 2 3 2" xfId="32605"/>
    <cellStyle name="Normal 5 3 3 3 2 2 3 2 2" xfId="32606"/>
    <cellStyle name="Normal 5 3 3 3 2 2 3 2 2 2" xfId="32607"/>
    <cellStyle name="Normal 5 3 3 3 2 2 3 2 3" xfId="32608"/>
    <cellStyle name="Normal 5 3 3 3 2 2 3 3" xfId="32609"/>
    <cellStyle name="Normal 5 3 3 3 2 2 3 3 2" xfId="32610"/>
    <cellStyle name="Normal 5 3 3 3 2 2 3 4" xfId="32611"/>
    <cellStyle name="Normal 5 3 3 3 2 2 4" xfId="32612"/>
    <cellStyle name="Normal 5 3 3 3 2 2 4 2" xfId="32613"/>
    <cellStyle name="Normal 5 3 3 3 2 2 4 2 2" xfId="32614"/>
    <cellStyle name="Normal 5 3 3 3 2 2 4 3" xfId="32615"/>
    <cellStyle name="Normal 5 3 3 3 2 2 5" xfId="32616"/>
    <cellStyle name="Normal 5 3 3 3 2 2 5 2" xfId="32617"/>
    <cellStyle name="Normal 5 3 3 3 2 2 6" xfId="32618"/>
    <cellStyle name="Normal 5 3 3 3 2 3" xfId="32619"/>
    <cellStyle name="Normal 5 3 3 3 2 3 2" xfId="32620"/>
    <cellStyle name="Normal 5 3 3 3 2 3 2 2" xfId="32621"/>
    <cellStyle name="Normal 5 3 3 3 2 3 2 2 2" xfId="32622"/>
    <cellStyle name="Normal 5 3 3 3 2 3 2 2 2 2" xfId="32623"/>
    <cellStyle name="Normal 5 3 3 3 2 3 2 2 3" xfId="32624"/>
    <cellStyle name="Normal 5 3 3 3 2 3 2 3" xfId="32625"/>
    <cellStyle name="Normal 5 3 3 3 2 3 2 3 2" xfId="32626"/>
    <cellStyle name="Normal 5 3 3 3 2 3 2 4" xfId="32627"/>
    <cellStyle name="Normal 5 3 3 3 2 3 3" xfId="32628"/>
    <cellStyle name="Normal 5 3 3 3 2 3 3 2" xfId="32629"/>
    <cellStyle name="Normal 5 3 3 3 2 3 3 2 2" xfId="32630"/>
    <cellStyle name="Normal 5 3 3 3 2 3 3 3" xfId="32631"/>
    <cellStyle name="Normal 5 3 3 3 2 3 4" xfId="32632"/>
    <cellStyle name="Normal 5 3 3 3 2 3 4 2" xfId="32633"/>
    <cellStyle name="Normal 5 3 3 3 2 3 5" xfId="32634"/>
    <cellStyle name="Normal 5 3 3 3 2 4" xfId="32635"/>
    <cellStyle name="Normal 5 3 3 3 2 4 2" xfId="32636"/>
    <cellStyle name="Normal 5 3 3 3 2 4 2 2" xfId="32637"/>
    <cellStyle name="Normal 5 3 3 3 2 4 2 2 2" xfId="32638"/>
    <cellStyle name="Normal 5 3 3 3 2 4 2 3" xfId="32639"/>
    <cellStyle name="Normal 5 3 3 3 2 4 3" xfId="32640"/>
    <cellStyle name="Normal 5 3 3 3 2 4 3 2" xfId="32641"/>
    <cellStyle name="Normal 5 3 3 3 2 4 4" xfId="32642"/>
    <cellStyle name="Normal 5 3 3 3 2 5" xfId="32643"/>
    <cellStyle name="Normal 5 3 3 3 2 5 2" xfId="32644"/>
    <cellStyle name="Normal 5 3 3 3 2 5 2 2" xfId="32645"/>
    <cellStyle name="Normal 5 3 3 3 2 5 3" xfId="32646"/>
    <cellStyle name="Normal 5 3 3 3 2 6" xfId="32647"/>
    <cellStyle name="Normal 5 3 3 3 2 6 2" xfId="32648"/>
    <cellStyle name="Normal 5 3 3 3 2 7" xfId="32649"/>
    <cellStyle name="Normal 5 3 3 3 3" xfId="32650"/>
    <cellStyle name="Normal 5 3 3 3 3 2" xfId="32651"/>
    <cellStyle name="Normal 5 3 3 3 3 2 2" xfId="32652"/>
    <cellStyle name="Normal 5 3 3 3 3 2 2 2" xfId="32653"/>
    <cellStyle name="Normal 5 3 3 3 3 2 2 2 2" xfId="32654"/>
    <cellStyle name="Normal 5 3 3 3 3 2 2 2 2 2" xfId="32655"/>
    <cellStyle name="Normal 5 3 3 3 3 2 2 2 3" xfId="32656"/>
    <cellStyle name="Normal 5 3 3 3 3 2 2 3" xfId="32657"/>
    <cellStyle name="Normal 5 3 3 3 3 2 2 3 2" xfId="32658"/>
    <cellStyle name="Normal 5 3 3 3 3 2 2 4" xfId="32659"/>
    <cellStyle name="Normal 5 3 3 3 3 2 3" xfId="32660"/>
    <cellStyle name="Normal 5 3 3 3 3 2 3 2" xfId="32661"/>
    <cellStyle name="Normal 5 3 3 3 3 2 3 2 2" xfId="32662"/>
    <cellStyle name="Normal 5 3 3 3 3 2 3 3" xfId="32663"/>
    <cellStyle name="Normal 5 3 3 3 3 2 4" xfId="32664"/>
    <cellStyle name="Normal 5 3 3 3 3 2 4 2" xfId="32665"/>
    <cellStyle name="Normal 5 3 3 3 3 2 5" xfId="32666"/>
    <cellStyle name="Normal 5 3 3 3 3 3" xfId="32667"/>
    <cellStyle name="Normal 5 3 3 3 3 3 2" xfId="32668"/>
    <cellStyle name="Normal 5 3 3 3 3 3 2 2" xfId="32669"/>
    <cellStyle name="Normal 5 3 3 3 3 3 2 2 2" xfId="32670"/>
    <cellStyle name="Normal 5 3 3 3 3 3 2 3" xfId="32671"/>
    <cellStyle name="Normal 5 3 3 3 3 3 3" xfId="32672"/>
    <cellStyle name="Normal 5 3 3 3 3 3 3 2" xfId="32673"/>
    <cellStyle name="Normal 5 3 3 3 3 3 4" xfId="32674"/>
    <cellStyle name="Normal 5 3 3 3 3 4" xfId="32675"/>
    <cellStyle name="Normal 5 3 3 3 3 4 2" xfId="32676"/>
    <cellStyle name="Normal 5 3 3 3 3 4 2 2" xfId="32677"/>
    <cellStyle name="Normal 5 3 3 3 3 4 3" xfId="32678"/>
    <cellStyle name="Normal 5 3 3 3 3 5" xfId="32679"/>
    <cellStyle name="Normal 5 3 3 3 3 5 2" xfId="32680"/>
    <cellStyle name="Normal 5 3 3 3 3 6" xfId="32681"/>
    <cellStyle name="Normal 5 3 3 3 4" xfId="32682"/>
    <cellStyle name="Normal 5 3 3 3 4 2" xfId="32683"/>
    <cellStyle name="Normal 5 3 3 3 4 2 2" xfId="32684"/>
    <cellStyle name="Normal 5 3 3 3 4 2 2 2" xfId="32685"/>
    <cellStyle name="Normal 5 3 3 3 4 2 2 2 2" xfId="32686"/>
    <cellStyle name="Normal 5 3 3 3 4 2 2 3" xfId="32687"/>
    <cellStyle name="Normal 5 3 3 3 4 2 3" xfId="32688"/>
    <cellStyle name="Normal 5 3 3 3 4 2 3 2" xfId="32689"/>
    <cellStyle name="Normal 5 3 3 3 4 2 4" xfId="32690"/>
    <cellStyle name="Normal 5 3 3 3 4 3" xfId="32691"/>
    <cellStyle name="Normal 5 3 3 3 4 3 2" xfId="32692"/>
    <cellStyle name="Normal 5 3 3 3 4 3 2 2" xfId="32693"/>
    <cellStyle name="Normal 5 3 3 3 4 3 3" xfId="32694"/>
    <cellStyle name="Normal 5 3 3 3 4 4" xfId="32695"/>
    <cellStyle name="Normal 5 3 3 3 4 4 2" xfId="32696"/>
    <cellStyle name="Normal 5 3 3 3 4 5" xfId="32697"/>
    <cellStyle name="Normal 5 3 3 3 5" xfId="32698"/>
    <cellStyle name="Normal 5 3 3 3 5 2" xfId="32699"/>
    <cellStyle name="Normal 5 3 3 3 5 2 2" xfId="32700"/>
    <cellStyle name="Normal 5 3 3 3 5 2 2 2" xfId="32701"/>
    <cellStyle name="Normal 5 3 3 3 5 2 3" xfId="32702"/>
    <cellStyle name="Normal 5 3 3 3 5 3" xfId="32703"/>
    <cellStyle name="Normal 5 3 3 3 5 3 2" xfId="32704"/>
    <cellStyle name="Normal 5 3 3 3 5 4" xfId="32705"/>
    <cellStyle name="Normal 5 3 3 3 6" xfId="32706"/>
    <cellStyle name="Normal 5 3 3 3 6 2" xfId="32707"/>
    <cellStyle name="Normal 5 3 3 3 6 2 2" xfId="32708"/>
    <cellStyle name="Normal 5 3 3 3 6 3" xfId="32709"/>
    <cellStyle name="Normal 5 3 3 3 7" xfId="32710"/>
    <cellStyle name="Normal 5 3 3 3 7 2" xfId="32711"/>
    <cellStyle name="Normal 5 3 3 3 8" xfId="32712"/>
    <cellStyle name="Normal 5 3 3 4" xfId="32713"/>
    <cellStyle name="Normal 5 3 3 4 2" xfId="32714"/>
    <cellStyle name="Normal 5 3 3 4 2 2" xfId="32715"/>
    <cellStyle name="Normal 5 3 3 4 2 2 2" xfId="32716"/>
    <cellStyle name="Normal 5 3 3 4 2 2 2 2" xfId="32717"/>
    <cellStyle name="Normal 5 3 3 4 2 2 2 2 2" xfId="32718"/>
    <cellStyle name="Normal 5 3 3 4 2 2 2 2 2 2" xfId="32719"/>
    <cellStyle name="Normal 5 3 3 4 2 2 2 2 3" xfId="32720"/>
    <cellStyle name="Normal 5 3 3 4 2 2 2 3" xfId="32721"/>
    <cellStyle name="Normal 5 3 3 4 2 2 2 3 2" xfId="32722"/>
    <cellStyle name="Normal 5 3 3 4 2 2 2 4" xfId="32723"/>
    <cellStyle name="Normal 5 3 3 4 2 2 3" xfId="32724"/>
    <cellStyle name="Normal 5 3 3 4 2 2 3 2" xfId="32725"/>
    <cellStyle name="Normal 5 3 3 4 2 2 3 2 2" xfId="32726"/>
    <cellStyle name="Normal 5 3 3 4 2 2 3 3" xfId="32727"/>
    <cellStyle name="Normal 5 3 3 4 2 2 4" xfId="32728"/>
    <cellStyle name="Normal 5 3 3 4 2 2 4 2" xfId="32729"/>
    <cellStyle name="Normal 5 3 3 4 2 2 5" xfId="32730"/>
    <cellStyle name="Normal 5 3 3 4 2 3" xfId="32731"/>
    <cellStyle name="Normal 5 3 3 4 2 3 2" xfId="32732"/>
    <cellStyle name="Normal 5 3 3 4 2 3 2 2" xfId="32733"/>
    <cellStyle name="Normal 5 3 3 4 2 3 2 2 2" xfId="32734"/>
    <cellStyle name="Normal 5 3 3 4 2 3 2 3" xfId="32735"/>
    <cellStyle name="Normal 5 3 3 4 2 3 3" xfId="32736"/>
    <cellStyle name="Normal 5 3 3 4 2 3 3 2" xfId="32737"/>
    <cellStyle name="Normal 5 3 3 4 2 3 4" xfId="32738"/>
    <cellStyle name="Normal 5 3 3 4 2 4" xfId="32739"/>
    <cellStyle name="Normal 5 3 3 4 2 4 2" xfId="32740"/>
    <cellStyle name="Normal 5 3 3 4 2 4 2 2" xfId="32741"/>
    <cellStyle name="Normal 5 3 3 4 2 4 3" xfId="32742"/>
    <cellStyle name="Normal 5 3 3 4 2 5" xfId="32743"/>
    <cellStyle name="Normal 5 3 3 4 2 5 2" xfId="32744"/>
    <cellStyle name="Normal 5 3 3 4 2 6" xfId="32745"/>
    <cellStyle name="Normal 5 3 3 4 3" xfId="32746"/>
    <cellStyle name="Normal 5 3 3 4 3 2" xfId="32747"/>
    <cellStyle name="Normal 5 3 3 4 3 2 2" xfId="32748"/>
    <cellStyle name="Normal 5 3 3 4 3 2 2 2" xfId="32749"/>
    <cellStyle name="Normal 5 3 3 4 3 2 2 2 2" xfId="32750"/>
    <cellStyle name="Normal 5 3 3 4 3 2 2 3" xfId="32751"/>
    <cellStyle name="Normal 5 3 3 4 3 2 3" xfId="32752"/>
    <cellStyle name="Normal 5 3 3 4 3 2 3 2" xfId="32753"/>
    <cellStyle name="Normal 5 3 3 4 3 2 4" xfId="32754"/>
    <cellStyle name="Normal 5 3 3 4 3 3" xfId="32755"/>
    <cellStyle name="Normal 5 3 3 4 3 3 2" xfId="32756"/>
    <cellStyle name="Normal 5 3 3 4 3 3 2 2" xfId="32757"/>
    <cellStyle name="Normal 5 3 3 4 3 3 3" xfId="32758"/>
    <cellStyle name="Normal 5 3 3 4 3 4" xfId="32759"/>
    <cellStyle name="Normal 5 3 3 4 3 4 2" xfId="32760"/>
    <cellStyle name="Normal 5 3 3 4 3 5" xfId="32761"/>
    <cellStyle name="Normal 5 3 3 4 4" xfId="32762"/>
    <cellStyle name="Normal 5 3 3 4 4 2" xfId="32763"/>
    <cellStyle name="Normal 5 3 3 4 4 2 2" xfId="32764"/>
    <cellStyle name="Normal 5 3 3 4 4 2 2 2" xfId="32765"/>
    <cellStyle name="Normal 5 3 3 4 4 2 3" xfId="32766"/>
    <cellStyle name="Normal 5 3 3 4 4 3" xfId="32767"/>
    <cellStyle name="Normal 5 3 3 4 4 3 2" xfId="32768"/>
    <cellStyle name="Normal 5 3 3 4 4 4" xfId="32769"/>
    <cellStyle name="Normal 5 3 3 4 5" xfId="32770"/>
    <cellStyle name="Normal 5 3 3 4 5 2" xfId="32771"/>
    <cellStyle name="Normal 5 3 3 4 5 2 2" xfId="32772"/>
    <cellStyle name="Normal 5 3 3 4 5 3" xfId="32773"/>
    <cellStyle name="Normal 5 3 3 4 6" xfId="32774"/>
    <cellStyle name="Normal 5 3 3 4 6 2" xfId="32775"/>
    <cellStyle name="Normal 5 3 3 4 7" xfId="32776"/>
    <cellStyle name="Normal 5 3 3 5" xfId="32777"/>
    <cellStyle name="Normal 5 3 3 5 2" xfId="32778"/>
    <cellStyle name="Normal 5 3 3 5 2 2" xfId="32779"/>
    <cellStyle name="Normal 5 3 3 5 2 2 2" xfId="32780"/>
    <cellStyle name="Normal 5 3 3 5 2 2 2 2" xfId="32781"/>
    <cellStyle name="Normal 5 3 3 5 2 2 2 2 2" xfId="32782"/>
    <cellStyle name="Normal 5 3 3 5 2 2 2 3" xfId="32783"/>
    <cellStyle name="Normal 5 3 3 5 2 2 3" xfId="32784"/>
    <cellStyle name="Normal 5 3 3 5 2 2 3 2" xfId="32785"/>
    <cellStyle name="Normal 5 3 3 5 2 2 4" xfId="32786"/>
    <cellStyle name="Normal 5 3 3 5 2 3" xfId="32787"/>
    <cellStyle name="Normal 5 3 3 5 2 3 2" xfId="32788"/>
    <cellStyle name="Normal 5 3 3 5 2 3 2 2" xfId="32789"/>
    <cellStyle name="Normal 5 3 3 5 2 3 3" xfId="32790"/>
    <cellStyle name="Normal 5 3 3 5 2 4" xfId="32791"/>
    <cellStyle name="Normal 5 3 3 5 2 4 2" xfId="32792"/>
    <cellStyle name="Normal 5 3 3 5 2 5" xfId="32793"/>
    <cellStyle name="Normal 5 3 3 5 3" xfId="32794"/>
    <cellStyle name="Normal 5 3 3 5 3 2" xfId="32795"/>
    <cellStyle name="Normal 5 3 3 5 3 2 2" xfId="32796"/>
    <cellStyle name="Normal 5 3 3 5 3 2 2 2" xfId="32797"/>
    <cellStyle name="Normal 5 3 3 5 3 2 3" xfId="32798"/>
    <cellStyle name="Normal 5 3 3 5 3 3" xfId="32799"/>
    <cellStyle name="Normal 5 3 3 5 3 3 2" xfId="32800"/>
    <cellStyle name="Normal 5 3 3 5 3 4" xfId="32801"/>
    <cellStyle name="Normal 5 3 3 5 4" xfId="32802"/>
    <cellStyle name="Normal 5 3 3 5 4 2" xfId="32803"/>
    <cellStyle name="Normal 5 3 3 5 4 2 2" xfId="32804"/>
    <cellStyle name="Normal 5 3 3 5 4 3" xfId="32805"/>
    <cellStyle name="Normal 5 3 3 5 5" xfId="32806"/>
    <cellStyle name="Normal 5 3 3 5 5 2" xfId="32807"/>
    <cellStyle name="Normal 5 3 3 5 6" xfId="32808"/>
    <cellStyle name="Normal 5 3 3 6" xfId="32809"/>
    <cellStyle name="Normal 5 3 3 6 2" xfId="32810"/>
    <cellStyle name="Normal 5 3 3 6 2 2" xfId="32811"/>
    <cellStyle name="Normal 5 3 3 6 2 2 2" xfId="32812"/>
    <cellStyle name="Normal 5 3 3 6 2 2 2 2" xfId="32813"/>
    <cellStyle name="Normal 5 3 3 6 2 2 3" xfId="32814"/>
    <cellStyle name="Normal 5 3 3 6 2 3" xfId="32815"/>
    <cellStyle name="Normal 5 3 3 6 2 3 2" xfId="32816"/>
    <cellStyle name="Normal 5 3 3 6 2 4" xfId="32817"/>
    <cellStyle name="Normal 5 3 3 6 3" xfId="32818"/>
    <cellStyle name="Normal 5 3 3 6 3 2" xfId="32819"/>
    <cellStyle name="Normal 5 3 3 6 3 2 2" xfId="32820"/>
    <cellStyle name="Normal 5 3 3 6 3 3" xfId="32821"/>
    <cellStyle name="Normal 5 3 3 6 4" xfId="32822"/>
    <cellStyle name="Normal 5 3 3 6 4 2" xfId="32823"/>
    <cellStyle name="Normal 5 3 3 6 5" xfId="32824"/>
    <cellStyle name="Normal 5 3 3 7" xfId="32825"/>
    <cellStyle name="Normal 5 3 3 7 2" xfId="32826"/>
    <cellStyle name="Normal 5 3 3 7 2 2" xfId="32827"/>
    <cellStyle name="Normal 5 3 3 7 2 2 2" xfId="32828"/>
    <cellStyle name="Normal 5 3 3 7 2 3" xfId="32829"/>
    <cellStyle name="Normal 5 3 3 7 3" xfId="32830"/>
    <cellStyle name="Normal 5 3 3 7 3 2" xfId="32831"/>
    <cellStyle name="Normal 5 3 3 7 4" xfId="32832"/>
    <cellStyle name="Normal 5 3 3 8" xfId="32833"/>
    <cellStyle name="Normal 5 3 3 8 2" xfId="32834"/>
    <cellStyle name="Normal 5 3 3 8 2 2" xfId="32835"/>
    <cellStyle name="Normal 5 3 3 8 3" xfId="32836"/>
    <cellStyle name="Normal 5 3 3 9" xfId="32837"/>
    <cellStyle name="Normal 5 3 3 9 2" xfId="32838"/>
    <cellStyle name="Normal 5 3 4" xfId="32839"/>
    <cellStyle name="Normal 5 3 4 2" xfId="32840"/>
    <cellStyle name="Normal 5 3 4 2 2" xfId="32841"/>
    <cellStyle name="Normal 5 3 4 2 2 2" xfId="32842"/>
    <cellStyle name="Normal 5 3 4 2 2 2 2" xfId="32843"/>
    <cellStyle name="Normal 5 3 4 2 2 2 2 2" xfId="32844"/>
    <cellStyle name="Normal 5 3 4 2 2 2 2 2 2" xfId="32845"/>
    <cellStyle name="Normal 5 3 4 2 2 2 2 2 2 2" xfId="32846"/>
    <cellStyle name="Normal 5 3 4 2 2 2 2 2 2 2 2" xfId="32847"/>
    <cellStyle name="Normal 5 3 4 2 2 2 2 2 2 3" xfId="32848"/>
    <cellStyle name="Normal 5 3 4 2 2 2 2 2 3" xfId="32849"/>
    <cellStyle name="Normal 5 3 4 2 2 2 2 2 3 2" xfId="32850"/>
    <cellStyle name="Normal 5 3 4 2 2 2 2 2 4" xfId="32851"/>
    <cellStyle name="Normal 5 3 4 2 2 2 2 3" xfId="32852"/>
    <cellStyle name="Normal 5 3 4 2 2 2 2 3 2" xfId="32853"/>
    <cellStyle name="Normal 5 3 4 2 2 2 2 3 2 2" xfId="32854"/>
    <cellStyle name="Normal 5 3 4 2 2 2 2 3 3" xfId="32855"/>
    <cellStyle name="Normal 5 3 4 2 2 2 2 4" xfId="32856"/>
    <cellStyle name="Normal 5 3 4 2 2 2 2 4 2" xfId="32857"/>
    <cellStyle name="Normal 5 3 4 2 2 2 2 5" xfId="32858"/>
    <cellStyle name="Normal 5 3 4 2 2 2 3" xfId="32859"/>
    <cellStyle name="Normal 5 3 4 2 2 2 3 2" xfId="32860"/>
    <cellStyle name="Normal 5 3 4 2 2 2 3 2 2" xfId="32861"/>
    <cellStyle name="Normal 5 3 4 2 2 2 3 2 2 2" xfId="32862"/>
    <cellStyle name="Normal 5 3 4 2 2 2 3 2 3" xfId="32863"/>
    <cellStyle name="Normal 5 3 4 2 2 2 3 3" xfId="32864"/>
    <cellStyle name="Normal 5 3 4 2 2 2 3 3 2" xfId="32865"/>
    <cellStyle name="Normal 5 3 4 2 2 2 3 4" xfId="32866"/>
    <cellStyle name="Normal 5 3 4 2 2 2 4" xfId="32867"/>
    <cellStyle name="Normal 5 3 4 2 2 2 4 2" xfId="32868"/>
    <cellStyle name="Normal 5 3 4 2 2 2 4 2 2" xfId="32869"/>
    <cellStyle name="Normal 5 3 4 2 2 2 4 3" xfId="32870"/>
    <cellStyle name="Normal 5 3 4 2 2 2 5" xfId="32871"/>
    <cellStyle name="Normal 5 3 4 2 2 2 5 2" xfId="32872"/>
    <cellStyle name="Normal 5 3 4 2 2 2 6" xfId="32873"/>
    <cellStyle name="Normal 5 3 4 2 2 3" xfId="32874"/>
    <cellStyle name="Normal 5 3 4 2 2 3 2" xfId="32875"/>
    <cellStyle name="Normal 5 3 4 2 2 3 2 2" xfId="32876"/>
    <cellStyle name="Normal 5 3 4 2 2 3 2 2 2" xfId="32877"/>
    <cellStyle name="Normal 5 3 4 2 2 3 2 2 2 2" xfId="32878"/>
    <cellStyle name="Normal 5 3 4 2 2 3 2 2 3" xfId="32879"/>
    <cellStyle name="Normal 5 3 4 2 2 3 2 3" xfId="32880"/>
    <cellStyle name="Normal 5 3 4 2 2 3 2 3 2" xfId="32881"/>
    <cellStyle name="Normal 5 3 4 2 2 3 2 4" xfId="32882"/>
    <cellStyle name="Normal 5 3 4 2 2 3 3" xfId="32883"/>
    <cellStyle name="Normal 5 3 4 2 2 3 3 2" xfId="32884"/>
    <cellStyle name="Normal 5 3 4 2 2 3 3 2 2" xfId="32885"/>
    <cellStyle name="Normal 5 3 4 2 2 3 3 3" xfId="32886"/>
    <cellStyle name="Normal 5 3 4 2 2 3 4" xfId="32887"/>
    <cellStyle name="Normal 5 3 4 2 2 3 4 2" xfId="32888"/>
    <cellStyle name="Normal 5 3 4 2 2 3 5" xfId="32889"/>
    <cellStyle name="Normal 5 3 4 2 2 4" xfId="32890"/>
    <cellStyle name="Normal 5 3 4 2 2 4 2" xfId="32891"/>
    <cellStyle name="Normal 5 3 4 2 2 4 2 2" xfId="32892"/>
    <cellStyle name="Normal 5 3 4 2 2 4 2 2 2" xfId="32893"/>
    <cellStyle name="Normal 5 3 4 2 2 4 2 3" xfId="32894"/>
    <cellStyle name="Normal 5 3 4 2 2 4 3" xfId="32895"/>
    <cellStyle name="Normal 5 3 4 2 2 4 3 2" xfId="32896"/>
    <cellStyle name="Normal 5 3 4 2 2 4 4" xfId="32897"/>
    <cellStyle name="Normal 5 3 4 2 2 5" xfId="32898"/>
    <cellStyle name="Normal 5 3 4 2 2 5 2" xfId="32899"/>
    <cellStyle name="Normal 5 3 4 2 2 5 2 2" xfId="32900"/>
    <cellStyle name="Normal 5 3 4 2 2 5 3" xfId="32901"/>
    <cellStyle name="Normal 5 3 4 2 2 6" xfId="32902"/>
    <cellStyle name="Normal 5 3 4 2 2 6 2" xfId="32903"/>
    <cellStyle name="Normal 5 3 4 2 2 7" xfId="32904"/>
    <cellStyle name="Normal 5 3 4 2 3" xfId="32905"/>
    <cellStyle name="Normal 5 3 4 2 3 2" xfId="32906"/>
    <cellStyle name="Normal 5 3 4 2 3 2 2" xfId="32907"/>
    <cellStyle name="Normal 5 3 4 2 3 2 2 2" xfId="32908"/>
    <cellStyle name="Normal 5 3 4 2 3 2 2 2 2" xfId="32909"/>
    <cellStyle name="Normal 5 3 4 2 3 2 2 2 2 2" xfId="32910"/>
    <cellStyle name="Normal 5 3 4 2 3 2 2 2 3" xfId="32911"/>
    <cellStyle name="Normal 5 3 4 2 3 2 2 3" xfId="32912"/>
    <cellStyle name="Normal 5 3 4 2 3 2 2 3 2" xfId="32913"/>
    <cellStyle name="Normal 5 3 4 2 3 2 2 4" xfId="32914"/>
    <cellStyle name="Normal 5 3 4 2 3 2 3" xfId="32915"/>
    <cellStyle name="Normal 5 3 4 2 3 2 3 2" xfId="32916"/>
    <cellStyle name="Normal 5 3 4 2 3 2 3 2 2" xfId="32917"/>
    <cellStyle name="Normal 5 3 4 2 3 2 3 3" xfId="32918"/>
    <cellStyle name="Normal 5 3 4 2 3 2 4" xfId="32919"/>
    <cellStyle name="Normal 5 3 4 2 3 2 4 2" xfId="32920"/>
    <cellStyle name="Normal 5 3 4 2 3 2 5" xfId="32921"/>
    <cellStyle name="Normal 5 3 4 2 3 3" xfId="32922"/>
    <cellStyle name="Normal 5 3 4 2 3 3 2" xfId="32923"/>
    <cellStyle name="Normal 5 3 4 2 3 3 2 2" xfId="32924"/>
    <cellStyle name="Normal 5 3 4 2 3 3 2 2 2" xfId="32925"/>
    <cellStyle name="Normal 5 3 4 2 3 3 2 3" xfId="32926"/>
    <cellStyle name="Normal 5 3 4 2 3 3 3" xfId="32927"/>
    <cellStyle name="Normal 5 3 4 2 3 3 3 2" xfId="32928"/>
    <cellStyle name="Normal 5 3 4 2 3 3 4" xfId="32929"/>
    <cellStyle name="Normal 5 3 4 2 3 4" xfId="32930"/>
    <cellStyle name="Normal 5 3 4 2 3 4 2" xfId="32931"/>
    <cellStyle name="Normal 5 3 4 2 3 4 2 2" xfId="32932"/>
    <cellStyle name="Normal 5 3 4 2 3 4 3" xfId="32933"/>
    <cellStyle name="Normal 5 3 4 2 3 5" xfId="32934"/>
    <cellStyle name="Normal 5 3 4 2 3 5 2" xfId="32935"/>
    <cellStyle name="Normal 5 3 4 2 3 6" xfId="32936"/>
    <cellStyle name="Normal 5 3 4 2 4" xfId="32937"/>
    <cellStyle name="Normal 5 3 4 2 4 2" xfId="32938"/>
    <cellStyle name="Normal 5 3 4 2 4 2 2" xfId="32939"/>
    <cellStyle name="Normal 5 3 4 2 4 2 2 2" xfId="32940"/>
    <cellStyle name="Normal 5 3 4 2 4 2 2 2 2" xfId="32941"/>
    <cellStyle name="Normal 5 3 4 2 4 2 2 3" xfId="32942"/>
    <cellStyle name="Normal 5 3 4 2 4 2 3" xfId="32943"/>
    <cellStyle name="Normal 5 3 4 2 4 2 3 2" xfId="32944"/>
    <cellStyle name="Normal 5 3 4 2 4 2 4" xfId="32945"/>
    <cellStyle name="Normal 5 3 4 2 4 3" xfId="32946"/>
    <cellStyle name="Normal 5 3 4 2 4 3 2" xfId="32947"/>
    <cellStyle name="Normal 5 3 4 2 4 3 2 2" xfId="32948"/>
    <cellStyle name="Normal 5 3 4 2 4 3 3" xfId="32949"/>
    <cellStyle name="Normal 5 3 4 2 4 4" xfId="32950"/>
    <cellStyle name="Normal 5 3 4 2 4 4 2" xfId="32951"/>
    <cellStyle name="Normal 5 3 4 2 4 5" xfId="32952"/>
    <cellStyle name="Normal 5 3 4 2 5" xfId="32953"/>
    <cellStyle name="Normal 5 3 4 2 5 2" xfId="32954"/>
    <cellStyle name="Normal 5 3 4 2 5 2 2" xfId="32955"/>
    <cellStyle name="Normal 5 3 4 2 5 2 2 2" xfId="32956"/>
    <cellStyle name="Normal 5 3 4 2 5 2 3" xfId="32957"/>
    <cellStyle name="Normal 5 3 4 2 5 3" xfId="32958"/>
    <cellStyle name="Normal 5 3 4 2 5 3 2" xfId="32959"/>
    <cellStyle name="Normal 5 3 4 2 5 4" xfId="32960"/>
    <cellStyle name="Normal 5 3 4 2 6" xfId="32961"/>
    <cellStyle name="Normal 5 3 4 2 6 2" xfId="32962"/>
    <cellStyle name="Normal 5 3 4 2 6 2 2" xfId="32963"/>
    <cellStyle name="Normal 5 3 4 2 6 3" xfId="32964"/>
    <cellStyle name="Normal 5 3 4 2 7" xfId="32965"/>
    <cellStyle name="Normal 5 3 4 2 7 2" xfId="32966"/>
    <cellStyle name="Normal 5 3 4 2 8" xfId="32967"/>
    <cellStyle name="Normal 5 3 4 3" xfId="32968"/>
    <cellStyle name="Normal 5 3 4 3 2" xfId="32969"/>
    <cellStyle name="Normal 5 3 4 3 2 2" xfId="32970"/>
    <cellStyle name="Normal 5 3 4 3 2 2 2" xfId="32971"/>
    <cellStyle name="Normal 5 3 4 3 2 2 2 2" xfId="32972"/>
    <cellStyle name="Normal 5 3 4 3 2 2 2 2 2" xfId="32973"/>
    <cellStyle name="Normal 5 3 4 3 2 2 2 2 2 2" xfId="32974"/>
    <cellStyle name="Normal 5 3 4 3 2 2 2 2 3" xfId="32975"/>
    <cellStyle name="Normal 5 3 4 3 2 2 2 3" xfId="32976"/>
    <cellStyle name="Normal 5 3 4 3 2 2 2 3 2" xfId="32977"/>
    <cellStyle name="Normal 5 3 4 3 2 2 2 4" xfId="32978"/>
    <cellStyle name="Normal 5 3 4 3 2 2 3" xfId="32979"/>
    <cellStyle name="Normal 5 3 4 3 2 2 3 2" xfId="32980"/>
    <cellStyle name="Normal 5 3 4 3 2 2 3 2 2" xfId="32981"/>
    <cellStyle name="Normal 5 3 4 3 2 2 3 3" xfId="32982"/>
    <cellStyle name="Normal 5 3 4 3 2 2 4" xfId="32983"/>
    <cellStyle name="Normal 5 3 4 3 2 2 4 2" xfId="32984"/>
    <cellStyle name="Normal 5 3 4 3 2 2 5" xfId="32985"/>
    <cellStyle name="Normal 5 3 4 3 2 3" xfId="32986"/>
    <cellStyle name="Normal 5 3 4 3 2 3 2" xfId="32987"/>
    <cellStyle name="Normal 5 3 4 3 2 3 2 2" xfId="32988"/>
    <cellStyle name="Normal 5 3 4 3 2 3 2 2 2" xfId="32989"/>
    <cellStyle name="Normal 5 3 4 3 2 3 2 3" xfId="32990"/>
    <cellStyle name="Normal 5 3 4 3 2 3 3" xfId="32991"/>
    <cellStyle name="Normal 5 3 4 3 2 3 3 2" xfId="32992"/>
    <cellStyle name="Normal 5 3 4 3 2 3 4" xfId="32993"/>
    <cellStyle name="Normal 5 3 4 3 2 4" xfId="32994"/>
    <cellStyle name="Normal 5 3 4 3 2 4 2" xfId="32995"/>
    <cellStyle name="Normal 5 3 4 3 2 4 2 2" xfId="32996"/>
    <cellStyle name="Normal 5 3 4 3 2 4 3" xfId="32997"/>
    <cellStyle name="Normal 5 3 4 3 2 5" xfId="32998"/>
    <cellStyle name="Normal 5 3 4 3 2 5 2" xfId="32999"/>
    <cellStyle name="Normal 5 3 4 3 2 6" xfId="33000"/>
    <cellStyle name="Normal 5 3 4 3 3" xfId="33001"/>
    <cellStyle name="Normal 5 3 4 3 3 2" xfId="33002"/>
    <cellStyle name="Normal 5 3 4 3 3 2 2" xfId="33003"/>
    <cellStyle name="Normal 5 3 4 3 3 2 2 2" xfId="33004"/>
    <cellStyle name="Normal 5 3 4 3 3 2 2 2 2" xfId="33005"/>
    <cellStyle name="Normal 5 3 4 3 3 2 2 3" xfId="33006"/>
    <cellStyle name="Normal 5 3 4 3 3 2 3" xfId="33007"/>
    <cellStyle name="Normal 5 3 4 3 3 2 3 2" xfId="33008"/>
    <cellStyle name="Normal 5 3 4 3 3 2 4" xfId="33009"/>
    <cellStyle name="Normal 5 3 4 3 3 3" xfId="33010"/>
    <cellStyle name="Normal 5 3 4 3 3 3 2" xfId="33011"/>
    <cellStyle name="Normal 5 3 4 3 3 3 2 2" xfId="33012"/>
    <cellStyle name="Normal 5 3 4 3 3 3 3" xfId="33013"/>
    <cellStyle name="Normal 5 3 4 3 3 4" xfId="33014"/>
    <cellStyle name="Normal 5 3 4 3 3 4 2" xfId="33015"/>
    <cellStyle name="Normal 5 3 4 3 3 5" xfId="33016"/>
    <cellStyle name="Normal 5 3 4 3 4" xfId="33017"/>
    <cellStyle name="Normal 5 3 4 3 4 2" xfId="33018"/>
    <cellStyle name="Normal 5 3 4 3 4 2 2" xfId="33019"/>
    <cellStyle name="Normal 5 3 4 3 4 2 2 2" xfId="33020"/>
    <cellStyle name="Normal 5 3 4 3 4 2 3" xfId="33021"/>
    <cellStyle name="Normal 5 3 4 3 4 3" xfId="33022"/>
    <cellStyle name="Normal 5 3 4 3 4 3 2" xfId="33023"/>
    <cellStyle name="Normal 5 3 4 3 4 4" xfId="33024"/>
    <cellStyle name="Normal 5 3 4 3 5" xfId="33025"/>
    <cellStyle name="Normal 5 3 4 3 5 2" xfId="33026"/>
    <cellStyle name="Normal 5 3 4 3 5 2 2" xfId="33027"/>
    <cellStyle name="Normal 5 3 4 3 5 3" xfId="33028"/>
    <cellStyle name="Normal 5 3 4 3 6" xfId="33029"/>
    <cellStyle name="Normal 5 3 4 3 6 2" xfId="33030"/>
    <cellStyle name="Normal 5 3 4 3 7" xfId="33031"/>
    <cellStyle name="Normal 5 3 4 4" xfId="33032"/>
    <cellStyle name="Normal 5 3 4 4 2" xfId="33033"/>
    <cellStyle name="Normal 5 3 4 4 2 2" xfId="33034"/>
    <cellStyle name="Normal 5 3 4 4 2 2 2" xfId="33035"/>
    <cellStyle name="Normal 5 3 4 4 2 2 2 2" xfId="33036"/>
    <cellStyle name="Normal 5 3 4 4 2 2 2 2 2" xfId="33037"/>
    <cellStyle name="Normal 5 3 4 4 2 2 2 3" xfId="33038"/>
    <cellStyle name="Normal 5 3 4 4 2 2 3" xfId="33039"/>
    <cellStyle name="Normal 5 3 4 4 2 2 3 2" xfId="33040"/>
    <cellStyle name="Normal 5 3 4 4 2 2 4" xfId="33041"/>
    <cellStyle name="Normal 5 3 4 4 2 3" xfId="33042"/>
    <cellStyle name="Normal 5 3 4 4 2 3 2" xfId="33043"/>
    <cellStyle name="Normal 5 3 4 4 2 3 2 2" xfId="33044"/>
    <cellStyle name="Normal 5 3 4 4 2 3 3" xfId="33045"/>
    <cellStyle name="Normal 5 3 4 4 2 4" xfId="33046"/>
    <cellStyle name="Normal 5 3 4 4 2 4 2" xfId="33047"/>
    <cellStyle name="Normal 5 3 4 4 2 5" xfId="33048"/>
    <cellStyle name="Normal 5 3 4 4 3" xfId="33049"/>
    <cellStyle name="Normal 5 3 4 4 3 2" xfId="33050"/>
    <cellStyle name="Normal 5 3 4 4 3 2 2" xfId="33051"/>
    <cellStyle name="Normal 5 3 4 4 3 2 2 2" xfId="33052"/>
    <cellStyle name="Normal 5 3 4 4 3 2 3" xfId="33053"/>
    <cellStyle name="Normal 5 3 4 4 3 3" xfId="33054"/>
    <cellStyle name="Normal 5 3 4 4 3 3 2" xfId="33055"/>
    <cellStyle name="Normal 5 3 4 4 3 4" xfId="33056"/>
    <cellStyle name="Normal 5 3 4 4 4" xfId="33057"/>
    <cellStyle name="Normal 5 3 4 4 4 2" xfId="33058"/>
    <cellStyle name="Normal 5 3 4 4 4 2 2" xfId="33059"/>
    <cellStyle name="Normal 5 3 4 4 4 3" xfId="33060"/>
    <cellStyle name="Normal 5 3 4 4 5" xfId="33061"/>
    <cellStyle name="Normal 5 3 4 4 5 2" xfId="33062"/>
    <cellStyle name="Normal 5 3 4 4 6" xfId="33063"/>
    <cellStyle name="Normal 5 3 4 5" xfId="33064"/>
    <cellStyle name="Normal 5 3 4 5 2" xfId="33065"/>
    <cellStyle name="Normal 5 3 4 5 2 2" xfId="33066"/>
    <cellStyle name="Normal 5 3 4 5 2 2 2" xfId="33067"/>
    <cellStyle name="Normal 5 3 4 5 2 2 2 2" xfId="33068"/>
    <cellStyle name="Normal 5 3 4 5 2 2 3" xfId="33069"/>
    <cellStyle name="Normal 5 3 4 5 2 3" xfId="33070"/>
    <cellStyle name="Normal 5 3 4 5 2 3 2" xfId="33071"/>
    <cellStyle name="Normal 5 3 4 5 2 4" xfId="33072"/>
    <cellStyle name="Normal 5 3 4 5 3" xfId="33073"/>
    <cellStyle name="Normal 5 3 4 5 3 2" xfId="33074"/>
    <cellStyle name="Normal 5 3 4 5 3 2 2" xfId="33075"/>
    <cellStyle name="Normal 5 3 4 5 3 3" xfId="33076"/>
    <cellStyle name="Normal 5 3 4 5 4" xfId="33077"/>
    <cellStyle name="Normal 5 3 4 5 4 2" xfId="33078"/>
    <cellStyle name="Normal 5 3 4 5 5" xfId="33079"/>
    <cellStyle name="Normal 5 3 4 6" xfId="33080"/>
    <cellStyle name="Normal 5 3 4 6 2" xfId="33081"/>
    <cellStyle name="Normal 5 3 4 6 2 2" xfId="33082"/>
    <cellStyle name="Normal 5 3 4 6 2 2 2" xfId="33083"/>
    <cellStyle name="Normal 5 3 4 6 2 3" xfId="33084"/>
    <cellStyle name="Normal 5 3 4 6 3" xfId="33085"/>
    <cellStyle name="Normal 5 3 4 6 3 2" xfId="33086"/>
    <cellStyle name="Normal 5 3 4 6 4" xfId="33087"/>
    <cellStyle name="Normal 5 3 4 7" xfId="33088"/>
    <cellStyle name="Normal 5 3 4 7 2" xfId="33089"/>
    <cellStyle name="Normal 5 3 4 7 2 2" xfId="33090"/>
    <cellStyle name="Normal 5 3 4 7 3" xfId="33091"/>
    <cellStyle name="Normal 5 3 4 8" xfId="33092"/>
    <cellStyle name="Normal 5 3 4 8 2" xfId="33093"/>
    <cellStyle name="Normal 5 3 4 9" xfId="33094"/>
    <cellStyle name="Normal 5 3 5" xfId="33095"/>
    <cellStyle name="Normal 5 3 5 2" xfId="33096"/>
    <cellStyle name="Normal 5 3 5 2 2" xfId="33097"/>
    <cellStyle name="Normal 5 3 5 2 2 2" xfId="33098"/>
    <cellStyle name="Normal 5 3 5 2 2 2 2" xfId="33099"/>
    <cellStyle name="Normal 5 3 5 2 2 2 2 2" xfId="33100"/>
    <cellStyle name="Normal 5 3 5 2 2 2 2 2 2" xfId="33101"/>
    <cellStyle name="Normal 5 3 5 2 2 2 2 2 2 2" xfId="33102"/>
    <cellStyle name="Normal 5 3 5 2 2 2 2 2 3" xfId="33103"/>
    <cellStyle name="Normal 5 3 5 2 2 2 2 3" xfId="33104"/>
    <cellStyle name="Normal 5 3 5 2 2 2 2 3 2" xfId="33105"/>
    <cellStyle name="Normal 5 3 5 2 2 2 2 4" xfId="33106"/>
    <cellStyle name="Normal 5 3 5 2 2 2 3" xfId="33107"/>
    <cellStyle name="Normal 5 3 5 2 2 2 3 2" xfId="33108"/>
    <cellStyle name="Normal 5 3 5 2 2 2 3 2 2" xfId="33109"/>
    <cellStyle name="Normal 5 3 5 2 2 2 3 3" xfId="33110"/>
    <cellStyle name="Normal 5 3 5 2 2 2 4" xfId="33111"/>
    <cellStyle name="Normal 5 3 5 2 2 2 4 2" xfId="33112"/>
    <cellStyle name="Normal 5 3 5 2 2 2 5" xfId="33113"/>
    <cellStyle name="Normal 5 3 5 2 2 3" xfId="33114"/>
    <cellStyle name="Normal 5 3 5 2 2 3 2" xfId="33115"/>
    <cellStyle name="Normal 5 3 5 2 2 3 2 2" xfId="33116"/>
    <cellStyle name="Normal 5 3 5 2 2 3 2 2 2" xfId="33117"/>
    <cellStyle name="Normal 5 3 5 2 2 3 2 3" xfId="33118"/>
    <cellStyle name="Normal 5 3 5 2 2 3 3" xfId="33119"/>
    <cellStyle name="Normal 5 3 5 2 2 3 3 2" xfId="33120"/>
    <cellStyle name="Normal 5 3 5 2 2 3 4" xfId="33121"/>
    <cellStyle name="Normal 5 3 5 2 2 4" xfId="33122"/>
    <cellStyle name="Normal 5 3 5 2 2 4 2" xfId="33123"/>
    <cellStyle name="Normal 5 3 5 2 2 4 2 2" xfId="33124"/>
    <cellStyle name="Normal 5 3 5 2 2 4 3" xfId="33125"/>
    <cellStyle name="Normal 5 3 5 2 2 5" xfId="33126"/>
    <cellStyle name="Normal 5 3 5 2 2 5 2" xfId="33127"/>
    <cellStyle name="Normal 5 3 5 2 2 6" xfId="33128"/>
    <cellStyle name="Normal 5 3 5 2 3" xfId="33129"/>
    <cellStyle name="Normal 5 3 5 2 3 2" xfId="33130"/>
    <cellStyle name="Normal 5 3 5 2 3 2 2" xfId="33131"/>
    <cellStyle name="Normal 5 3 5 2 3 2 2 2" xfId="33132"/>
    <cellStyle name="Normal 5 3 5 2 3 2 2 2 2" xfId="33133"/>
    <cellStyle name="Normal 5 3 5 2 3 2 2 3" xfId="33134"/>
    <cellStyle name="Normal 5 3 5 2 3 2 3" xfId="33135"/>
    <cellStyle name="Normal 5 3 5 2 3 2 3 2" xfId="33136"/>
    <cellStyle name="Normal 5 3 5 2 3 2 4" xfId="33137"/>
    <cellStyle name="Normal 5 3 5 2 3 3" xfId="33138"/>
    <cellStyle name="Normal 5 3 5 2 3 3 2" xfId="33139"/>
    <cellStyle name="Normal 5 3 5 2 3 3 2 2" xfId="33140"/>
    <cellStyle name="Normal 5 3 5 2 3 3 3" xfId="33141"/>
    <cellStyle name="Normal 5 3 5 2 3 4" xfId="33142"/>
    <cellStyle name="Normal 5 3 5 2 3 4 2" xfId="33143"/>
    <cellStyle name="Normal 5 3 5 2 3 5" xfId="33144"/>
    <cellStyle name="Normal 5 3 5 2 4" xfId="33145"/>
    <cellStyle name="Normal 5 3 5 2 4 2" xfId="33146"/>
    <cellStyle name="Normal 5 3 5 2 4 2 2" xfId="33147"/>
    <cellStyle name="Normal 5 3 5 2 4 2 2 2" xfId="33148"/>
    <cellStyle name="Normal 5 3 5 2 4 2 3" xfId="33149"/>
    <cellStyle name="Normal 5 3 5 2 4 3" xfId="33150"/>
    <cellStyle name="Normal 5 3 5 2 4 3 2" xfId="33151"/>
    <cellStyle name="Normal 5 3 5 2 4 4" xfId="33152"/>
    <cellStyle name="Normal 5 3 5 2 5" xfId="33153"/>
    <cellStyle name="Normal 5 3 5 2 5 2" xfId="33154"/>
    <cellStyle name="Normal 5 3 5 2 5 2 2" xfId="33155"/>
    <cellStyle name="Normal 5 3 5 2 5 3" xfId="33156"/>
    <cellStyle name="Normal 5 3 5 2 6" xfId="33157"/>
    <cellStyle name="Normal 5 3 5 2 6 2" xfId="33158"/>
    <cellStyle name="Normal 5 3 5 2 7" xfId="33159"/>
    <cellStyle name="Normal 5 3 5 3" xfId="33160"/>
    <cellStyle name="Normal 5 3 5 3 2" xfId="33161"/>
    <cellStyle name="Normal 5 3 5 3 2 2" xfId="33162"/>
    <cellStyle name="Normal 5 3 5 3 2 2 2" xfId="33163"/>
    <cellStyle name="Normal 5 3 5 3 2 2 2 2" xfId="33164"/>
    <cellStyle name="Normal 5 3 5 3 2 2 2 2 2" xfId="33165"/>
    <cellStyle name="Normal 5 3 5 3 2 2 2 3" xfId="33166"/>
    <cellStyle name="Normal 5 3 5 3 2 2 3" xfId="33167"/>
    <cellStyle name="Normal 5 3 5 3 2 2 3 2" xfId="33168"/>
    <cellStyle name="Normal 5 3 5 3 2 2 4" xfId="33169"/>
    <cellStyle name="Normal 5 3 5 3 2 3" xfId="33170"/>
    <cellStyle name="Normal 5 3 5 3 2 3 2" xfId="33171"/>
    <cellStyle name="Normal 5 3 5 3 2 3 2 2" xfId="33172"/>
    <cellStyle name="Normal 5 3 5 3 2 3 3" xfId="33173"/>
    <cellStyle name="Normal 5 3 5 3 2 4" xfId="33174"/>
    <cellStyle name="Normal 5 3 5 3 2 4 2" xfId="33175"/>
    <cellStyle name="Normal 5 3 5 3 2 5" xfId="33176"/>
    <cellStyle name="Normal 5 3 5 3 3" xfId="33177"/>
    <cellStyle name="Normal 5 3 5 3 3 2" xfId="33178"/>
    <cellStyle name="Normal 5 3 5 3 3 2 2" xfId="33179"/>
    <cellStyle name="Normal 5 3 5 3 3 2 2 2" xfId="33180"/>
    <cellStyle name="Normal 5 3 5 3 3 2 3" xfId="33181"/>
    <cellStyle name="Normal 5 3 5 3 3 3" xfId="33182"/>
    <cellStyle name="Normal 5 3 5 3 3 3 2" xfId="33183"/>
    <cellStyle name="Normal 5 3 5 3 3 4" xfId="33184"/>
    <cellStyle name="Normal 5 3 5 3 4" xfId="33185"/>
    <cellStyle name="Normal 5 3 5 3 4 2" xfId="33186"/>
    <cellStyle name="Normal 5 3 5 3 4 2 2" xfId="33187"/>
    <cellStyle name="Normal 5 3 5 3 4 3" xfId="33188"/>
    <cellStyle name="Normal 5 3 5 3 5" xfId="33189"/>
    <cellStyle name="Normal 5 3 5 3 5 2" xfId="33190"/>
    <cellStyle name="Normal 5 3 5 3 6" xfId="33191"/>
    <cellStyle name="Normal 5 3 5 4" xfId="33192"/>
    <cellStyle name="Normal 5 3 5 4 2" xfId="33193"/>
    <cellStyle name="Normal 5 3 5 4 2 2" xfId="33194"/>
    <cellStyle name="Normal 5 3 5 4 2 2 2" xfId="33195"/>
    <cellStyle name="Normal 5 3 5 4 2 2 2 2" xfId="33196"/>
    <cellStyle name="Normal 5 3 5 4 2 2 3" xfId="33197"/>
    <cellStyle name="Normal 5 3 5 4 2 3" xfId="33198"/>
    <cellStyle name="Normal 5 3 5 4 2 3 2" xfId="33199"/>
    <cellStyle name="Normal 5 3 5 4 2 4" xfId="33200"/>
    <cellStyle name="Normal 5 3 5 4 3" xfId="33201"/>
    <cellStyle name="Normal 5 3 5 4 3 2" xfId="33202"/>
    <cellStyle name="Normal 5 3 5 4 3 2 2" xfId="33203"/>
    <cellStyle name="Normal 5 3 5 4 3 3" xfId="33204"/>
    <cellStyle name="Normal 5 3 5 4 4" xfId="33205"/>
    <cellStyle name="Normal 5 3 5 4 4 2" xfId="33206"/>
    <cellStyle name="Normal 5 3 5 4 5" xfId="33207"/>
    <cellStyle name="Normal 5 3 5 5" xfId="33208"/>
    <cellStyle name="Normal 5 3 5 5 2" xfId="33209"/>
    <cellStyle name="Normal 5 3 5 5 2 2" xfId="33210"/>
    <cellStyle name="Normal 5 3 5 5 2 2 2" xfId="33211"/>
    <cellStyle name="Normal 5 3 5 5 2 3" xfId="33212"/>
    <cellStyle name="Normal 5 3 5 5 3" xfId="33213"/>
    <cellStyle name="Normal 5 3 5 5 3 2" xfId="33214"/>
    <cellStyle name="Normal 5 3 5 5 4" xfId="33215"/>
    <cellStyle name="Normal 5 3 5 6" xfId="33216"/>
    <cellStyle name="Normal 5 3 5 6 2" xfId="33217"/>
    <cellStyle name="Normal 5 3 5 6 2 2" xfId="33218"/>
    <cellStyle name="Normal 5 3 5 6 3" xfId="33219"/>
    <cellStyle name="Normal 5 3 5 7" xfId="33220"/>
    <cellStyle name="Normal 5 3 5 7 2" xfId="33221"/>
    <cellStyle name="Normal 5 3 5 8" xfId="33222"/>
    <cellStyle name="Normal 5 3 6" xfId="33223"/>
    <cellStyle name="Normal 5 3 6 2" xfId="33224"/>
    <cellStyle name="Normal 5 3 6 2 2" xfId="33225"/>
    <cellStyle name="Normal 5 3 6 2 2 2" xfId="33226"/>
    <cellStyle name="Normal 5 3 6 2 2 2 2" xfId="33227"/>
    <cellStyle name="Normal 5 3 6 2 2 2 2 2" xfId="33228"/>
    <cellStyle name="Normal 5 3 6 2 2 2 2 2 2" xfId="33229"/>
    <cellStyle name="Normal 5 3 6 2 2 2 2 3" xfId="33230"/>
    <cellStyle name="Normal 5 3 6 2 2 2 3" xfId="33231"/>
    <cellStyle name="Normal 5 3 6 2 2 2 3 2" xfId="33232"/>
    <cellStyle name="Normal 5 3 6 2 2 2 4" xfId="33233"/>
    <cellStyle name="Normal 5 3 6 2 2 3" xfId="33234"/>
    <cellStyle name="Normal 5 3 6 2 2 3 2" xfId="33235"/>
    <cellStyle name="Normal 5 3 6 2 2 3 2 2" xfId="33236"/>
    <cellStyle name="Normal 5 3 6 2 2 3 3" xfId="33237"/>
    <cellStyle name="Normal 5 3 6 2 2 4" xfId="33238"/>
    <cellStyle name="Normal 5 3 6 2 2 4 2" xfId="33239"/>
    <cellStyle name="Normal 5 3 6 2 2 5" xfId="33240"/>
    <cellStyle name="Normal 5 3 6 2 3" xfId="33241"/>
    <cellStyle name="Normal 5 3 6 2 3 2" xfId="33242"/>
    <cellStyle name="Normal 5 3 6 2 3 2 2" xfId="33243"/>
    <cellStyle name="Normal 5 3 6 2 3 2 2 2" xfId="33244"/>
    <cellStyle name="Normal 5 3 6 2 3 2 3" xfId="33245"/>
    <cellStyle name="Normal 5 3 6 2 3 3" xfId="33246"/>
    <cellStyle name="Normal 5 3 6 2 3 3 2" xfId="33247"/>
    <cellStyle name="Normal 5 3 6 2 3 4" xfId="33248"/>
    <cellStyle name="Normal 5 3 6 2 4" xfId="33249"/>
    <cellStyle name="Normal 5 3 6 2 4 2" xfId="33250"/>
    <cellStyle name="Normal 5 3 6 2 4 2 2" xfId="33251"/>
    <cellStyle name="Normal 5 3 6 2 4 3" xfId="33252"/>
    <cellStyle name="Normal 5 3 6 2 5" xfId="33253"/>
    <cellStyle name="Normal 5 3 6 2 5 2" xfId="33254"/>
    <cellStyle name="Normal 5 3 6 2 6" xfId="33255"/>
    <cellStyle name="Normal 5 3 6 3" xfId="33256"/>
    <cellStyle name="Normal 5 3 6 3 2" xfId="33257"/>
    <cellStyle name="Normal 5 3 6 3 2 2" xfId="33258"/>
    <cellStyle name="Normal 5 3 6 3 2 2 2" xfId="33259"/>
    <cellStyle name="Normal 5 3 6 3 2 2 2 2" xfId="33260"/>
    <cellStyle name="Normal 5 3 6 3 2 2 3" xfId="33261"/>
    <cellStyle name="Normal 5 3 6 3 2 3" xfId="33262"/>
    <cellStyle name="Normal 5 3 6 3 2 3 2" xfId="33263"/>
    <cellStyle name="Normal 5 3 6 3 2 4" xfId="33264"/>
    <cellStyle name="Normal 5 3 6 3 3" xfId="33265"/>
    <cellStyle name="Normal 5 3 6 3 3 2" xfId="33266"/>
    <cellStyle name="Normal 5 3 6 3 3 2 2" xfId="33267"/>
    <cellStyle name="Normal 5 3 6 3 3 3" xfId="33268"/>
    <cellStyle name="Normal 5 3 6 3 4" xfId="33269"/>
    <cellStyle name="Normal 5 3 6 3 4 2" xfId="33270"/>
    <cellStyle name="Normal 5 3 6 3 5" xfId="33271"/>
    <cellStyle name="Normal 5 3 6 4" xfId="33272"/>
    <cellStyle name="Normal 5 3 6 4 2" xfId="33273"/>
    <cellStyle name="Normal 5 3 6 4 2 2" xfId="33274"/>
    <cellStyle name="Normal 5 3 6 4 2 2 2" xfId="33275"/>
    <cellStyle name="Normal 5 3 6 4 2 3" xfId="33276"/>
    <cellStyle name="Normal 5 3 6 4 3" xfId="33277"/>
    <cellStyle name="Normal 5 3 6 4 3 2" xfId="33278"/>
    <cellStyle name="Normal 5 3 6 4 4" xfId="33279"/>
    <cellStyle name="Normal 5 3 6 5" xfId="33280"/>
    <cellStyle name="Normal 5 3 6 5 2" xfId="33281"/>
    <cellStyle name="Normal 5 3 6 5 2 2" xfId="33282"/>
    <cellStyle name="Normal 5 3 6 5 3" xfId="33283"/>
    <cellStyle name="Normal 5 3 6 6" xfId="33284"/>
    <cellStyle name="Normal 5 3 6 6 2" xfId="33285"/>
    <cellStyle name="Normal 5 3 6 7" xfId="33286"/>
    <cellStyle name="Normal 5 3 7" xfId="33287"/>
    <cellStyle name="Normal 5 3 7 2" xfId="33288"/>
    <cellStyle name="Normal 5 3 7 2 2" xfId="33289"/>
    <cellStyle name="Normal 5 3 7 2 2 2" xfId="33290"/>
    <cellStyle name="Normal 5 3 7 2 2 2 2" xfId="33291"/>
    <cellStyle name="Normal 5 3 7 2 2 2 2 2" xfId="33292"/>
    <cellStyle name="Normal 5 3 7 2 2 2 3" xfId="33293"/>
    <cellStyle name="Normal 5 3 7 2 2 3" xfId="33294"/>
    <cellStyle name="Normal 5 3 7 2 2 3 2" xfId="33295"/>
    <cellStyle name="Normal 5 3 7 2 2 4" xfId="33296"/>
    <cellStyle name="Normal 5 3 7 2 3" xfId="33297"/>
    <cellStyle name="Normal 5 3 7 2 3 2" xfId="33298"/>
    <cellStyle name="Normal 5 3 7 2 3 2 2" xfId="33299"/>
    <cellStyle name="Normal 5 3 7 2 3 3" xfId="33300"/>
    <cellStyle name="Normal 5 3 7 2 4" xfId="33301"/>
    <cellStyle name="Normal 5 3 7 2 4 2" xfId="33302"/>
    <cellStyle name="Normal 5 3 7 2 5" xfId="33303"/>
    <cellStyle name="Normal 5 3 7 3" xfId="33304"/>
    <cellStyle name="Normal 5 3 7 3 2" xfId="33305"/>
    <cellStyle name="Normal 5 3 7 3 2 2" xfId="33306"/>
    <cellStyle name="Normal 5 3 7 3 2 2 2" xfId="33307"/>
    <cellStyle name="Normal 5 3 7 3 2 3" xfId="33308"/>
    <cellStyle name="Normal 5 3 7 3 3" xfId="33309"/>
    <cellStyle name="Normal 5 3 7 3 3 2" xfId="33310"/>
    <cellStyle name="Normal 5 3 7 3 4" xfId="33311"/>
    <cellStyle name="Normal 5 3 7 4" xfId="33312"/>
    <cellStyle name="Normal 5 3 7 4 2" xfId="33313"/>
    <cellStyle name="Normal 5 3 7 4 2 2" xfId="33314"/>
    <cellStyle name="Normal 5 3 7 4 3" xfId="33315"/>
    <cellStyle name="Normal 5 3 7 5" xfId="33316"/>
    <cellStyle name="Normal 5 3 7 5 2" xfId="33317"/>
    <cellStyle name="Normal 5 3 7 6" xfId="33318"/>
    <cellStyle name="Normal 5 3 8" xfId="33319"/>
    <cellStyle name="Normal 5 3 8 2" xfId="33320"/>
    <cellStyle name="Normal 5 3 8 2 2" xfId="33321"/>
    <cellStyle name="Normal 5 3 8 2 2 2" xfId="33322"/>
    <cellStyle name="Normal 5 3 8 2 2 2 2" xfId="33323"/>
    <cellStyle name="Normal 5 3 8 2 2 3" xfId="33324"/>
    <cellStyle name="Normal 5 3 8 2 3" xfId="33325"/>
    <cellStyle name="Normal 5 3 8 2 3 2" xfId="33326"/>
    <cellStyle name="Normal 5 3 8 2 4" xfId="33327"/>
    <cellStyle name="Normal 5 3 8 3" xfId="33328"/>
    <cellStyle name="Normal 5 3 8 3 2" xfId="33329"/>
    <cellStyle name="Normal 5 3 8 3 2 2" xfId="33330"/>
    <cellStyle name="Normal 5 3 8 3 3" xfId="33331"/>
    <cellStyle name="Normal 5 3 8 4" xfId="33332"/>
    <cellStyle name="Normal 5 3 8 4 2" xfId="33333"/>
    <cellStyle name="Normal 5 3 8 5" xfId="33334"/>
    <cellStyle name="Normal 5 3 9" xfId="33335"/>
    <cellStyle name="Normal 5 3 9 2" xfId="33336"/>
    <cellStyle name="Normal 5 3 9 2 2" xfId="33337"/>
    <cellStyle name="Normal 5 3 9 2 2 2" xfId="33338"/>
    <cellStyle name="Normal 5 3 9 2 3" xfId="33339"/>
    <cellStyle name="Normal 5 3 9 3" xfId="33340"/>
    <cellStyle name="Normal 5 3 9 3 2" xfId="33341"/>
    <cellStyle name="Normal 5 3 9 4" xfId="33342"/>
    <cellStyle name="Normal 5 4" xfId="370"/>
    <cellStyle name="Normal 5 4 10" xfId="33343"/>
    <cellStyle name="Normal 5 4 10 2" xfId="33344"/>
    <cellStyle name="Normal 5 4 11" xfId="33345"/>
    <cellStyle name="Normal 5 4 12" xfId="33346"/>
    <cellStyle name="Normal 5 4 2" xfId="33347"/>
    <cellStyle name="Normal 5 4 2 10" xfId="33348"/>
    <cellStyle name="Normal 5 4 2 2" xfId="33349"/>
    <cellStyle name="Normal 5 4 2 2 2" xfId="33350"/>
    <cellStyle name="Normal 5 4 2 2 2 2" xfId="33351"/>
    <cellStyle name="Normal 5 4 2 2 2 2 2" xfId="33352"/>
    <cellStyle name="Normal 5 4 2 2 2 2 2 2" xfId="33353"/>
    <cellStyle name="Normal 5 4 2 2 2 2 2 2 2" xfId="33354"/>
    <cellStyle name="Normal 5 4 2 2 2 2 2 2 2 2" xfId="33355"/>
    <cellStyle name="Normal 5 4 2 2 2 2 2 2 2 2 2" xfId="33356"/>
    <cellStyle name="Normal 5 4 2 2 2 2 2 2 2 2 2 2" xfId="33357"/>
    <cellStyle name="Normal 5 4 2 2 2 2 2 2 2 2 3" xfId="33358"/>
    <cellStyle name="Normal 5 4 2 2 2 2 2 2 2 3" xfId="33359"/>
    <cellStyle name="Normal 5 4 2 2 2 2 2 2 2 3 2" xfId="33360"/>
    <cellStyle name="Normal 5 4 2 2 2 2 2 2 2 4" xfId="33361"/>
    <cellStyle name="Normal 5 4 2 2 2 2 2 2 3" xfId="33362"/>
    <cellStyle name="Normal 5 4 2 2 2 2 2 2 3 2" xfId="33363"/>
    <cellStyle name="Normal 5 4 2 2 2 2 2 2 3 2 2" xfId="33364"/>
    <cellStyle name="Normal 5 4 2 2 2 2 2 2 3 3" xfId="33365"/>
    <cellStyle name="Normal 5 4 2 2 2 2 2 2 4" xfId="33366"/>
    <cellStyle name="Normal 5 4 2 2 2 2 2 2 4 2" xfId="33367"/>
    <cellStyle name="Normal 5 4 2 2 2 2 2 2 5" xfId="33368"/>
    <cellStyle name="Normal 5 4 2 2 2 2 2 3" xfId="33369"/>
    <cellStyle name="Normal 5 4 2 2 2 2 2 3 2" xfId="33370"/>
    <cellStyle name="Normal 5 4 2 2 2 2 2 3 2 2" xfId="33371"/>
    <cellStyle name="Normal 5 4 2 2 2 2 2 3 2 2 2" xfId="33372"/>
    <cellStyle name="Normal 5 4 2 2 2 2 2 3 2 3" xfId="33373"/>
    <cellStyle name="Normal 5 4 2 2 2 2 2 3 3" xfId="33374"/>
    <cellStyle name="Normal 5 4 2 2 2 2 2 3 3 2" xfId="33375"/>
    <cellStyle name="Normal 5 4 2 2 2 2 2 3 4" xfId="33376"/>
    <cellStyle name="Normal 5 4 2 2 2 2 2 4" xfId="33377"/>
    <cellStyle name="Normal 5 4 2 2 2 2 2 4 2" xfId="33378"/>
    <cellStyle name="Normal 5 4 2 2 2 2 2 4 2 2" xfId="33379"/>
    <cellStyle name="Normal 5 4 2 2 2 2 2 4 3" xfId="33380"/>
    <cellStyle name="Normal 5 4 2 2 2 2 2 5" xfId="33381"/>
    <cellStyle name="Normal 5 4 2 2 2 2 2 5 2" xfId="33382"/>
    <cellStyle name="Normal 5 4 2 2 2 2 2 6" xfId="33383"/>
    <cellStyle name="Normal 5 4 2 2 2 2 3" xfId="33384"/>
    <cellStyle name="Normal 5 4 2 2 2 2 3 2" xfId="33385"/>
    <cellStyle name="Normal 5 4 2 2 2 2 3 2 2" xfId="33386"/>
    <cellStyle name="Normal 5 4 2 2 2 2 3 2 2 2" xfId="33387"/>
    <cellStyle name="Normal 5 4 2 2 2 2 3 2 2 2 2" xfId="33388"/>
    <cellStyle name="Normal 5 4 2 2 2 2 3 2 2 3" xfId="33389"/>
    <cellStyle name="Normal 5 4 2 2 2 2 3 2 3" xfId="33390"/>
    <cellStyle name="Normal 5 4 2 2 2 2 3 2 3 2" xfId="33391"/>
    <cellStyle name="Normal 5 4 2 2 2 2 3 2 4" xfId="33392"/>
    <cellStyle name="Normal 5 4 2 2 2 2 3 3" xfId="33393"/>
    <cellStyle name="Normal 5 4 2 2 2 2 3 3 2" xfId="33394"/>
    <cellStyle name="Normal 5 4 2 2 2 2 3 3 2 2" xfId="33395"/>
    <cellStyle name="Normal 5 4 2 2 2 2 3 3 3" xfId="33396"/>
    <cellStyle name="Normal 5 4 2 2 2 2 3 4" xfId="33397"/>
    <cellStyle name="Normal 5 4 2 2 2 2 3 4 2" xfId="33398"/>
    <cellStyle name="Normal 5 4 2 2 2 2 3 5" xfId="33399"/>
    <cellStyle name="Normal 5 4 2 2 2 2 4" xfId="33400"/>
    <cellStyle name="Normal 5 4 2 2 2 2 4 2" xfId="33401"/>
    <cellStyle name="Normal 5 4 2 2 2 2 4 2 2" xfId="33402"/>
    <cellStyle name="Normal 5 4 2 2 2 2 4 2 2 2" xfId="33403"/>
    <cellStyle name="Normal 5 4 2 2 2 2 4 2 3" xfId="33404"/>
    <cellStyle name="Normal 5 4 2 2 2 2 4 3" xfId="33405"/>
    <cellStyle name="Normal 5 4 2 2 2 2 4 3 2" xfId="33406"/>
    <cellStyle name="Normal 5 4 2 2 2 2 4 4" xfId="33407"/>
    <cellStyle name="Normal 5 4 2 2 2 2 5" xfId="33408"/>
    <cellStyle name="Normal 5 4 2 2 2 2 5 2" xfId="33409"/>
    <cellStyle name="Normal 5 4 2 2 2 2 5 2 2" xfId="33410"/>
    <cellStyle name="Normal 5 4 2 2 2 2 5 3" xfId="33411"/>
    <cellStyle name="Normal 5 4 2 2 2 2 6" xfId="33412"/>
    <cellStyle name="Normal 5 4 2 2 2 2 6 2" xfId="33413"/>
    <cellStyle name="Normal 5 4 2 2 2 2 7" xfId="33414"/>
    <cellStyle name="Normal 5 4 2 2 2 3" xfId="33415"/>
    <cellStyle name="Normal 5 4 2 2 2 3 2" xfId="33416"/>
    <cellStyle name="Normal 5 4 2 2 2 3 2 2" xfId="33417"/>
    <cellStyle name="Normal 5 4 2 2 2 3 2 2 2" xfId="33418"/>
    <cellStyle name="Normal 5 4 2 2 2 3 2 2 2 2" xfId="33419"/>
    <cellStyle name="Normal 5 4 2 2 2 3 2 2 2 2 2" xfId="33420"/>
    <cellStyle name="Normal 5 4 2 2 2 3 2 2 2 3" xfId="33421"/>
    <cellStyle name="Normal 5 4 2 2 2 3 2 2 3" xfId="33422"/>
    <cellStyle name="Normal 5 4 2 2 2 3 2 2 3 2" xfId="33423"/>
    <cellStyle name="Normal 5 4 2 2 2 3 2 2 4" xfId="33424"/>
    <cellStyle name="Normal 5 4 2 2 2 3 2 3" xfId="33425"/>
    <cellStyle name="Normal 5 4 2 2 2 3 2 3 2" xfId="33426"/>
    <cellStyle name="Normal 5 4 2 2 2 3 2 3 2 2" xfId="33427"/>
    <cellStyle name="Normal 5 4 2 2 2 3 2 3 3" xfId="33428"/>
    <cellStyle name="Normal 5 4 2 2 2 3 2 4" xfId="33429"/>
    <cellStyle name="Normal 5 4 2 2 2 3 2 4 2" xfId="33430"/>
    <cellStyle name="Normal 5 4 2 2 2 3 2 5" xfId="33431"/>
    <cellStyle name="Normal 5 4 2 2 2 3 3" xfId="33432"/>
    <cellStyle name="Normal 5 4 2 2 2 3 3 2" xfId="33433"/>
    <cellStyle name="Normal 5 4 2 2 2 3 3 2 2" xfId="33434"/>
    <cellStyle name="Normal 5 4 2 2 2 3 3 2 2 2" xfId="33435"/>
    <cellStyle name="Normal 5 4 2 2 2 3 3 2 3" xfId="33436"/>
    <cellStyle name="Normal 5 4 2 2 2 3 3 3" xfId="33437"/>
    <cellStyle name="Normal 5 4 2 2 2 3 3 3 2" xfId="33438"/>
    <cellStyle name="Normal 5 4 2 2 2 3 3 4" xfId="33439"/>
    <cellStyle name="Normal 5 4 2 2 2 3 4" xfId="33440"/>
    <cellStyle name="Normal 5 4 2 2 2 3 4 2" xfId="33441"/>
    <cellStyle name="Normal 5 4 2 2 2 3 4 2 2" xfId="33442"/>
    <cellStyle name="Normal 5 4 2 2 2 3 4 3" xfId="33443"/>
    <cellStyle name="Normal 5 4 2 2 2 3 5" xfId="33444"/>
    <cellStyle name="Normal 5 4 2 2 2 3 5 2" xfId="33445"/>
    <cellStyle name="Normal 5 4 2 2 2 3 6" xfId="33446"/>
    <cellStyle name="Normal 5 4 2 2 2 4" xfId="33447"/>
    <cellStyle name="Normal 5 4 2 2 2 4 2" xfId="33448"/>
    <cellStyle name="Normal 5 4 2 2 2 4 2 2" xfId="33449"/>
    <cellStyle name="Normal 5 4 2 2 2 4 2 2 2" xfId="33450"/>
    <cellStyle name="Normal 5 4 2 2 2 4 2 2 2 2" xfId="33451"/>
    <cellStyle name="Normal 5 4 2 2 2 4 2 2 3" xfId="33452"/>
    <cellStyle name="Normal 5 4 2 2 2 4 2 3" xfId="33453"/>
    <cellStyle name="Normal 5 4 2 2 2 4 2 3 2" xfId="33454"/>
    <cellStyle name="Normal 5 4 2 2 2 4 2 4" xfId="33455"/>
    <cellStyle name="Normal 5 4 2 2 2 4 3" xfId="33456"/>
    <cellStyle name="Normal 5 4 2 2 2 4 3 2" xfId="33457"/>
    <cellStyle name="Normal 5 4 2 2 2 4 3 2 2" xfId="33458"/>
    <cellStyle name="Normal 5 4 2 2 2 4 3 3" xfId="33459"/>
    <cellStyle name="Normal 5 4 2 2 2 4 4" xfId="33460"/>
    <cellStyle name="Normal 5 4 2 2 2 4 4 2" xfId="33461"/>
    <cellStyle name="Normal 5 4 2 2 2 4 5" xfId="33462"/>
    <cellStyle name="Normal 5 4 2 2 2 5" xfId="33463"/>
    <cellStyle name="Normal 5 4 2 2 2 5 2" xfId="33464"/>
    <cellStyle name="Normal 5 4 2 2 2 5 2 2" xfId="33465"/>
    <cellStyle name="Normal 5 4 2 2 2 5 2 2 2" xfId="33466"/>
    <cellStyle name="Normal 5 4 2 2 2 5 2 3" xfId="33467"/>
    <cellStyle name="Normal 5 4 2 2 2 5 3" xfId="33468"/>
    <cellStyle name="Normal 5 4 2 2 2 5 3 2" xfId="33469"/>
    <cellStyle name="Normal 5 4 2 2 2 5 4" xfId="33470"/>
    <cellStyle name="Normal 5 4 2 2 2 6" xfId="33471"/>
    <cellStyle name="Normal 5 4 2 2 2 6 2" xfId="33472"/>
    <cellStyle name="Normal 5 4 2 2 2 6 2 2" xfId="33473"/>
    <cellStyle name="Normal 5 4 2 2 2 6 3" xfId="33474"/>
    <cellStyle name="Normal 5 4 2 2 2 7" xfId="33475"/>
    <cellStyle name="Normal 5 4 2 2 2 7 2" xfId="33476"/>
    <cellStyle name="Normal 5 4 2 2 2 8" xfId="33477"/>
    <cellStyle name="Normal 5 4 2 2 3" xfId="33478"/>
    <cellStyle name="Normal 5 4 2 2 3 2" xfId="33479"/>
    <cellStyle name="Normal 5 4 2 2 3 2 2" xfId="33480"/>
    <cellStyle name="Normal 5 4 2 2 3 2 2 2" xfId="33481"/>
    <cellStyle name="Normal 5 4 2 2 3 2 2 2 2" xfId="33482"/>
    <cellStyle name="Normal 5 4 2 2 3 2 2 2 2 2" xfId="33483"/>
    <cellStyle name="Normal 5 4 2 2 3 2 2 2 2 2 2" xfId="33484"/>
    <cellStyle name="Normal 5 4 2 2 3 2 2 2 2 3" xfId="33485"/>
    <cellStyle name="Normal 5 4 2 2 3 2 2 2 3" xfId="33486"/>
    <cellStyle name="Normal 5 4 2 2 3 2 2 2 3 2" xfId="33487"/>
    <cellStyle name="Normal 5 4 2 2 3 2 2 2 4" xfId="33488"/>
    <cellStyle name="Normal 5 4 2 2 3 2 2 3" xfId="33489"/>
    <cellStyle name="Normal 5 4 2 2 3 2 2 3 2" xfId="33490"/>
    <cellStyle name="Normal 5 4 2 2 3 2 2 3 2 2" xfId="33491"/>
    <cellStyle name="Normal 5 4 2 2 3 2 2 3 3" xfId="33492"/>
    <cellStyle name="Normal 5 4 2 2 3 2 2 4" xfId="33493"/>
    <cellStyle name="Normal 5 4 2 2 3 2 2 4 2" xfId="33494"/>
    <cellStyle name="Normal 5 4 2 2 3 2 2 5" xfId="33495"/>
    <cellStyle name="Normal 5 4 2 2 3 2 3" xfId="33496"/>
    <cellStyle name="Normal 5 4 2 2 3 2 3 2" xfId="33497"/>
    <cellStyle name="Normal 5 4 2 2 3 2 3 2 2" xfId="33498"/>
    <cellStyle name="Normal 5 4 2 2 3 2 3 2 2 2" xfId="33499"/>
    <cellStyle name="Normal 5 4 2 2 3 2 3 2 3" xfId="33500"/>
    <cellStyle name="Normal 5 4 2 2 3 2 3 3" xfId="33501"/>
    <cellStyle name="Normal 5 4 2 2 3 2 3 3 2" xfId="33502"/>
    <cellStyle name="Normal 5 4 2 2 3 2 3 4" xfId="33503"/>
    <cellStyle name="Normal 5 4 2 2 3 2 4" xfId="33504"/>
    <cellStyle name="Normal 5 4 2 2 3 2 4 2" xfId="33505"/>
    <cellStyle name="Normal 5 4 2 2 3 2 4 2 2" xfId="33506"/>
    <cellStyle name="Normal 5 4 2 2 3 2 4 3" xfId="33507"/>
    <cellStyle name="Normal 5 4 2 2 3 2 5" xfId="33508"/>
    <cellStyle name="Normal 5 4 2 2 3 2 5 2" xfId="33509"/>
    <cellStyle name="Normal 5 4 2 2 3 2 6" xfId="33510"/>
    <cellStyle name="Normal 5 4 2 2 3 3" xfId="33511"/>
    <cellStyle name="Normal 5 4 2 2 3 3 2" xfId="33512"/>
    <cellStyle name="Normal 5 4 2 2 3 3 2 2" xfId="33513"/>
    <cellStyle name="Normal 5 4 2 2 3 3 2 2 2" xfId="33514"/>
    <cellStyle name="Normal 5 4 2 2 3 3 2 2 2 2" xfId="33515"/>
    <cellStyle name="Normal 5 4 2 2 3 3 2 2 3" xfId="33516"/>
    <cellStyle name="Normal 5 4 2 2 3 3 2 3" xfId="33517"/>
    <cellStyle name="Normal 5 4 2 2 3 3 2 3 2" xfId="33518"/>
    <cellStyle name="Normal 5 4 2 2 3 3 2 4" xfId="33519"/>
    <cellStyle name="Normal 5 4 2 2 3 3 3" xfId="33520"/>
    <cellStyle name="Normal 5 4 2 2 3 3 3 2" xfId="33521"/>
    <cellStyle name="Normal 5 4 2 2 3 3 3 2 2" xfId="33522"/>
    <cellStyle name="Normal 5 4 2 2 3 3 3 3" xfId="33523"/>
    <cellStyle name="Normal 5 4 2 2 3 3 4" xfId="33524"/>
    <cellStyle name="Normal 5 4 2 2 3 3 4 2" xfId="33525"/>
    <cellStyle name="Normal 5 4 2 2 3 3 5" xfId="33526"/>
    <cellStyle name="Normal 5 4 2 2 3 4" xfId="33527"/>
    <cellStyle name="Normal 5 4 2 2 3 4 2" xfId="33528"/>
    <cellStyle name="Normal 5 4 2 2 3 4 2 2" xfId="33529"/>
    <cellStyle name="Normal 5 4 2 2 3 4 2 2 2" xfId="33530"/>
    <cellStyle name="Normal 5 4 2 2 3 4 2 3" xfId="33531"/>
    <cellStyle name="Normal 5 4 2 2 3 4 3" xfId="33532"/>
    <cellStyle name="Normal 5 4 2 2 3 4 3 2" xfId="33533"/>
    <cellStyle name="Normal 5 4 2 2 3 4 4" xfId="33534"/>
    <cellStyle name="Normal 5 4 2 2 3 5" xfId="33535"/>
    <cellStyle name="Normal 5 4 2 2 3 5 2" xfId="33536"/>
    <cellStyle name="Normal 5 4 2 2 3 5 2 2" xfId="33537"/>
    <cellStyle name="Normal 5 4 2 2 3 5 3" xfId="33538"/>
    <cellStyle name="Normal 5 4 2 2 3 6" xfId="33539"/>
    <cellStyle name="Normal 5 4 2 2 3 6 2" xfId="33540"/>
    <cellStyle name="Normal 5 4 2 2 3 7" xfId="33541"/>
    <cellStyle name="Normal 5 4 2 2 4" xfId="33542"/>
    <cellStyle name="Normal 5 4 2 2 4 2" xfId="33543"/>
    <cellStyle name="Normal 5 4 2 2 4 2 2" xfId="33544"/>
    <cellStyle name="Normal 5 4 2 2 4 2 2 2" xfId="33545"/>
    <cellStyle name="Normal 5 4 2 2 4 2 2 2 2" xfId="33546"/>
    <cellStyle name="Normal 5 4 2 2 4 2 2 2 2 2" xfId="33547"/>
    <cellStyle name="Normal 5 4 2 2 4 2 2 2 3" xfId="33548"/>
    <cellStyle name="Normal 5 4 2 2 4 2 2 3" xfId="33549"/>
    <cellStyle name="Normal 5 4 2 2 4 2 2 3 2" xfId="33550"/>
    <cellStyle name="Normal 5 4 2 2 4 2 2 4" xfId="33551"/>
    <cellStyle name="Normal 5 4 2 2 4 2 3" xfId="33552"/>
    <cellStyle name="Normal 5 4 2 2 4 2 3 2" xfId="33553"/>
    <cellStyle name="Normal 5 4 2 2 4 2 3 2 2" xfId="33554"/>
    <cellStyle name="Normal 5 4 2 2 4 2 3 3" xfId="33555"/>
    <cellStyle name="Normal 5 4 2 2 4 2 4" xfId="33556"/>
    <cellStyle name="Normal 5 4 2 2 4 2 4 2" xfId="33557"/>
    <cellStyle name="Normal 5 4 2 2 4 2 5" xfId="33558"/>
    <cellStyle name="Normal 5 4 2 2 4 3" xfId="33559"/>
    <cellStyle name="Normal 5 4 2 2 4 3 2" xfId="33560"/>
    <cellStyle name="Normal 5 4 2 2 4 3 2 2" xfId="33561"/>
    <cellStyle name="Normal 5 4 2 2 4 3 2 2 2" xfId="33562"/>
    <cellStyle name="Normal 5 4 2 2 4 3 2 3" xfId="33563"/>
    <cellStyle name="Normal 5 4 2 2 4 3 3" xfId="33564"/>
    <cellStyle name="Normal 5 4 2 2 4 3 3 2" xfId="33565"/>
    <cellStyle name="Normal 5 4 2 2 4 3 4" xfId="33566"/>
    <cellStyle name="Normal 5 4 2 2 4 4" xfId="33567"/>
    <cellStyle name="Normal 5 4 2 2 4 4 2" xfId="33568"/>
    <cellStyle name="Normal 5 4 2 2 4 4 2 2" xfId="33569"/>
    <cellStyle name="Normal 5 4 2 2 4 4 3" xfId="33570"/>
    <cellStyle name="Normal 5 4 2 2 4 5" xfId="33571"/>
    <cellStyle name="Normal 5 4 2 2 4 5 2" xfId="33572"/>
    <cellStyle name="Normal 5 4 2 2 4 6" xfId="33573"/>
    <cellStyle name="Normal 5 4 2 2 5" xfId="33574"/>
    <cellStyle name="Normal 5 4 2 2 5 2" xfId="33575"/>
    <cellStyle name="Normal 5 4 2 2 5 2 2" xfId="33576"/>
    <cellStyle name="Normal 5 4 2 2 5 2 2 2" xfId="33577"/>
    <cellStyle name="Normal 5 4 2 2 5 2 2 2 2" xfId="33578"/>
    <cellStyle name="Normal 5 4 2 2 5 2 2 3" xfId="33579"/>
    <cellStyle name="Normal 5 4 2 2 5 2 3" xfId="33580"/>
    <cellStyle name="Normal 5 4 2 2 5 2 3 2" xfId="33581"/>
    <cellStyle name="Normal 5 4 2 2 5 2 4" xfId="33582"/>
    <cellStyle name="Normal 5 4 2 2 5 3" xfId="33583"/>
    <cellStyle name="Normal 5 4 2 2 5 3 2" xfId="33584"/>
    <cellStyle name="Normal 5 4 2 2 5 3 2 2" xfId="33585"/>
    <cellStyle name="Normal 5 4 2 2 5 3 3" xfId="33586"/>
    <cellStyle name="Normal 5 4 2 2 5 4" xfId="33587"/>
    <cellStyle name="Normal 5 4 2 2 5 4 2" xfId="33588"/>
    <cellStyle name="Normal 5 4 2 2 5 5" xfId="33589"/>
    <cellStyle name="Normal 5 4 2 2 6" xfId="33590"/>
    <cellStyle name="Normal 5 4 2 2 6 2" xfId="33591"/>
    <cellStyle name="Normal 5 4 2 2 6 2 2" xfId="33592"/>
    <cellStyle name="Normal 5 4 2 2 6 2 2 2" xfId="33593"/>
    <cellStyle name="Normal 5 4 2 2 6 2 3" xfId="33594"/>
    <cellStyle name="Normal 5 4 2 2 6 3" xfId="33595"/>
    <cellStyle name="Normal 5 4 2 2 6 3 2" xfId="33596"/>
    <cellStyle name="Normal 5 4 2 2 6 4" xfId="33597"/>
    <cellStyle name="Normal 5 4 2 2 7" xfId="33598"/>
    <cellStyle name="Normal 5 4 2 2 7 2" xfId="33599"/>
    <cellStyle name="Normal 5 4 2 2 7 2 2" xfId="33600"/>
    <cellStyle name="Normal 5 4 2 2 7 3" xfId="33601"/>
    <cellStyle name="Normal 5 4 2 2 8" xfId="33602"/>
    <cellStyle name="Normal 5 4 2 2 8 2" xfId="33603"/>
    <cellStyle name="Normal 5 4 2 2 9" xfId="33604"/>
    <cellStyle name="Normal 5 4 2 3" xfId="33605"/>
    <cellStyle name="Normal 5 4 2 3 2" xfId="33606"/>
    <cellStyle name="Normal 5 4 2 3 2 2" xfId="33607"/>
    <cellStyle name="Normal 5 4 2 3 2 2 2" xfId="33608"/>
    <cellStyle name="Normal 5 4 2 3 2 2 2 2" xfId="33609"/>
    <cellStyle name="Normal 5 4 2 3 2 2 2 2 2" xfId="33610"/>
    <cellStyle name="Normal 5 4 2 3 2 2 2 2 2 2" xfId="33611"/>
    <cellStyle name="Normal 5 4 2 3 2 2 2 2 2 2 2" xfId="33612"/>
    <cellStyle name="Normal 5 4 2 3 2 2 2 2 2 3" xfId="33613"/>
    <cellStyle name="Normal 5 4 2 3 2 2 2 2 3" xfId="33614"/>
    <cellStyle name="Normal 5 4 2 3 2 2 2 2 3 2" xfId="33615"/>
    <cellStyle name="Normal 5 4 2 3 2 2 2 2 4" xfId="33616"/>
    <cellStyle name="Normal 5 4 2 3 2 2 2 3" xfId="33617"/>
    <cellStyle name="Normal 5 4 2 3 2 2 2 3 2" xfId="33618"/>
    <cellStyle name="Normal 5 4 2 3 2 2 2 3 2 2" xfId="33619"/>
    <cellStyle name="Normal 5 4 2 3 2 2 2 3 3" xfId="33620"/>
    <cellStyle name="Normal 5 4 2 3 2 2 2 4" xfId="33621"/>
    <cellStyle name="Normal 5 4 2 3 2 2 2 4 2" xfId="33622"/>
    <cellStyle name="Normal 5 4 2 3 2 2 2 5" xfId="33623"/>
    <cellStyle name="Normal 5 4 2 3 2 2 3" xfId="33624"/>
    <cellStyle name="Normal 5 4 2 3 2 2 3 2" xfId="33625"/>
    <cellStyle name="Normal 5 4 2 3 2 2 3 2 2" xfId="33626"/>
    <cellStyle name="Normal 5 4 2 3 2 2 3 2 2 2" xfId="33627"/>
    <cellStyle name="Normal 5 4 2 3 2 2 3 2 3" xfId="33628"/>
    <cellStyle name="Normal 5 4 2 3 2 2 3 3" xfId="33629"/>
    <cellStyle name="Normal 5 4 2 3 2 2 3 3 2" xfId="33630"/>
    <cellStyle name="Normal 5 4 2 3 2 2 3 4" xfId="33631"/>
    <cellStyle name="Normal 5 4 2 3 2 2 4" xfId="33632"/>
    <cellStyle name="Normal 5 4 2 3 2 2 4 2" xfId="33633"/>
    <cellStyle name="Normal 5 4 2 3 2 2 4 2 2" xfId="33634"/>
    <cellStyle name="Normal 5 4 2 3 2 2 4 3" xfId="33635"/>
    <cellStyle name="Normal 5 4 2 3 2 2 5" xfId="33636"/>
    <cellStyle name="Normal 5 4 2 3 2 2 5 2" xfId="33637"/>
    <cellStyle name="Normal 5 4 2 3 2 2 6" xfId="33638"/>
    <cellStyle name="Normal 5 4 2 3 2 3" xfId="33639"/>
    <cellStyle name="Normal 5 4 2 3 2 3 2" xfId="33640"/>
    <cellStyle name="Normal 5 4 2 3 2 3 2 2" xfId="33641"/>
    <cellStyle name="Normal 5 4 2 3 2 3 2 2 2" xfId="33642"/>
    <cellStyle name="Normal 5 4 2 3 2 3 2 2 2 2" xfId="33643"/>
    <cellStyle name="Normal 5 4 2 3 2 3 2 2 3" xfId="33644"/>
    <cellStyle name="Normal 5 4 2 3 2 3 2 3" xfId="33645"/>
    <cellStyle name="Normal 5 4 2 3 2 3 2 3 2" xfId="33646"/>
    <cellStyle name="Normal 5 4 2 3 2 3 2 4" xfId="33647"/>
    <cellStyle name="Normal 5 4 2 3 2 3 3" xfId="33648"/>
    <cellStyle name="Normal 5 4 2 3 2 3 3 2" xfId="33649"/>
    <cellStyle name="Normal 5 4 2 3 2 3 3 2 2" xfId="33650"/>
    <cellStyle name="Normal 5 4 2 3 2 3 3 3" xfId="33651"/>
    <cellStyle name="Normal 5 4 2 3 2 3 4" xfId="33652"/>
    <cellStyle name="Normal 5 4 2 3 2 3 4 2" xfId="33653"/>
    <cellStyle name="Normal 5 4 2 3 2 3 5" xfId="33654"/>
    <cellStyle name="Normal 5 4 2 3 2 4" xfId="33655"/>
    <cellStyle name="Normal 5 4 2 3 2 4 2" xfId="33656"/>
    <cellStyle name="Normal 5 4 2 3 2 4 2 2" xfId="33657"/>
    <cellStyle name="Normal 5 4 2 3 2 4 2 2 2" xfId="33658"/>
    <cellStyle name="Normal 5 4 2 3 2 4 2 3" xfId="33659"/>
    <cellStyle name="Normal 5 4 2 3 2 4 3" xfId="33660"/>
    <cellStyle name="Normal 5 4 2 3 2 4 3 2" xfId="33661"/>
    <cellStyle name="Normal 5 4 2 3 2 4 4" xfId="33662"/>
    <cellStyle name="Normal 5 4 2 3 2 5" xfId="33663"/>
    <cellStyle name="Normal 5 4 2 3 2 5 2" xfId="33664"/>
    <cellStyle name="Normal 5 4 2 3 2 5 2 2" xfId="33665"/>
    <cellStyle name="Normal 5 4 2 3 2 5 3" xfId="33666"/>
    <cellStyle name="Normal 5 4 2 3 2 6" xfId="33667"/>
    <cellStyle name="Normal 5 4 2 3 2 6 2" xfId="33668"/>
    <cellStyle name="Normal 5 4 2 3 2 7" xfId="33669"/>
    <cellStyle name="Normal 5 4 2 3 3" xfId="33670"/>
    <cellStyle name="Normal 5 4 2 3 3 2" xfId="33671"/>
    <cellStyle name="Normal 5 4 2 3 3 2 2" xfId="33672"/>
    <cellStyle name="Normal 5 4 2 3 3 2 2 2" xfId="33673"/>
    <cellStyle name="Normal 5 4 2 3 3 2 2 2 2" xfId="33674"/>
    <cellStyle name="Normal 5 4 2 3 3 2 2 2 2 2" xfId="33675"/>
    <cellStyle name="Normal 5 4 2 3 3 2 2 2 3" xfId="33676"/>
    <cellStyle name="Normal 5 4 2 3 3 2 2 3" xfId="33677"/>
    <cellStyle name="Normal 5 4 2 3 3 2 2 3 2" xfId="33678"/>
    <cellStyle name="Normal 5 4 2 3 3 2 2 4" xfId="33679"/>
    <cellStyle name="Normal 5 4 2 3 3 2 3" xfId="33680"/>
    <cellStyle name="Normal 5 4 2 3 3 2 3 2" xfId="33681"/>
    <cellStyle name="Normal 5 4 2 3 3 2 3 2 2" xfId="33682"/>
    <cellStyle name="Normal 5 4 2 3 3 2 3 3" xfId="33683"/>
    <cellStyle name="Normal 5 4 2 3 3 2 4" xfId="33684"/>
    <cellStyle name="Normal 5 4 2 3 3 2 4 2" xfId="33685"/>
    <cellStyle name="Normal 5 4 2 3 3 2 5" xfId="33686"/>
    <cellStyle name="Normal 5 4 2 3 3 3" xfId="33687"/>
    <cellStyle name="Normal 5 4 2 3 3 3 2" xfId="33688"/>
    <cellStyle name="Normal 5 4 2 3 3 3 2 2" xfId="33689"/>
    <cellStyle name="Normal 5 4 2 3 3 3 2 2 2" xfId="33690"/>
    <cellStyle name="Normal 5 4 2 3 3 3 2 3" xfId="33691"/>
    <cellStyle name="Normal 5 4 2 3 3 3 3" xfId="33692"/>
    <cellStyle name="Normal 5 4 2 3 3 3 3 2" xfId="33693"/>
    <cellStyle name="Normal 5 4 2 3 3 3 4" xfId="33694"/>
    <cellStyle name="Normal 5 4 2 3 3 4" xfId="33695"/>
    <cellStyle name="Normal 5 4 2 3 3 4 2" xfId="33696"/>
    <cellStyle name="Normal 5 4 2 3 3 4 2 2" xfId="33697"/>
    <cellStyle name="Normal 5 4 2 3 3 4 3" xfId="33698"/>
    <cellStyle name="Normal 5 4 2 3 3 5" xfId="33699"/>
    <cellStyle name="Normal 5 4 2 3 3 5 2" xfId="33700"/>
    <cellStyle name="Normal 5 4 2 3 3 6" xfId="33701"/>
    <cellStyle name="Normal 5 4 2 3 4" xfId="33702"/>
    <cellStyle name="Normal 5 4 2 3 4 2" xfId="33703"/>
    <cellStyle name="Normal 5 4 2 3 4 2 2" xfId="33704"/>
    <cellStyle name="Normal 5 4 2 3 4 2 2 2" xfId="33705"/>
    <cellStyle name="Normal 5 4 2 3 4 2 2 2 2" xfId="33706"/>
    <cellStyle name="Normal 5 4 2 3 4 2 2 3" xfId="33707"/>
    <cellStyle name="Normal 5 4 2 3 4 2 3" xfId="33708"/>
    <cellStyle name="Normal 5 4 2 3 4 2 3 2" xfId="33709"/>
    <cellStyle name="Normal 5 4 2 3 4 2 4" xfId="33710"/>
    <cellStyle name="Normal 5 4 2 3 4 3" xfId="33711"/>
    <cellStyle name="Normal 5 4 2 3 4 3 2" xfId="33712"/>
    <cellStyle name="Normal 5 4 2 3 4 3 2 2" xfId="33713"/>
    <cellStyle name="Normal 5 4 2 3 4 3 3" xfId="33714"/>
    <cellStyle name="Normal 5 4 2 3 4 4" xfId="33715"/>
    <cellStyle name="Normal 5 4 2 3 4 4 2" xfId="33716"/>
    <cellStyle name="Normal 5 4 2 3 4 5" xfId="33717"/>
    <cellStyle name="Normal 5 4 2 3 5" xfId="33718"/>
    <cellStyle name="Normal 5 4 2 3 5 2" xfId="33719"/>
    <cellStyle name="Normal 5 4 2 3 5 2 2" xfId="33720"/>
    <cellStyle name="Normal 5 4 2 3 5 2 2 2" xfId="33721"/>
    <cellStyle name="Normal 5 4 2 3 5 2 3" xfId="33722"/>
    <cellStyle name="Normal 5 4 2 3 5 3" xfId="33723"/>
    <cellStyle name="Normal 5 4 2 3 5 3 2" xfId="33724"/>
    <cellStyle name="Normal 5 4 2 3 5 4" xfId="33725"/>
    <cellStyle name="Normal 5 4 2 3 6" xfId="33726"/>
    <cellStyle name="Normal 5 4 2 3 6 2" xfId="33727"/>
    <cellStyle name="Normal 5 4 2 3 6 2 2" xfId="33728"/>
    <cellStyle name="Normal 5 4 2 3 6 3" xfId="33729"/>
    <cellStyle name="Normal 5 4 2 3 7" xfId="33730"/>
    <cellStyle name="Normal 5 4 2 3 7 2" xfId="33731"/>
    <cellStyle name="Normal 5 4 2 3 8" xfId="33732"/>
    <cellStyle name="Normal 5 4 2 4" xfId="33733"/>
    <cellStyle name="Normal 5 4 2 4 2" xfId="33734"/>
    <cellStyle name="Normal 5 4 2 4 2 2" xfId="33735"/>
    <cellStyle name="Normal 5 4 2 4 2 2 2" xfId="33736"/>
    <cellStyle name="Normal 5 4 2 4 2 2 2 2" xfId="33737"/>
    <cellStyle name="Normal 5 4 2 4 2 2 2 2 2" xfId="33738"/>
    <cellStyle name="Normal 5 4 2 4 2 2 2 2 2 2" xfId="33739"/>
    <cellStyle name="Normal 5 4 2 4 2 2 2 2 3" xfId="33740"/>
    <cellStyle name="Normal 5 4 2 4 2 2 2 3" xfId="33741"/>
    <cellStyle name="Normal 5 4 2 4 2 2 2 3 2" xfId="33742"/>
    <cellStyle name="Normal 5 4 2 4 2 2 2 4" xfId="33743"/>
    <cellStyle name="Normal 5 4 2 4 2 2 3" xfId="33744"/>
    <cellStyle name="Normal 5 4 2 4 2 2 3 2" xfId="33745"/>
    <cellStyle name="Normal 5 4 2 4 2 2 3 2 2" xfId="33746"/>
    <cellStyle name="Normal 5 4 2 4 2 2 3 3" xfId="33747"/>
    <cellStyle name="Normal 5 4 2 4 2 2 4" xfId="33748"/>
    <cellStyle name="Normal 5 4 2 4 2 2 4 2" xfId="33749"/>
    <cellStyle name="Normal 5 4 2 4 2 2 5" xfId="33750"/>
    <cellStyle name="Normal 5 4 2 4 2 3" xfId="33751"/>
    <cellStyle name="Normal 5 4 2 4 2 3 2" xfId="33752"/>
    <cellStyle name="Normal 5 4 2 4 2 3 2 2" xfId="33753"/>
    <cellStyle name="Normal 5 4 2 4 2 3 2 2 2" xfId="33754"/>
    <cellStyle name="Normal 5 4 2 4 2 3 2 3" xfId="33755"/>
    <cellStyle name="Normal 5 4 2 4 2 3 3" xfId="33756"/>
    <cellStyle name="Normal 5 4 2 4 2 3 3 2" xfId="33757"/>
    <cellStyle name="Normal 5 4 2 4 2 3 4" xfId="33758"/>
    <cellStyle name="Normal 5 4 2 4 2 4" xfId="33759"/>
    <cellStyle name="Normal 5 4 2 4 2 4 2" xfId="33760"/>
    <cellStyle name="Normal 5 4 2 4 2 4 2 2" xfId="33761"/>
    <cellStyle name="Normal 5 4 2 4 2 4 3" xfId="33762"/>
    <cellStyle name="Normal 5 4 2 4 2 5" xfId="33763"/>
    <cellStyle name="Normal 5 4 2 4 2 5 2" xfId="33764"/>
    <cellStyle name="Normal 5 4 2 4 2 6" xfId="33765"/>
    <cellStyle name="Normal 5 4 2 4 3" xfId="33766"/>
    <cellStyle name="Normal 5 4 2 4 3 2" xfId="33767"/>
    <cellStyle name="Normal 5 4 2 4 3 2 2" xfId="33768"/>
    <cellStyle name="Normal 5 4 2 4 3 2 2 2" xfId="33769"/>
    <cellStyle name="Normal 5 4 2 4 3 2 2 2 2" xfId="33770"/>
    <cellStyle name="Normal 5 4 2 4 3 2 2 3" xfId="33771"/>
    <cellStyle name="Normal 5 4 2 4 3 2 3" xfId="33772"/>
    <cellStyle name="Normal 5 4 2 4 3 2 3 2" xfId="33773"/>
    <cellStyle name="Normal 5 4 2 4 3 2 4" xfId="33774"/>
    <cellStyle name="Normal 5 4 2 4 3 3" xfId="33775"/>
    <cellStyle name="Normal 5 4 2 4 3 3 2" xfId="33776"/>
    <cellStyle name="Normal 5 4 2 4 3 3 2 2" xfId="33777"/>
    <cellStyle name="Normal 5 4 2 4 3 3 3" xfId="33778"/>
    <cellStyle name="Normal 5 4 2 4 3 4" xfId="33779"/>
    <cellStyle name="Normal 5 4 2 4 3 4 2" xfId="33780"/>
    <cellStyle name="Normal 5 4 2 4 3 5" xfId="33781"/>
    <cellStyle name="Normal 5 4 2 4 4" xfId="33782"/>
    <cellStyle name="Normal 5 4 2 4 4 2" xfId="33783"/>
    <cellStyle name="Normal 5 4 2 4 4 2 2" xfId="33784"/>
    <cellStyle name="Normal 5 4 2 4 4 2 2 2" xfId="33785"/>
    <cellStyle name="Normal 5 4 2 4 4 2 3" xfId="33786"/>
    <cellStyle name="Normal 5 4 2 4 4 3" xfId="33787"/>
    <cellStyle name="Normal 5 4 2 4 4 3 2" xfId="33788"/>
    <cellStyle name="Normal 5 4 2 4 4 4" xfId="33789"/>
    <cellStyle name="Normal 5 4 2 4 5" xfId="33790"/>
    <cellStyle name="Normal 5 4 2 4 5 2" xfId="33791"/>
    <cellStyle name="Normal 5 4 2 4 5 2 2" xfId="33792"/>
    <cellStyle name="Normal 5 4 2 4 5 3" xfId="33793"/>
    <cellStyle name="Normal 5 4 2 4 6" xfId="33794"/>
    <cellStyle name="Normal 5 4 2 4 6 2" xfId="33795"/>
    <cellStyle name="Normal 5 4 2 4 7" xfId="33796"/>
    <cellStyle name="Normal 5 4 2 5" xfId="33797"/>
    <cellStyle name="Normal 5 4 2 5 2" xfId="33798"/>
    <cellStyle name="Normal 5 4 2 5 2 2" xfId="33799"/>
    <cellStyle name="Normal 5 4 2 5 2 2 2" xfId="33800"/>
    <cellStyle name="Normal 5 4 2 5 2 2 2 2" xfId="33801"/>
    <cellStyle name="Normal 5 4 2 5 2 2 2 2 2" xfId="33802"/>
    <cellStyle name="Normal 5 4 2 5 2 2 2 3" xfId="33803"/>
    <cellStyle name="Normal 5 4 2 5 2 2 3" xfId="33804"/>
    <cellStyle name="Normal 5 4 2 5 2 2 3 2" xfId="33805"/>
    <cellStyle name="Normal 5 4 2 5 2 2 4" xfId="33806"/>
    <cellStyle name="Normal 5 4 2 5 2 3" xfId="33807"/>
    <cellStyle name="Normal 5 4 2 5 2 3 2" xfId="33808"/>
    <cellStyle name="Normal 5 4 2 5 2 3 2 2" xfId="33809"/>
    <cellStyle name="Normal 5 4 2 5 2 3 3" xfId="33810"/>
    <cellStyle name="Normal 5 4 2 5 2 4" xfId="33811"/>
    <cellStyle name="Normal 5 4 2 5 2 4 2" xfId="33812"/>
    <cellStyle name="Normal 5 4 2 5 2 5" xfId="33813"/>
    <cellStyle name="Normal 5 4 2 5 3" xfId="33814"/>
    <cellStyle name="Normal 5 4 2 5 3 2" xfId="33815"/>
    <cellStyle name="Normal 5 4 2 5 3 2 2" xfId="33816"/>
    <cellStyle name="Normal 5 4 2 5 3 2 2 2" xfId="33817"/>
    <cellStyle name="Normal 5 4 2 5 3 2 3" xfId="33818"/>
    <cellStyle name="Normal 5 4 2 5 3 3" xfId="33819"/>
    <cellStyle name="Normal 5 4 2 5 3 3 2" xfId="33820"/>
    <cellStyle name="Normal 5 4 2 5 3 4" xfId="33821"/>
    <cellStyle name="Normal 5 4 2 5 4" xfId="33822"/>
    <cellStyle name="Normal 5 4 2 5 4 2" xfId="33823"/>
    <cellStyle name="Normal 5 4 2 5 4 2 2" xfId="33824"/>
    <cellStyle name="Normal 5 4 2 5 4 3" xfId="33825"/>
    <cellStyle name="Normal 5 4 2 5 5" xfId="33826"/>
    <cellStyle name="Normal 5 4 2 5 5 2" xfId="33827"/>
    <cellStyle name="Normal 5 4 2 5 6" xfId="33828"/>
    <cellStyle name="Normal 5 4 2 6" xfId="33829"/>
    <cellStyle name="Normal 5 4 2 6 2" xfId="33830"/>
    <cellStyle name="Normal 5 4 2 6 2 2" xfId="33831"/>
    <cellStyle name="Normal 5 4 2 6 2 2 2" xfId="33832"/>
    <cellStyle name="Normal 5 4 2 6 2 2 2 2" xfId="33833"/>
    <cellStyle name="Normal 5 4 2 6 2 2 3" xfId="33834"/>
    <cellStyle name="Normal 5 4 2 6 2 3" xfId="33835"/>
    <cellStyle name="Normal 5 4 2 6 2 3 2" xfId="33836"/>
    <cellStyle name="Normal 5 4 2 6 2 4" xfId="33837"/>
    <cellStyle name="Normal 5 4 2 6 3" xfId="33838"/>
    <cellStyle name="Normal 5 4 2 6 3 2" xfId="33839"/>
    <cellStyle name="Normal 5 4 2 6 3 2 2" xfId="33840"/>
    <cellStyle name="Normal 5 4 2 6 3 3" xfId="33841"/>
    <cellStyle name="Normal 5 4 2 6 4" xfId="33842"/>
    <cellStyle name="Normal 5 4 2 6 4 2" xfId="33843"/>
    <cellStyle name="Normal 5 4 2 6 5" xfId="33844"/>
    <cellStyle name="Normal 5 4 2 7" xfId="33845"/>
    <cellStyle name="Normal 5 4 2 7 2" xfId="33846"/>
    <cellStyle name="Normal 5 4 2 7 2 2" xfId="33847"/>
    <cellStyle name="Normal 5 4 2 7 2 2 2" xfId="33848"/>
    <cellStyle name="Normal 5 4 2 7 2 3" xfId="33849"/>
    <cellStyle name="Normal 5 4 2 7 3" xfId="33850"/>
    <cellStyle name="Normal 5 4 2 7 3 2" xfId="33851"/>
    <cellStyle name="Normal 5 4 2 7 4" xfId="33852"/>
    <cellStyle name="Normal 5 4 2 8" xfId="33853"/>
    <cellStyle name="Normal 5 4 2 8 2" xfId="33854"/>
    <cellStyle name="Normal 5 4 2 8 2 2" xfId="33855"/>
    <cellStyle name="Normal 5 4 2 8 3" xfId="33856"/>
    <cellStyle name="Normal 5 4 2 9" xfId="33857"/>
    <cellStyle name="Normal 5 4 2 9 2" xfId="33858"/>
    <cellStyle name="Normal 5 4 3" xfId="33859"/>
    <cellStyle name="Normal 5 4 3 2" xfId="33860"/>
    <cellStyle name="Normal 5 4 3 2 2" xfId="33861"/>
    <cellStyle name="Normal 5 4 3 2 2 2" xfId="33862"/>
    <cellStyle name="Normal 5 4 3 2 2 2 2" xfId="33863"/>
    <cellStyle name="Normal 5 4 3 2 2 2 2 2" xfId="33864"/>
    <cellStyle name="Normal 5 4 3 2 2 2 2 2 2" xfId="33865"/>
    <cellStyle name="Normal 5 4 3 2 2 2 2 2 2 2" xfId="33866"/>
    <cellStyle name="Normal 5 4 3 2 2 2 2 2 2 2 2" xfId="33867"/>
    <cellStyle name="Normal 5 4 3 2 2 2 2 2 2 3" xfId="33868"/>
    <cellStyle name="Normal 5 4 3 2 2 2 2 2 3" xfId="33869"/>
    <cellStyle name="Normal 5 4 3 2 2 2 2 2 3 2" xfId="33870"/>
    <cellStyle name="Normal 5 4 3 2 2 2 2 2 4" xfId="33871"/>
    <cellStyle name="Normal 5 4 3 2 2 2 2 3" xfId="33872"/>
    <cellStyle name="Normal 5 4 3 2 2 2 2 3 2" xfId="33873"/>
    <cellStyle name="Normal 5 4 3 2 2 2 2 3 2 2" xfId="33874"/>
    <cellStyle name="Normal 5 4 3 2 2 2 2 3 3" xfId="33875"/>
    <cellStyle name="Normal 5 4 3 2 2 2 2 4" xfId="33876"/>
    <cellStyle name="Normal 5 4 3 2 2 2 2 4 2" xfId="33877"/>
    <cellStyle name="Normal 5 4 3 2 2 2 2 5" xfId="33878"/>
    <cellStyle name="Normal 5 4 3 2 2 2 3" xfId="33879"/>
    <cellStyle name="Normal 5 4 3 2 2 2 3 2" xfId="33880"/>
    <cellStyle name="Normal 5 4 3 2 2 2 3 2 2" xfId="33881"/>
    <cellStyle name="Normal 5 4 3 2 2 2 3 2 2 2" xfId="33882"/>
    <cellStyle name="Normal 5 4 3 2 2 2 3 2 3" xfId="33883"/>
    <cellStyle name="Normal 5 4 3 2 2 2 3 3" xfId="33884"/>
    <cellStyle name="Normal 5 4 3 2 2 2 3 3 2" xfId="33885"/>
    <cellStyle name="Normal 5 4 3 2 2 2 3 4" xfId="33886"/>
    <cellStyle name="Normal 5 4 3 2 2 2 4" xfId="33887"/>
    <cellStyle name="Normal 5 4 3 2 2 2 4 2" xfId="33888"/>
    <cellStyle name="Normal 5 4 3 2 2 2 4 2 2" xfId="33889"/>
    <cellStyle name="Normal 5 4 3 2 2 2 4 3" xfId="33890"/>
    <cellStyle name="Normal 5 4 3 2 2 2 5" xfId="33891"/>
    <cellStyle name="Normal 5 4 3 2 2 2 5 2" xfId="33892"/>
    <cellStyle name="Normal 5 4 3 2 2 2 6" xfId="33893"/>
    <cellStyle name="Normal 5 4 3 2 2 3" xfId="33894"/>
    <cellStyle name="Normal 5 4 3 2 2 3 2" xfId="33895"/>
    <cellStyle name="Normal 5 4 3 2 2 3 2 2" xfId="33896"/>
    <cellStyle name="Normal 5 4 3 2 2 3 2 2 2" xfId="33897"/>
    <cellStyle name="Normal 5 4 3 2 2 3 2 2 2 2" xfId="33898"/>
    <cellStyle name="Normal 5 4 3 2 2 3 2 2 3" xfId="33899"/>
    <cellStyle name="Normal 5 4 3 2 2 3 2 3" xfId="33900"/>
    <cellStyle name="Normal 5 4 3 2 2 3 2 3 2" xfId="33901"/>
    <cellStyle name="Normal 5 4 3 2 2 3 2 4" xfId="33902"/>
    <cellStyle name="Normal 5 4 3 2 2 3 3" xfId="33903"/>
    <cellStyle name="Normal 5 4 3 2 2 3 3 2" xfId="33904"/>
    <cellStyle name="Normal 5 4 3 2 2 3 3 2 2" xfId="33905"/>
    <cellStyle name="Normal 5 4 3 2 2 3 3 3" xfId="33906"/>
    <cellStyle name="Normal 5 4 3 2 2 3 4" xfId="33907"/>
    <cellStyle name="Normal 5 4 3 2 2 3 4 2" xfId="33908"/>
    <cellStyle name="Normal 5 4 3 2 2 3 5" xfId="33909"/>
    <cellStyle name="Normal 5 4 3 2 2 4" xfId="33910"/>
    <cellStyle name="Normal 5 4 3 2 2 4 2" xfId="33911"/>
    <cellStyle name="Normal 5 4 3 2 2 4 2 2" xfId="33912"/>
    <cellStyle name="Normal 5 4 3 2 2 4 2 2 2" xfId="33913"/>
    <cellStyle name="Normal 5 4 3 2 2 4 2 3" xfId="33914"/>
    <cellStyle name="Normal 5 4 3 2 2 4 3" xfId="33915"/>
    <cellStyle name="Normal 5 4 3 2 2 4 3 2" xfId="33916"/>
    <cellStyle name="Normal 5 4 3 2 2 4 4" xfId="33917"/>
    <cellStyle name="Normal 5 4 3 2 2 5" xfId="33918"/>
    <cellStyle name="Normal 5 4 3 2 2 5 2" xfId="33919"/>
    <cellStyle name="Normal 5 4 3 2 2 5 2 2" xfId="33920"/>
    <cellStyle name="Normal 5 4 3 2 2 5 3" xfId="33921"/>
    <cellStyle name="Normal 5 4 3 2 2 6" xfId="33922"/>
    <cellStyle name="Normal 5 4 3 2 2 6 2" xfId="33923"/>
    <cellStyle name="Normal 5 4 3 2 2 7" xfId="33924"/>
    <cellStyle name="Normal 5 4 3 2 3" xfId="33925"/>
    <cellStyle name="Normal 5 4 3 2 3 2" xfId="33926"/>
    <cellStyle name="Normal 5 4 3 2 3 2 2" xfId="33927"/>
    <cellStyle name="Normal 5 4 3 2 3 2 2 2" xfId="33928"/>
    <cellStyle name="Normal 5 4 3 2 3 2 2 2 2" xfId="33929"/>
    <cellStyle name="Normal 5 4 3 2 3 2 2 2 2 2" xfId="33930"/>
    <cellStyle name="Normal 5 4 3 2 3 2 2 2 3" xfId="33931"/>
    <cellStyle name="Normal 5 4 3 2 3 2 2 3" xfId="33932"/>
    <cellStyle name="Normal 5 4 3 2 3 2 2 3 2" xfId="33933"/>
    <cellStyle name="Normal 5 4 3 2 3 2 2 4" xfId="33934"/>
    <cellStyle name="Normal 5 4 3 2 3 2 3" xfId="33935"/>
    <cellStyle name="Normal 5 4 3 2 3 2 3 2" xfId="33936"/>
    <cellStyle name="Normal 5 4 3 2 3 2 3 2 2" xfId="33937"/>
    <cellStyle name="Normal 5 4 3 2 3 2 3 3" xfId="33938"/>
    <cellStyle name="Normal 5 4 3 2 3 2 4" xfId="33939"/>
    <cellStyle name="Normal 5 4 3 2 3 2 4 2" xfId="33940"/>
    <cellStyle name="Normal 5 4 3 2 3 2 5" xfId="33941"/>
    <cellStyle name="Normal 5 4 3 2 3 3" xfId="33942"/>
    <cellStyle name="Normal 5 4 3 2 3 3 2" xfId="33943"/>
    <cellStyle name="Normal 5 4 3 2 3 3 2 2" xfId="33944"/>
    <cellStyle name="Normal 5 4 3 2 3 3 2 2 2" xfId="33945"/>
    <cellStyle name="Normal 5 4 3 2 3 3 2 3" xfId="33946"/>
    <cellStyle name="Normal 5 4 3 2 3 3 3" xfId="33947"/>
    <cellStyle name="Normal 5 4 3 2 3 3 3 2" xfId="33948"/>
    <cellStyle name="Normal 5 4 3 2 3 3 4" xfId="33949"/>
    <cellStyle name="Normal 5 4 3 2 3 4" xfId="33950"/>
    <cellStyle name="Normal 5 4 3 2 3 4 2" xfId="33951"/>
    <cellStyle name="Normal 5 4 3 2 3 4 2 2" xfId="33952"/>
    <cellStyle name="Normal 5 4 3 2 3 4 3" xfId="33953"/>
    <cellStyle name="Normal 5 4 3 2 3 5" xfId="33954"/>
    <cellStyle name="Normal 5 4 3 2 3 5 2" xfId="33955"/>
    <cellStyle name="Normal 5 4 3 2 3 6" xfId="33956"/>
    <cellStyle name="Normal 5 4 3 2 4" xfId="33957"/>
    <cellStyle name="Normal 5 4 3 2 4 2" xfId="33958"/>
    <cellStyle name="Normal 5 4 3 2 4 2 2" xfId="33959"/>
    <cellStyle name="Normal 5 4 3 2 4 2 2 2" xfId="33960"/>
    <cellStyle name="Normal 5 4 3 2 4 2 2 2 2" xfId="33961"/>
    <cellStyle name="Normal 5 4 3 2 4 2 2 3" xfId="33962"/>
    <cellStyle name="Normal 5 4 3 2 4 2 3" xfId="33963"/>
    <cellStyle name="Normal 5 4 3 2 4 2 3 2" xfId="33964"/>
    <cellStyle name="Normal 5 4 3 2 4 2 4" xfId="33965"/>
    <cellStyle name="Normal 5 4 3 2 4 3" xfId="33966"/>
    <cellStyle name="Normal 5 4 3 2 4 3 2" xfId="33967"/>
    <cellStyle name="Normal 5 4 3 2 4 3 2 2" xfId="33968"/>
    <cellStyle name="Normal 5 4 3 2 4 3 3" xfId="33969"/>
    <cellStyle name="Normal 5 4 3 2 4 4" xfId="33970"/>
    <cellStyle name="Normal 5 4 3 2 4 4 2" xfId="33971"/>
    <cellStyle name="Normal 5 4 3 2 4 5" xfId="33972"/>
    <cellStyle name="Normal 5 4 3 2 5" xfId="33973"/>
    <cellStyle name="Normal 5 4 3 2 5 2" xfId="33974"/>
    <cellStyle name="Normal 5 4 3 2 5 2 2" xfId="33975"/>
    <cellStyle name="Normal 5 4 3 2 5 2 2 2" xfId="33976"/>
    <cellStyle name="Normal 5 4 3 2 5 2 3" xfId="33977"/>
    <cellStyle name="Normal 5 4 3 2 5 3" xfId="33978"/>
    <cellStyle name="Normal 5 4 3 2 5 3 2" xfId="33979"/>
    <cellStyle name="Normal 5 4 3 2 5 4" xfId="33980"/>
    <cellStyle name="Normal 5 4 3 2 6" xfId="33981"/>
    <cellStyle name="Normal 5 4 3 2 6 2" xfId="33982"/>
    <cellStyle name="Normal 5 4 3 2 6 2 2" xfId="33983"/>
    <cellStyle name="Normal 5 4 3 2 6 3" xfId="33984"/>
    <cellStyle name="Normal 5 4 3 2 7" xfId="33985"/>
    <cellStyle name="Normal 5 4 3 2 7 2" xfId="33986"/>
    <cellStyle name="Normal 5 4 3 2 8" xfId="33987"/>
    <cellStyle name="Normal 5 4 3 3" xfId="33988"/>
    <cellStyle name="Normal 5 4 3 3 2" xfId="33989"/>
    <cellStyle name="Normal 5 4 3 3 2 2" xfId="33990"/>
    <cellStyle name="Normal 5 4 3 3 2 2 2" xfId="33991"/>
    <cellStyle name="Normal 5 4 3 3 2 2 2 2" xfId="33992"/>
    <cellStyle name="Normal 5 4 3 3 2 2 2 2 2" xfId="33993"/>
    <cellStyle name="Normal 5 4 3 3 2 2 2 2 2 2" xfId="33994"/>
    <cellStyle name="Normal 5 4 3 3 2 2 2 2 3" xfId="33995"/>
    <cellStyle name="Normal 5 4 3 3 2 2 2 3" xfId="33996"/>
    <cellStyle name="Normal 5 4 3 3 2 2 2 3 2" xfId="33997"/>
    <cellStyle name="Normal 5 4 3 3 2 2 2 4" xfId="33998"/>
    <cellStyle name="Normal 5 4 3 3 2 2 3" xfId="33999"/>
    <cellStyle name="Normal 5 4 3 3 2 2 3 2" xfId="34000"/>
    <cellStyle name="Normal 5 4 3 3 2 2 3 2 2" xfId="34001"/>
    <cellStyle name="Normal 5 4 3 3 2 2 3 3" xfId="34002"/>
    <cellStyle name="Normal 5 4 3 3 2 2 4" xfId="34003"/>
    <cellStyle name="Normal 5 4 3 3 2 2 4 2" xfId="34004"/>
    <cellStyle name="Normal 5 4 3 3 2 2 5" xfId="34005"/>
    <cellStyle name="Normal 5 4 3 3 2 3" xfId="34006"/>
    <cellStyle name="Normal 5 4 3 3 2 3 2" xfId="34007"/>
    <cellStyle name="Normal 5 4 3 3 2 3 2 2" xfId="34008"/>
    <cellStyle name="Normal 5 4 3 3 2 3 2 2 2" xfId="34009"/>
    <cellStyle name="Normal 5 4 3 3 2 3 2 3" xfId="34010"/>
    <cellStyle name="Normal 5 4 3 3 2 3 3" xfId="34011"/>
    <cellStyle name="Normal 5 4 3 3 2 3 3 2" xfId="34012"/>
    <cellStyle name="Normal 5 4 3 3 2 3 4" xfId="34013"/>
    <cellStyle name="Normal 5 4 3 3 2 4" xfId="34014"/>
    <cellStyle name="Normal 5 4 3 3 2 4 2" xfId="34015"/>
    <cellStyle name="Normal 5 4 3 3 2 4 2 2" xfId="34016"/>
    <cellStyle name="Normal 5 4 3 3 2 4 3" xfId="34017"/>
    <cellStyle name="Normal 5 4 3 3 2 5" xfId="34018"/>
    <cellStyle name="Normal 5 4 3 3 2 5 2" xfId="34019"/>
    <cellStyle name="Normal 5 4 3 3 2 6" xfId="34020"/>
    <cellStyle name="Normal 5 4 3 3 3" xfId="34021"/>
    <cellStyle name="Normal 5 4 3 3 3 2" xfId="34022"/>
    <cellStyle name="Normal 5 4 3 3 3 2 2" xfId="34023"/>
    <cellStyle name="Normal 5 4 3 3 3 2 2 2" xfId="34024"/>
    <cellStyle name="Normal 5 4 3 3 3 2 2 2 2" xfId="34025"/>
    <cellStyle name="Normal 5 4 3 3 3 2 2 3" xfId="34026"/>
    <cellStyle name="Normal 5 4 3 3 3 2 3" xfId="34027"/>
    <cellStyle name="Normal 5 4 3 3 3 2 3 2" xfId="34028"/>
    <cellStyle name="Normal 5 4 3 3 3 2 4" xfId="34029"/>
    <cellStyle name="Normal 5 4 3 3 3 3" xfId="34030"/>
    <cellStyle name="Normal 5 4 3 3 3 3 2" xfId="34031"/>
    <cellStyle name="Normal 5 4 3 3 3 3 2 2" xfId="34032"/>
    <cellStyle name="Normal 5 4 3 3 3 3 3" xfId="34033"/>
    <cellStyle name="Normal 5 4 3 3 3 4" xfId="34034"/>
    <cellStyle name="Normal 5 4 3 3 3 4 2" xfId="34035"/>
    <cellStyle name="Normal 5 4 3 3 3 5" xfId="34036"/>
    <cellStyle name="Normal 5 4 3 3 4" xfId="34037"/>
    <cellStyle name="Normal 5 4 3 3 4 2" xfId="34038"/>
    <cellStyle name="Normal 5 4 3 3 4 2 2" xfId="34039"/>
    <cellStyle name="Normal 5 4 3 3 4 2 2 2" xfId="34040"/>
    <cellStyle name="Normal 5 4 3 3 4 2 3" xfId="34041"/>
    <cellStyle name="Normal 5 4 3 3 4 3" xfId="34042"/>
    <cellStyle name="Normal 5 4 3 3 4 3 2" xfId="34043"/>
    <cellStyle name="Normal 5 4 3 3 4 4" xfId="34044"/>
    <cellStyle name="Normal 5 4 3 3 5" xfId="34045"/>
    <cellStyle name="Normal 5 4 3 3 5 2" xfId="34046"/>
    <cellStyle name="Normal 5 4 3 3 5 2 2" xfId="34047"/>
    <cellStyle name="Normal 5 4 3 3 5 3" xfId="34048"/>
    <cellStyle name="Normal 5 4 3 3 6" xfId="34049"/>
    <cellStyle name="Normal 5 4 3 3 6 2" xfId="34050"/>
    <cellStyle name="Normal 5 4 3 3 7" xfId="34051"/>
    <cellStyle name="Normal 5 4 3 4" xfId="34052"/>
    <cellStyle name="Normal 5 4 3 4 2" xfId="34053"/>
    <cellStyle name="Normal 5 4 3 4 2 2" xfId="34054"/>
    <cellStyle name="Normal 5 4 3 4 2 2 2" xfId="34055"/>
    <cellStyle name="Normal 5 4 3 4 2 2 2 2" xfId="34056"/>
    <cellStyle name="Normal 5 4 3 4 2 2 2 2 2" xfId="34057"/>
    <cellStyle name="Normal 5 4 3 4 2 2 2 3" xfId="34058"/>
    <cellStyle name="Normal 5 4 3 4 2 2 3" xfId="34059"/>
    <cellStyle name="Normal 5 4 3 4 2 2 3 2" xfId="34060"/>
    <cellStyle name="Normal 5 4 3 4 2 2 4" xfId="34061"/>
    <cellStyle name="Normal 5 4 3 4 2 3" xfId="34062"/>
    <cellStyle name="Normal 5 4 3 4 2 3 2" xfId="34063"/>
    <cellStyle name="Normal 5 4 3 4 2 3 2 2" xfId="34064"/>
    <cellStyle name="Normal 5 4 3 4 2 3 3" xfId="34065"/>
    <cellStyle name="Normal 5 4 3 4 2 4" xfId="34066"/>
    <cellStyle name="Normal 5 4 3 4 2 4 2" xfId="34067"/>
    <cellStyle name="Normal 5 4 3 4 2 5" xfId="34068"/>
    <cellStyle name="Normal 5 4 3 4 3" xfId="34069"/>
    <cellStyle name="Normal 5 4 3 4 3 2" xfId="34070"/>
    <cellStyle name="Normal 5 4 3 4 3 2 2" xfId="34071"/>
    <cellStyle name="Normal 5 4 3 4 3 2 2 2" xfId="34072"/>
    <cellStyle name="Normal 5 4 3 4 3 2 3" xfId="34073"/>
    <cellStyle name="Normal 5 4 3 4 3 3" xfId="34074"/>
    <cellStyle name="Normal 5 4 3 4 3 3 2" xfId="34075"/>
    <cellStyle name="Normal 5 4 3 4 3 4" xfId="34076"/>
    <cellStyle name="Normal 5 4 3 4 4" xfId="34077"/>
    <cellStyle name="Normal 5 4 3 4 4 2" xfId="34078"/>
    <cellStyle name="Normal 5 4 3 4 4 2 2" xfId="34079"/>
    <cellStyle name="Normal 5 4 3 4 4 3" xfId="34080"/>
    <cellStyle name="Normal 5 4 3 4 5" xfId="34081"/>
    <cellStyle name="Normal 5 4 3 4 5 2" xfId="34082"/>
    <cellStyle name="Normal 5 4 3 4 6" xfId="34083"/>
    <cellStyle name="Normal 5 4 3 5" xfId="34084"/>
    <cellStyle name="Normal 5 4 3 5 2" xfId="34085"/>
    <cellStyle name="Normal 5 4 3 5 2 2" xfId="34086"/>
    <cellStyle name="Normal 5 4 3 5 2 2 2" xfId="34087"/>
    <cellStyle name="Normal 5 4 3 5 2 2 2 2" xfId="34088"/>
    <cellStyle name="Normal 5 4 3 5 2 2 3" xfId="34089"/>
    <cellStyle name="Normal 5 4 3 5 2 3" xfId="34090"/>
    <cellStyle name="Normal 5 4 3 5 2 3 2" xfId="34091"/>
    <cellStyle name="Normal 5 4 3 5 2 4" xfId="34092"/>
    <cellStyle name="Normal 5 4 3 5 3" xfId="34093"/>
    <cellStyle name="Normal 5 4 3 5 3 2" xfId="34094"/>
    <cellStyle name="Normal 5 4 3 5 3 2 2" xfId="34095"/>
    <cellStyle name="Normal 5 4 3 5 3 3" xfId="34096"/>
    <cellStyle name="Normal 5 4 3 5 4" xfId="34097"/>
    <cellStyle name="Normal 5 4 3 5 4 2" xfId="34098"/>
    <cellStyle name="Normal 5 4 3 5 5" xfId="34099"/>
    <cellStyle name="Normal 5 4 3 6" xfId="34100"/>
    <cellStyle name="Normal 5 4 3 6 2" xfId="34101"/>
    <cellStyle name="Normal 5 4 3 6 2 2" xfId="34102"/>
    <cellStyle name="Normal 5 4 3 6 2 2 2" xfId="34103"/>
    <cellStyle name="Normal 5 4 3 6 2 3" xfId="34104"/>
    <cellStyle name="Normal 5 4 3 6 3" xfId="34105"/>
    <cellStyle name="Normal 5 4 3 6 3 2" xfId="34106"/>
    <cellStyle name="Normal 5 4 3 6 4" xfId="34107"/>
    <cellStyle name="Normal 5 4 3 7" xfId="34108"/>
    <cellStyle name="Normal 5 4 3 7 2" xfId="34109"/>
    <cellStyle name="Normal 5 4 3 7 2 2" xfId="34110"/>
    <cellStyle name="Normal 5 4 3 7 3" xfId="34111"/>
    <cellStyle name="Normal 5 4 3 8" xfId="34112"/>
    <cellStyle name="Normal 5 4 3 8 2" xfId="34113"/>
    <cellStyle name="Normal 5 4 3 9" xfId="34114"/>
    <cellStyle name="Normal 5 4 4" xfId="34115"/>
    <cellStyle name="Normal 5 4 4 2" xfId="34116"/>
    <cellStyle name="Normal 5 4 4 2 2" xfId="34117"/>
    <cellStyle name="Normal 5 4 4 2 2 2" xfId="34118"/>
    <cellStyle name="Normal 5 4 4 2 2 2 2" xfId="34119"/>
    <cellStyle name="Normal 5 4 4 2 2 2 2 2" xfId="34120"/>
    <cellStyle name="Normal 5 4 4 2 2 2 2 2 2" xfId="34121"/>
    <cellStyle name="Normal 5 4 4 2 2 2 2 2 2 2" xfId="34122"/>
    <cellStyle name="Normal 5 4 4 2 2 2 2 2 3" xfId="34123"/>
    <cellStyle name="Normal 5 4 4 2 2 2 2 3" xfId="34124"/>
    <cellStyle name="Normal 5 4 4 2 2 2 2 3 2" xfId="34125"/>
    <cellStyle name="Normal 5 4 4 2 2 2 2 4" xfId="34126"/>
    <cellStyle name="Normal 5 4 4 2 2 2 3" xfId="34127"/>
    <cellStyle name="Normal 5 4 4 2 2 2 3 2" xfId="34128"/>
    <cellStyle name="Normal 5 4 4 2 2 2 3 2 2" xfId="34129"/>
    <cellStyle name="Normal 5 4 4 2 2 2 3 3" xfId="34130"/>
    <cellStyle name="Normal 5 4 4 2 2 2 4" xfId="34131"/>
    <cellStyle name="Normal 5 4 4 2 2 2 4 2" xfId="34132"/>
    <cellStyle name="Normal 5 4 4 2 2 2 5" xfId="34133"/>
    <cellStyle name="Normal 5 4 4 2 2 3" xfId="34134"/>
    <cellStyle name="Normal 5 4 4 2 2 3 2" xfId="34135"/>
    <cellStyle name="Normal 5 4 4 2 2 3 2 2" xfId="34136"/>
    <cellStyle name="Normal 5 4 4 2 2 3 2 2 2" xfId="34137"/>
    <cellStyle name="Normal 5 4 4 2 2 3 2 3" xfId="34138"/>
    <cellStyle name="Normal 5 4 4 2 2 3 3" xfId="34139"/>
    <cellStyle name="Normal 5 4 4 2 2 3 3 2" xfId="34140"/>
    <cellStyle name="Normal 5 4 4 2 2 3 4" xfId="34141"/>
    <cellStyle name="Normal 5 4 4 2 2 4" xfId="34142"/>
    <cellStyle name="Normal 5 4 4 2 2 4 2" xfId="34143"/>
    <cellStyle name="Normal 5 4 4 2 2 4 2 2" xfId="34144"/>
    <cellStyle name="Normal 5 4 4 2 2 4 3" xfId="34145"/>
    <cellStyle name="Normal 5 4 4 2 2 5" xfId="34146"/>
    <cellStyle name="Normal 5 4 4 2 2 5 2" xfId="34147"/>
    <cellStyle name="Normal 5 4 4 2 2 6" xfId="34148"/>
    <cellStyle name="Normal 5 4 4 2 3" xfId="34149"/>
    <cellStyle name="Normal 5 4 4 2 3 2" xfId="34150"/>
    <cellStyle name="Normal 5 4 4 2 3 2 2" xfId="34151"/>
    <cellStyle name="Normal 5 4 4 2 3 2 2 2" xfId="34152"/>
    <cellStyle name="Normal 5 4 4 2 3 2 2 2 2" xfId="34153"/>
    <cellStyle name="Normal 5 4 4 2 3 2 2 3" xfId="34154"/>
    <cellStyle name="Normal 5 4 4 2 3 2 3" xfId="34155"/>
    <cellStyle name="Normal 5 4 4 2 3 2 3 2" xfId="34156"/>
    <cellStyle name="Normal 5 4 4 2 3 2 4" xfId="34157"/>
    <cellStyle name="Normal 5 4 4 2 3 3" xfId="34158"/>
    <cellStyle name="Normal 5 4 4 2 3 3 2" xfId="34159"/>
    <cellStyle name="Normal 5 4 4 2 3 3 2 2" xfId="34160"/>
    <cellStyle name="Normal 5 4 4 2 3 3 3" xfId="34161"/>
    <cellStyle name="Normal 5 4 4 2 3 4" xfId="34162"/>
    <cellStyle name="Normal 5 4 4 2 3 4 2" xfId="34163"/>
    <cellStyle name="Normal 5 4 4 2 3 5" xfId="34164"/>
    <cellStyle name="Normal 5 4 4 2 4" xfId="34165"/>
    <cellStyle name="Normal 5 4 4 2 4 2" xfId="34166"/>
    <cellStyle name="Normal 5 4 4 2 4 2 2" xfId="34167"/>
    <cellStyle name="Normal 5 4 4 2 4 2 2 2" xfId="34168"/>
    <cellStyle name="Normal 5 4 4 2 4 2 3" xfId="34169"/>
    <cellStyle name="Normal 5 4 4 2 4 3" xfId="34170"/>
    <cellStyle name="Normal 5 4 4 2 4 3 2" xfId="34171"/>
    <cellStyle name="Normal 5 4 4 2 4 4" xfId="34172"/>
    <cellStyle name="Normal 5 4 4 2 5" xfId="34173"/>
    <cellStyle name="Normal 5 4 4 2 5 2" xfId="34174"/>
    <cellStyle name="Normal 5 4 4 2 5 2 2" xfId="34175"/>
    <cellStyle name="Normal 5 4 4 2 5 3" xfId="34176"/>
    <cellStyle name="Normal 5 4 4 2 6" xfId="34177"/>
    <cellStyle name="Normal 5 4 4 2 6 2" xfId="34178"/>
    <cellStyle name="Normal 5 4 4 2 7" xfId="34179"/>
    <cellStyle name="Normal 5 4 4 3" xfId="34180"/>
    <cellStyle name="Normal 5 4 4 3 2" xfId="34181"/>
    <cellStyle name="Normal 5 4 4 3 2 2" xfId="34182"/>
    <cellStyle name="Normal 5 4 4 3 2 2 2" xfId="34183"/>
    <cellStyle name="Normal 5 4 4 3 2 2 2 2" xfId="34184"/>
    <cellStyle name="Normal 5 4 4 3 2 2 2 2 2" xfId="34185"/>
    <cellStyle name="Normal 5 4 4 3 2 2 2 3" xfId="34186"/>
    <cellStyle name="Normal 5 4 4 3 2 2 3" xfId="34187"/>
    <cellStyle name="Normal 5 4 4 3 2 2 3 2" xfId="34188"/>
    <cellStyle name="Normal 5 4 4 3 2 2 4" xfId="34189"/>
    <cellStyle name="Normal 5 4 4 3 2 3" xfId="34190"/>
    <cellStyle name="Normal 5 4 4 3 2 3 2" xfId="34191"/>
    <cellStyle name="Normal 5 4 4 3 2 3 2 2" xfId="34192"/>
    <cellStyle name="Normal 5 4 4 3 2 3 3" xfId="34193"/>
    <cellStyle name="Normal 5 4 4 3 2 4" xfId="34194"/>
    <cellStyle name="Normal 5 4 4 3 2 4 2" xfId="34195"/>
    <cellStyle name="Normal 5 4 4 3 2 5" xfId="34196"/>
    <cellStyle name="Normal 5 4 4 3 3" xfId="34197"/>
    <cellStyle name="Normal 5 4 4 3 3 2" xfId="34198"/>
    <cellStyle name="Normal 5 4 4 3 3 2 2" xfId="34199"/>
    <cellStyle name="Normal 5 4 4 3 3 2 2 2" xfId="34200"/>
    <cellStyle name="Normal 5 4 4 3 3 2 3" xfId="34201"/>
    <cellStyle name="Normal 5 4 4 3 3 3" xfId="34202"/>
    <cellStyle name="Normal 5 4 4 3 3 3 2" xfId="34203"/>
    <cellStyle name="Normal 5 4 4 3 3 4" xfId="34204"/>
    <cellStyle name="Normal 5 4 4 3 4" xfId="34205"/>
    <cellStyle name="Normal 5 4 4 3 4 2" xfId="34206"/>
    <cellStyle name="Normal 5 4 4 3 4 2 2" xfId="34207"/>
    <cellStyle name="Normal 5 4 4 3 4 3" xfId="34208"/>
    <cellStyle name="Normal 5 4 4 3 5" xfId="34209"/>
    <cellStyle name="Normal 5 4 4 3 5 2" xfId="34210"/>
    <cellStyle name="Normal 5 4 4 3 6" xfId="34211"/>
    <cellStyle name="Normal 5 4 4 4" xfId="34212"/>
    <cellStyle name="Normal 5 4 4 4 2" xfId="34213"/>
    <cellStyle name="Normal 5 4 4 4 2 2" xfId="34214"/>
    <cellStyle name="Normal 5 4 4 4 2 2 2" xfId="34215"/>
    <cellStyle name="Normal 5 4 4 4 2 2 2 2" xfId="34216"/>
    <cellStyle name="Normal 5 4 4 4 2 2 3" xfId="34217"/>
    <cellStyle name="Normal 5 4 4 4 2 3" xfId="34218"/>
    <cellStyle name="Normal 5 4 4 4 2 3 2" xfId="34219"/>
    <cellStyle name="Normal 5 4 4 4 2 4" xfId="34220"/>
    <cellStyle name="Normal 5 4 4 4 3" xfId="34221"/>
    <cellStyle name="Normal 5 4 4 4 3 2" xfId="34222"/>
    <cellStyle name="Normal 5 4 4 4 3 2 2" xfId="34223"/>
    <cellStyle name="Normal 5 4 4 4 3 3" xfId="34224"/>
    <cellStyle name="Normal 5 4 4 4 4" xfId="34225"/>
    <cellStyle name="Normal 5 4 4 4 4 2" xfId="34226"/>
    <cellStyle name="Normal 5 4 4 4 5" xfId="34227"/>
    <cellStyle name="Normal 5 4 4 5" xfId="34228"/>
    <cellStyle name="Normal 5 4 4 5 2" xfId="34229"/>
    <cellStyle name="Normal 5 4 4 5 2 2" xfId="34230"/>
    <cellStyle name="Normal 5 4 4 5 2 2 2" xfId="34231"/>
    <cellStyle name="Normal 5 4 4 5 2 3" xfId="34232"/>
    <cellStyle name="Normal 5 4 4 5 3" xfId="34233"/>
    <cellStyle name="Normal 5 4 4 5 3 2" xfId="34234"/>
    <cellStyle name="Normal 5 4 4 5 4" xfId="34235"/>
    <cellStyle name="Normal 5 4 4 6" xfId="34236"/>
    <cellStyle name="Normal 5 4 4 6 2" xfId="34237"/>
    <cellStyle name="Normal 5 4 4 6 2 2" xfId="34238"/>
    <cellStyle name="Normal 5 4 4 6 3" xfId="34239"/>
    <cellStyle name="Normal 5 4 4 7" xfId="34240"/>
    <cellStyle name="Normal 5 4 4 7 2" xfId="34241"/>
    <cellStyle name="Normal 5 4 4 8" xfId="34242"/>
    <cellStyle name="Normal 5 4 5" xfId="34243"/>
    <cellStyle name="Normal 5 4 5 2" xfId="34244"/>
    <cellStyle name="Normal 5 4 5 2 2" xfId="34245"/>
    <cellStyle name="Normal 5 4 5 2 2 2" xfId="34246"/>
    <cellStyle name="Normal 5 4 5 2 2 2 2" xfId="34247"/>
    <cellStyle name="Normal 5 4 5 2 2 2 2 2" xfId="34248"/>
    <cellStyle name="Normal 5 4 5 2 2 2 2 2 2" xfId="34249"/>
    <cellStyle name="Normal 5 4 5 2 2 2 2 3" xfId="34250"/>
    <cellStyle name="Normal 5 4 5 2 2 2 3" xfId="34251"/>
    <cellStyle name="Normal 5 4 5 2 2 2 3 2" xfId="34252"/>
    <cellStyle name="Normal 5 4 5 2 2 2 4" xfId="34253"/>
    <cellStyle name="Normal 5 4 5 2 2 3" xfId="34254"/>
    <cellStyle name="Normal 5 4 5 2 2 3 2" xfId="34255"/>
    <cellStyle name="Normal 5 4 5 2 2 3 2 2" xfId="34256"/>
    <cellStyle name="Normal 5 4 5 2 2 3 3" xfId="34257"/>
    <cellStyle name="Normal 5 4 5 2 2 4" xfId="34258"/>
    <cellStyle name="Normal 5 4 5 2 2 4 2" xfId="34259"/>
    <cellStyle name="Normal 5 4 5 2 2 5" xfId="34260"/>
    <cellStyle name="Normal 5 4 5 2 3" xfId="34261"/>
    <cellStyle name="Normal 5 4 5 2 3 2" xfId="34262"/>
    <cellStyle name="Normal 5 4 5 2 3 2 2" xfId="34263"/>
    <cellStyle name="Normal 5 4 5 2 3 2 2 2" xfId="34264"/>
    <cellStyle name="Normal 5 4 5 2 3 2 3" xfId="34265"/>
    <cellStyle name="Normal 5 4 5 2 3 3" xfId="34266"/>
    <cellStyle name="Normal 5 4 5 2 3 3 2" xfId="34267"/>
    <cellStyle name="Normal 5 4 5 2 3 4" xfId="34268"/>
    <cellStyle name="Normal 5 4 5 2 4" xfId="34269"/>
    <cellStyle name="Normal 5 4 5 2 4 2" xfId="34270"/>
    <cellStyle name="Normal 5 4 5 2 4 2 2" xfId="34271"/>
    <cellStyle name="Normal 5 4 5 2 4 3" xfId="34272"/>
    <cellStyle name="Normal 5 4 5 2 5" xfId="34273"/>
    <cellStyle name="Normal 5 4 5 2 5 2" xfId="34274"/>
    <cellStyle name="Normal 5 4 5 2 6" xfId="34275"/>
    <cellStyle name="Normal 5 4 5 3" xfId="34276"/>
    <cellStyle name="Normal 5 4 5 3 2" xfId="34277"/>
    <cellStyle name="Normal 5 4 5 3 2 2" xfId="34278"/>
    <cellStyle name="Normal 5 4 5 3 2 2 2" xfId="34279"/>
    <cellStyle name="Normal 5 4 5 3 2 2 2 2" xfId="34280"/>
    <cellStyle name="Normal 5 4 5 3 2 2 3" xfId="34281"/>
    <cellStyle name="Normal 5 4 5 3 2 3" xfId="34282"/>
    <cellStyle name="Normal 5 4 5 3 2 3 2" xfId="34283"/>
    <cellStyle name="Normal 5 4 5 3 2 4" xfId="34284"/>
    <cellStyle name="Normal 5 4 5 3 3" xfId="34285"/>
    <cellStyle name="Normal 5 4 5 3 3 2" xfId="34286"/>
    <cellStyle name="Normal 5 4 5 3 3 2 2" xfId="34287"/>
    <cellStyle name="Normal 5 4 5 3 3 3" xfId="34288"/>
    <cellStyle name="Normal 5 4 5 3 4" xfId="34289"/>
    <cellStyle name="Normal 5 4 5 3 4 2" xfId="34290"/>
    <cellStyle name="Normal 5 4 5 3 5" xfId="34291"/>
    <cellStyle name="Normal 5 4 5 4" xfId="34292"/>
    <cellStyle name="Normal 5 4 5 4 2" xfId="34293"/>
    <cellStyle name="Normal 5 4 5 4 2 2" xfId="34294"/>
    <cellStyle name="Normal 5 4 5 4 2 2 2" xfId="34295"/>
    <cellStyle name="Normal 5 4 5 4 2 3" xfId="34296"/>
    <cellStyle name="Normal 5 4 5 4 3" xfId="34297"/>
    <cellStyle name="Normal 5 4 5 4 3 2" xfId="34298"/>
    <cellStyle name="Normal 5 4 5 4 4" xfId="34299"/>
    <cellStyle name="Normal 5 4 5 5" xfId="34300"/>
    <cellStyle name="Normal 5 4 5 5 2" xfId="34301"/>
    <cellStyle name="Normal 5 4 5 5 2 2" xfId="34302"/>
    <cellStyle name="Normal 5 4 5 5 3" xfId="34303"/>
    <cellStyle name="Normal 5 4 5 6" xfId="34304"/>
    <cellStyle name="Normal 5 4 5 6 2" xfId="34305"/>
    <cellStyle name="Normal 5 4 5 7" xfId="34306"/>
    <cellStyle name="Normal 5 4 6" xfId="34307"/>
    <cellStyle name="Normal 5 4 6 2" xfId="34308"/>
    <cellStyle name="Normal 5 4 6 2 2" xfId="34309"/>
    <cellStyle name="Normal 5 4 6 2 2 2" xfId="34310"/>
    <cellStyle name="Normal 5 4 6 2 2 2 2" xfId="34311"/>
    <cellStyle name="Normal 5 4 6 2 2 2 2 2" xfId="34312"/>
    <cellStyle name="Normal 5 4 6 2 2 2 3" xfId="34313"/>
    <cellStyle name="Normal 5 4 6 2 2 3" xfId="34314"/>
    <cellStyle name="Normal 5 4 6 2 2 3 2" xfId="34315"/>
    <cellStyle name="Normal 5 4 6 2 2 4" xfId="34316"/>
    <cellStyle name="Normal 5 4 6 2 3" xfId="34317"/>
    <cellStyle name="Normal 5 4 6 2 3 2" xfId="34318"/>
    <cellStyle name="Normal 5 4 6 2 3 2 2" xfId="34319"/>
    <cellStyle name="Normal 5 4 6 2 3 3" xfId="34320"/>
    <cellStyle name="Normal 5 4 6 2 4" xfId="34321"/>
    <cellStyle name="Normal 5 4 6 2 4 2" xfId="34322"/>
    <cellStyle name="Normal 5 4 6 2 5" xfId="34323"/>
    <cellStyle name="Normal 5 4 6 3" xfId="34324"/>
    <cellStyle name="Normal 5 4 6 3 2" xfId="34325"/>
    <cellStyle name="Normal 5 4 6 3 2 2" xfId="34326"/>
    <cellStyle name="Normal 5 4 6 3 2 2 2" xfId="34327"/>
    <cellStyle name="Normal 5 4 6 3 2 3" xfId="34328"/>
    <cellStyle name="Normal 5 4 6 3 3" xfId="34329"/>
    <cellStyle name="Normal 5 4 6 3 3 2" xfId="34330"/>
    <cellStyle name="Normal 5 4 6 3 4" xfId="34331"/>
    <cellStyle name="Normal 5 4 6 4" xfId="34332"/>
    <cellStyle name="Normal 5 4 6 4 2" xfId="34333"/>
    <cellStyle name="Normal 5 4 6 4 2 2" xfId="34334"/>
    <cellStyle name="Normal 5 4 6 4 3" xfId="34335"/>
    <cellStyle name="Normal 5 4 6 5" xfId="34336"/>
    <cellStyle name="Normal 5 4 6 5 2" xfId="34337"/>
    <cellStyle name="Normal 5 4 6 6" xfId="34338"/>
    <cellStyle name="Normal 5 4 7" xfId="34339"/>
    <cellStyle name="Normal 5 4 7 2" xfId="34340"/>
    <cellStyle name="Normal 5 4 7 2 2" xfId="34341"/>
    <cellStyle name="Normal 5 4 7 2 2 2" xfId="34342"/>
    <cellStyle name="Normal 5 4 7 2 2 2 2" xfId="34343"/>
    <cellStyle name="Normal 5 4 7 2 2 3" xfId="34344"/>
    <cellStyle name="Normal 5 4 7 2 3" xfId="34345"/>
    <cellStyle name="Normal 5 4 7 2 3 2" xfId="34346"/>
    <cellStyle name="Normal 5 4 7 2 4" xfId="34347"/>
    <cellStyle name="Normal 5 4 7 3" xfId="34348"/>
    <cellStyle name="Normal 5 4 7 3 2" xfId="34349"/>
    <cellStyle name="Normal 5 4 7 3 2 2" xfId="34350"/>
    <cellStyle name="Normal 5 4 7 3 3" xfId="34351"/>
    <cellStyle name="Normal 5 4 7 4" xfId="34352"/>
    <cellStyle name="Normal 5 4 7 4 2" xfId="34353"/>
    <cellStyle name="Normal 5 4 7 5" xfId="34354"/>
    <cellStyle name="Normal 5 4 8" xfId="34355"/>
    <cellStyle name="Normal 5 4 8 2" xfId="34356"/>
    <cellStyle name="Normal 5 4 8 2 2" xfId="34357"/>
    <cellStyle name="Normal 5 4 8 2 2 2" xfId="34358"/>
    <cellStyle name="Normal 5 4 8 2 3" xfId="34359"/>
    <cellStyle name="Normal 5 4 8 3" xfId="34360"/>
    <cellStyle name="Normal 5 4 8 3 2" xfId="34361"/>
    <cellStyle name="Normal 5 4 8 4" xfId="34362"/>
    <cellStyle name="Normal 5 4 9" xfId="34363"/>
    <cellStyle name="Normal 5 4 9 2" xfId="34364"/>
    <cellStyle name="Normal 5 4 9 2 2" xfId="34365"/>
    <cellStyle name="Normal 5 4 9 3" xfId="34366"/>
    <cellStyle name="Normal 5 5" xfId="34367"/>
    <cellStyle name="Normal 5 5 10" xfId="34368"/>
    <cellStyle name="Normal 5 5 2" xfId="34369"/>
    <cellStyle name="Normal 5 5 2 2" xfId="34370"/>
    <cellStyle name="Normal 5 5 2 2 2" xfId="34371"/>
    <cellStyle name="Normal 5 5 2 2 2 2" xfId="34372"/>
    <cellStyle name="Normal 5 5 2 2 2 2 2" xfId="34373"/>
    <cellStyle name="Normal 5 5 2 2 2 2 2 2" xfId="34374"/>
    <cellStyle name="Normal 5 5 2 2 2 2 2 2 2" xfId="34375"/>
    <cellStyle name="Normal 5 5 2 2 2 2 2 2 2 2" xfId="34376"/>
    <cellStyle name="Normal 5 5 2 2 2 2 2 2 2 2 2" xfId="34377"/>
    <cellStyle name="Normal 5 5 2 2 2 2 2 2 2 3" xfId="34378"/>
    <cellStyle name="Normal 5 5 2 2 2 2 2 2 3" xfId="34379"/>
    <cellStyle name="Normal 5 5 2 2 2 2 2 2 3 2" xfId="34380"/>
    <cellStyle name="Normal 5 5 2 2 2 2 2 2 4" xfId="34381"/>
    <cellStyle name="Normal 5 5 2 2 2 2 2 3" xfId="34382"/>
    <cellStyle name="Normal 5 5 2 2 2 2 2 3 2" xfId="34383"/>
    <cellStyle name="Normal 5 5 2 2 2 2 2 3 2 2" xfId="34384"/>
    <cellStyle name="Normal 5 5 2 2 2 2 2 3 3" xfId="34385"/>
    <cellStyle name="Normal 5 5 2 2 2 2 2 4" xfId="34386"/>
    <cellStyle name="Normal 5 5 2 2 2 2 2 4 2" xfId="34387"/>
    <cellStyle name="Normal 5 5 2 2 2 2 2 5" xfId="34388"/>
    <cellStyle name="Normal 5 5 2 2 2 2 3" xfId="34389"/>
    <cellStyle name="Normal 5 5 2 2 2 2 3 2" xfId="34390"/>
    <cellStyle name="Normal 5 5 2 2 2 2 3 2 2" xfId="34391"/>
    <cellStyle name="Normal 5 5 2 2 2 2 3 2 2 2" xfId="34392"/>
    <cellStyle name="Normal 5 5 2 2 2 2 3 2 3" xfId="34393"/>
    <cellStyle name="Normal 5 5 2 2 2 2 3 3" xfId="34394"/>
    <cellStyle name="Normal 5 5 2 2 2 2 3 3 2" xfId="34395"/>
    <cellStyle name="Normal 5 5 2 2 2 2 3 4" xfId="34396"/>
    <cellStyle name="Normal 5 5 2 2 2 2 4" xfId="34397"/>
    <cellStyle name="Normal 5 5 2 2 2 2 4 2" xfId="34398"/>
    <cellStyle name="Normal 5 5 2 2 2 2 4 2 2" xfId="34399"/>
    <cellStyle name="Normal 5 5 2 2 2 2 4 3" xfId="34400"/>
    <cellStyle name="Normal 5 5 2 2 2 2 5" xfId="34401"/>
    <cellStyle name="Normal 5 5 2 2 2 2 5 2" xfId="34402"/>
    <cellStyle name="Normal 5 5 2 2 2 2 6" xfId="34403"/>
    <cellStyle name="Normal 5 5 2 2 2 3" xfId="34404"/>
    <cellStyle name="Normal 5 5 2 2 2 3 2" xfId="34405"/>
    <cellStyle name="Normal 5 5 2 2 2 3 2 2" xfId="34406"/>
    <cellStyle name="Normal 5 5 2 2 2 3 2 2 2" xfId="34407"/>
    <cellStyle name="Normal 5 5 2 2 2 3 2 2 2 2" xfId="34408"/>
    <cellStyle name="Normal 5 5 2 2 2 3 2 2 3" xfId="34409"/>
    <cellStyle name="Normal 5 5 2 2 2 3 2 3" xfId="34410"/>
    <cellStyle name="Normal 5 5 2 2 2 3 2 3 2" xfId="34411"/>
    <cellStyle name="Normal 5 5 2 2 2 3 2 4" xfId="34412"/>
    <cellStyle name="Normal 5 5 2 2 2 3 3" xfId="34413"/>
    <cellStyle name="Normal 5 5 2 2 2 3 3 2" xfId="34414"/>
    <cellStyle name="Normal 5 5 2 2 2 3 3 2 2" xfId="34415"/>
    <cellStyle name="Normal 5 5 2 2 2 3 3 3" xfId="34416"/>
    <cellStyle name="Normal 5 5 2 2 2 3 4" xfId="34417"/>
    <cellStyle name="Normal 5 5 2 2 2 3 4 2" xfId="34418"/>
    <cellStyle name="Normal 5 5 2 2 2 3 5" xfId="34419"/>
    <cellStyle name="Normal 5 5 2 2 2 4" xfId="34420"/>
    <cellStyle name="Normal 5 5 2 2 2 4 2" xfId="34421"/>
    <cellStyle name="Normal 5 5 2 2 2 4 2 2" xfId="34422"/>
    <cellStyle name="Normal 5 5 2 2 2 4 2 2 2" xfId="34423"/>
    <cellStyle name="Normal 5 5 2 2 2 4 2 3" xfId="34424"/>
    <cellStyle name="Normal 5 5 2 2 2 4 3" xfId="34425"/>
    <cellStyle name="Normal 5 5 2 2 2 4 3 2" xfId="34426"/>
    <cellStyle name="Normal 5 5 2 2 2 4 4" xfId="34427"/>
    <cellStyle name="Normal 5 5 2 2 2 5" xfId="34428"/>
    <cellStyle name="Normal 5 5 2 2 2 5 2" xfId="34429"/>
    <cellStyle name="Normal 5 5 2 2 2 5 2 2" xfId="34430"/>
    <cellStyle name="Normal 5 5 2 2 2 5 3" xfId="34431"/>
    <cellStyle name="Normal 5 5 2 2 2 6" xfId="34432"/>
    <cellStyle name="Normal 5 5 2 2 2 6 2" xfId="34433"/>
    <cellStyle name="Normal 5 5 2 2 2 7" xfId="34434"/>
    <cellStyle name="Normal 5 5 2 2 3" xfId="34435"/>
    <cellStyle name="Normal 5 5 2 2 3 2" xfId="34436"/>
    <cellStyle name="Normal 5 5 2 2 3 2 2" xfId="34437"/>
    <cellStyle name="Normal 5 5 2 2 3 2 2 2" xfId="34438"/>
    <cellStyle name="Normal 5 5 2 2 3 2 2 2 2" xfId="34439"/>
    <cellStyle name="Normal 5 5 2 2 3 2 2 2 2 2" xfId="34440"/>
    <cellStyle name="Normal 5 5 2 2 3 2 2 2 3" xfId="34441"/>
    <cellStyle name="Normal 5 5 2 2 3 2 2 3" xfId="34442"/>
    <cellStyle name="Normal 5 5 2 2 3 2 2 3 2" xfId="34443"/>
    <cellStyle name="Normal 5 5 2 2 3 2 2 4" xfId="34444"/>
    <cellStyle name="Normal 5 5 2 2 3 2 3" xfId="34445"/>
    <cellStyle name="Normal 5 5 2 2 3 2 3 2" xfId="34446"/>
    <cellStyle name="Normal 5 5 2 2 3 2 3 2 2" xfId="34447"/>
    <cellStyle name="Normal 5 5 2 2 3 2 3 3" xfId="34448"/>
    <cellStyle name="Normal 5 5 2 2 3 2 4" xfId="34449"/>
    <cellStyle name="Normal 5 5 2 2 3 2 4 2" xfId="34450"/>
    <cellStyle name="Normal 5 5 2 2 3 2 5" xfId="34451"/>
    <cellStyle name="Normal 5 5 2 2 3 3" xfId="34452"/>
    <cellStyle name="Normal 5 5 2 2 3 3 2" xfId="34453"/>
    <cellStyle name="Normal 5 5 2 2 3 3 2 2" xfId="34454"/>
    <cellStyle name="Normal 5 5 2 2 3 3 2 2 2" xfId="34455"/>
    <cellStyle name="Normal 5 5 2 2 3 3 2 3" xfId="34456"/>
    <cellStyle name="Normal 5 5 2 2 3 3 3" xfId="34457"/>
    <cellStyle name="Normal 5 5 2 2 3 3 3 2" xfId="34458"/>
    <cellStyle name="Normal 5 5 2 2 3 3 4" xfId="34459"/>
    <cellStyle name="Normal 5 5 2 2 3 4" xfId="34460"/>
    <cellStyle name="Normal 5 5 2 2 3 4 2" xfId="34461"/>
    <cellStyle name="Normal 5 5 2 2 3 4 2 2" xfId="34462"/>
    <cellStyle name="Normal 5 5 2 2 3 4 3" xfId="34463"/>
    <cellStyle name="Normal 5 5 2 2 3 5" xfId="34464"/>
    <cellStyle name="Normal 5 5 2 2 3 5 2" xfId="34465"/>
    <cellStyle name="Normal 5 5 2 2 3 6" xfId="34466"/>
    <cellStyle name="Normal 5 5 2 2 4" xfId="34467"/>
    <cellStyle name="Normal 5 5 2 2 4 2" xfId="34468"/>
    <cellStyle name="Normal 5 5 2 2 4 2 2" xfId="34469"/>
    <cellStyle name="Normal 5 5 2 2 4 2 2 2" xfId="34470"/>
    <cellStyle name="Normal 5 5 2 2 4 2 2 2 2" xfId="34471"/>
    <cellStyle name="Normal 5 5 2 2 4 2 2 3" xfId="34472"/>
    <cellStyle name="Normal 5 5 2 2 4 2 3" xfId="34473"/>
    <cellStyle name="Normal 5 5 2 2 4 2 3 2" xfId="34474"/>
    <cellStyle name="Normal 5 5 2 2 4 2 4" xfId="34475"/>
    <cellStyle name="Normal 5 5 2 2 4 3" xfId="34476"/>
    <cellStyle name="Normal 5 5 2 2 4 3 2" xfId="34477"/>
    <cellStyle name="Normal 5 5 2 2 4 3 2 2" xfId="34478"/>
    <cellStyle name="Normal 5 5 2 2 4 3 3" xfId="34479"/>
    <cellStyle name="Normal 5 5 2 2 4 4" xfId="34480"/>
    <cellStyle name="Normal 5 5 2 2 4 4 2" xfId="34481"/>
    <cellStyle name="Normal 5 5 2 2 4 5" xfId="34482"/>
    <cellStyle name="Normal 5 5 2 2 5" xfId="34483"/>
    <cellStyle name="Normal 5 5 2 2 5 2" xfId="34484"/>
    <cellStyle name="Normal 5 5 2 2 5 2 2" xfId="34485"/>
    <cellStyle name="Normal 5 5 2 2 5 2 2 2" xfId="34486"/>
    <cellStyle name="Normal 5 5 2 2 5 2 3" xfId="34487"/>
    <cellStyle name="Normal 5 5 2 2 5 3" xfId="34488"/>
    <cellStyle name="Normal 5 5 2 2 5 3 2" xfId="34489"/>
    <cellStyle name="Normal 5 5 2 2 5 4" xfId="34490"/>
    <cellStyle name="Normal 5 5 2 2 6" xfId="34491"/>
    <cellStyle name="Normal 5 5 2 2 6 2" xfId="34492"/>
    <cellStyle name="Normal 5 5 2 2 6 2 2" xfId="34493"/>
    <cellStyle name="Normal 5 5 2 2 6 3" xfId="34494"/>
    <cellStyle name="Normal 5 5 2 2 7" xfId="34495"/>
    <cellStyle name="Normal 5 5 2 2 7 2" xfId="34496"/>
    <cellStyle name="Normal 5 5 2 2 8" xfId="34497"/>
    <cellStyle name="Normal 5 5 2 3" xfId="34498"/>
    <cellStyle name="Normal 5 5 2 3 2" xfId="34499"/>
    <cellStyle name="Normal 5 5 2 3 2 2" xfId="34500"/>
    <cellStyle name="Normal 5 5 2 3 2 2 2" xfId="34501"/>
    <cellStyle name="Normal 5 5 2 3 2 2 2 2" xfId="34502"/>
    <cellStyle name="Normal 5 5 2 3 2 2 2 2 2" xfId="34503"/>
    <cellStyle name="Normal 5 5 2 3 2 2 2 2 2 2" xfId="34504"/>
    <cellStyle name="Normal 5 5 2 3 2 2 2 2 3" xfId="34505"/>
    <cellStyle name="Normal 5 5 2 3 2 2 2 3" xfId="34506"/>
    <cellStyle name="Normal 5 5 2 3 2 2 2 3 2" xfId="34507"/>
    <cellStyle name="Normal 5 5 2 3 2 2 2 4" xfId="34508"/>
    <cellStyle name="Normal 5 5 2 3 2 2 3" xfId="34509"/>
    <cellStyle name="Normal 5 5 2 3 2 2 3 2" xfId="34510"/>
    <cellStyle name="Normal 5 5 2 3 2 2 3 2 2" xfId="34511"/>
    <cellStyle name="Normal 5 5 2 3 2 2 3 3" xfId="34512"/>
    <cellStyle name="Normal 5 5 2 3 2 2 4" xfId="34513"/>
    <cellStyle name="Normal 5 5 2 3 2 2 4 2" xfId="34514"/>
    <cellStyle name="Normal 5 5 2 3 2 2 5" xfId="34515"/>
    <cellStyle name="Normal 5 5 2 3 2 3" xfId="34516"/>
    <cellStyle name="Normal 5 5 2 3 2 3 2" xfId="34517"/>
    <cellStyle name="Normal 5 5 2 3 2 3 2 2" xfId="34518"/>
    <cellStyle name="Normal 5 5 2 3 2 3 2 2 2" xfId="34519"/>
    <cellStyle name="Normal 5 5 2 3 2 3 2 3" xfId="34520"/>
    <cellStyle name="Normal 5 5 2 3 2 3 3" xfId="34521"/>
    <cellStyle name="Normal 5 5 2 3 2 3 3 2" xfId="34522"/>
    <cellStyle name="Normal 5 5 2 3 2 3 4" xfId="34523"/>
    <cellStyle name="Normal 5 5 2 3 2 4" xfId="34524"/>
    <cellStyle name="Normal 5 5 2 3 2 4 2" xfId="34525"/>
    <cellStyle name="Normal 5 5 2 3 2 4 2 2" xfId="34526"/>
    <cellStyle name="Normal 5 5 2 3 2 4 3" xfId="34527"/>
    <cellStyle name="Normal 5 5 2 3 2 5" xfId="34528"/>
    <cellStyle name="Normal 5 5 2 3 2 5 2" xfId="34529"/>
    <cellStyle name="Normal 5 5 2 3 2 6" xfId="34530"/>
    <cellStyle name="Normal 5 5 2 3 3" xfId="34531"/>
    <cellStyle name="Normal 5 5 2 3 3 2" xfId="34532"/>
    <cellStyle name="Normal 5 5 2 3 3 2 2" xfId="34533"/>
    <cellStyle name="Normal 5 5 2 3 3 2 2 2" xfId="34534"/>
    <cellStyle name="Normal 5 5 2 3 3 2 2 2 2" xfId="34535"/>
    <cellStyle name="Normal 5 5 2 3 3 2 2 3" xfId="34536"/>
    <cellStyle name="Normal 5 5 2 3 3 2 3" xfId="34537"/>
    <cellStyle name="Normal 5 5 2 3 3 2 3 2" xfId="34538"/>
    <cellStyle name="Normal 5 5 2 3 3 2 4" xfId="34539"/>
    <cellStyle name="Normal 5 5 2 3 3 3" xfId="34540"/>
    <cellStyle name="Normal 5 5 2 3 3 3 2" xfId="34541"/>
    <cellStyle name="Normal 5 5 2 3 3 3 2 2" xfId="34542"/>
    <cellStyle name="Normal 5 5 2 3 3 3 3" xfId="34543"/>
    <cellStyle name="Normal 5 5 2 3 3 4" xfId="34544"/>
    <cellStyle name="Normal 5 5 2 3 3 4 2" xfId="34545"/>
    <cellStyle name="Normal 5 5 2 3 3 5" xfId="34546"/>
    <cellStyle name="Normal 5 5 2 3 4" xfId="34547"/>
    <cellStyle name="Normal 5 5 2 3 4 2" xfId="34548"/>
    <cellStyle name="Normal 5 5 2 3 4 2 2" xfId="34549"/>
    <cellStyle name="Normal 5 5 2 3 4 2 2 2" xfId="34550"/>
    <cellStyle name="Normal 5 5 2 3 4 2 3" xfId="34551"/>
    <cellStyle name="Normal 5 5 2 3 4 3" xfId="34552"/>
    <cellStyle name="Normal 5 5 2 3 4 3 2" xfId="34553"/>
    <cellStyle name="Normal 5 5 2 3 4 4" xfId="34554"/>
    <cellStyle name="Normal 5 5 2 3 5" xfId="34555"/>
    <cellStyle name="Normal 5 5 2 3 5 2" xfId="34556"/>
    <cellStyle name="Normal 5 5 2 3 5 2 2" xfId="34557"/>
    <cellStyle name="Normal 5 5 2 3 5 3" xfId="34558"/>
    <cellStyle name="Normal 5 5 2 3 6" xfId="34559"/>
    <cellStyle name="Normal 5 5 2 3 6 2" xfId="34560"/>
    <cellStyle name="Normal 5 5 2 3 7" xfId="34561"/>
    <cellStyle name="Normal 5 5 2 4" xfId="34562"/>
    <cellStyle name="Normal 5 5 2 4 2" xfId="34563"/>
    <cellStyle name="Normal 5 5 2 4 2 2" xfId="34564"/>
    <cellStyle name="Normal 5 5 2 4 2 2 2" xfId="34565"/>
    <cellStyle name="Normal 5 5 2 4 2 2 2 2" xfId="34566"/>
    <cellStyle name="Normal 5 5 2 4 2 2 2 2 2" xfId="34567"/>
    <cellStyle name="Normal 5 5 2 4 2 2 2 3" xfId="34568"/>
    <cellStyle name="Normal 5 5 2 4 2 2 3" xfId="34569"/>
    <cellStyle name="Normal 5 5 2 4 2 2 3 2" xfId="34570"/>
    <cellStyle name="Normal 5 5 2 4 2 2 4" xfId="34571"/>
    <cellStyle name="Normal 5 5 2 4 2 3" xfId="34572"/>
    <cellStyle name="Normal 5 5 2 4 2 3 2" xfId="34573"/>
    <cellStyle name="Normal 5 5 2 4 2 3 2 2" xfId="34574"/>
    <cellStyle name="Normal 5 5 2 4 2 3 3" xfId="34575"/>
    <cellStyle name="Normal 5 5 2 4 2 4" xfId="34576"/>
    <cellStyle name="Normal 5 5 2 4 2 4 2" xfId="34577"/>
    <cellStyle name="Normal 5 5 2 4 2 5" xfId="34578"/>
    <cellStyle name="Normal 5 5 2 4 3" xfId="34579"/>
    <cellStyle name="Normal 5 5 2 4 3 2" xfId="34580"/>
    <cellStyle name="Normal 5 5 2 4 3 2 2" xfId="34581"/>
    <cellStyle name="Normal 5 5 2 4 3 2 2 2" xfId="34582"/>
    <cellStyle name="Normal 5 5 2 4 3 2 3" xfId="34583"/>
    <cellStyle name="Normal 5 5 2 4 3 3" xfId="34584"/>
    <cellStyle name="Normal 5 5 2 4 3 3 2" xfId="34585"/>
    <cellStyle name="Normal 5 5 2 4 3 4" xfId="34586"/>
    <cellStyle name="Normal 5 5 2 4 4" xfId="34587"/>
    <cellStyle name="Normal 5 5 2 4 4 2" xfId="34588"/>
    <cellStyle name="Normal 5 5 2 4 4 2 2" xfId="34589"/>
    <cellStyle name="Normal 5 5 2 4 4 3" xfId="34590"/>
    <cellStyle name="Normal 5 5 2 4 5" xfId="34591"/>
    <cellStyle name="Normal 5 5 2 4 5 2" xfId="34592"/>
    <cellStyle name="Normal 5 5 2 4 6" xfId="34593"/>
    <cellStyle name="Normal 5 5 2 5" xfId="34594"/>
    <cellStyle name="Normal 5 5 2 5 2" xfId="34595"/>
    <cellStyle name="Normal 5 5 2 5 2 2" xfId="34596"/>
    <cellStyle name="Normal 5 5 2 5 2 2 2" xfId="34597"/>
    <cellStyle name="Normal 5 5 2 5 2 2 2 2" xfId="34598"/>
    <cellStyle name="Normal 5 5 2 5 2 2 3" xfId="34599"/>
    <cellStyle name="Normal 5 5 2 5 2 3" xfId="34600"/>
    <cellStyle name="Normal 5 5 2 5 2 3 2" xfId="34601"/>
    <cellStyle name="Normal 5 5 2 5 2 4" xfId="34602"/>
    <cellStyle name="Normal 5 5 2 5 3" xfId="34603"/>
    <cellStyle name="Normal 5 5 2 5 3 2" xfId="34604"/>
    <cellStyle name="Normal 5 5 2 5 3 2 2" xfId="34605"/>
    <cellStyle name="Normal 5 5 2 5 3 3" xfId="34606"/>
    <cellStyle name="Normal 5 5 2 5 4" xfId="34607"/>
    <cellStyle name="Normal 5 5 2 5 4 2" xfId="34608"/>
    <cellStyle name="Normal 5 5 2 5 5" xfId="34609"/>
    <cellStyle name="Normal 5 5 2 6" xfId="34610"/>
    <cellStyle name="Normal 5 5 2 6 2" xfId="34611"/>
    <cellStyle name="Normal 5 5 2 6 2 2" xfId="34612"/>
    <cellStyle name="Normal 5 5 2 6 2 2 2" xfId="34613"/>
    <cellStyle name="Normal 5 5 2 6 2 3" xfId="34614"/>
    <cellStyle name="Normal 5 5 2 6 3" xfId="34615"/>
    <cellStyle name="Normal 5 5 2 6 3 2" xfId="34616"/>
    <cellStyle name="Normal 5 5 2 6 4" xfId="34617"/>
    <cellStyle name="Normal 5 5 2 7" xfId="34618"/>
    <cellStyle name="Normal 5 5 2 7 2" xfId="34619"/>
    <cellStyle name="Normal 5 5 2 7 2 2" xfId="34620"/>
    <cellStyle name="Normal 5 5 2 7 3" xfId="34621"/>
    <cellStyle name="Normal 5 5 2 8" xfId="34622"/>
    <cellStyle name="Normal 5 5 2 8 2" xfId="34623"/>
    <cellStyle name="Normal 5 5 2 9" xfId="34624"/>
    <cellStyle name="Normal 5 5 3" xfId="34625"/>
    <cellStyle name="Normal 5 5 3 2" xfId="34626"/>
    <cellStyle name="Normal 5 5 3 2 2" xfId="34627"/>
    <cellStyle name="Normal 5 5 3 2 2 2" xfId="34628"/>
    <cellStyle name="Normal 5 5 3 2 2 2 2" xfId="34629"/>
    <cellStyle name="Normal 5 5 3 2 2 2 2 2" xfId="34630"/>
    <cellStyle name="Normal 5 5 3 2 2 2 2 2 2" xfId="34631"/>
    <cellStyle name="Normal 5 5 3 2 2 2 2 2 2 2" xfId="34632"/>
    <cellStyle name="Normal 5 5 3 2 2 2 2 2 3" xfId="34633"/>
    <cellStyle name="Normal 5 5 3 2 2 2 2 3" xfId="34634"/>
    <cellStyle name="Normal 5 5 3 2 2 2 2 3 2" xfId="34635"/>
    <cellStyle name="Normal 5 5 3 2 2 2 2 4" xfId="34636"/>
    <cellStyle name="Normal 5 5 3 2 2 2 3" xfId="34637"/>
    <cellStyle name="Normal 5 5 3 2 2 2 3 2" xfId="34638"/>
    <cellStyle name="Normal 5 5 3 2 2 2 3 2 2" xfId="34639"/>
    <cellStyle name="Normal 5 5 3 2 2 2 3 3" xfId="34640"/>
    <cellStyle name="Normal 5 5 3 2 2 2 4" xfId="34641"/>
    <cellStyle name="Normal 5 5 3 2 2 2 4 2" xfId="34642"/>
    <cellStyle name="Normal 5 5 3 2 2 2 5" xfId="34643"/>
    <cellStyle name="Normal 5 5 3 2 2 3" xfId="34644"/>
    <cellStyle name="Normal 5 5 3 2 2 3 2" xfId="34645"/>
    <cellStyle name="Normal 5 5 3 2 2 3 2 2" xfId="34646"/>
    <cellStyle name="Normal 5 5 3 2 2 3 2 2 2" xfId="34647"/>
    <cellStyle name="Normal 5 5 3 2 2 3 2 3" xfId="34648"/>
    <cellStyle name="Normal 5 5 3 2 2 3 3" xfId="34649"/>
    <cellStyle name="Normal 5 5 3 2 2 3 3 2" xfId="34650"/>
    <cellStyle name="Normal 5 5 3 2 2 3 4" xfId="34651"/>
    <cellStyle name="Normal 5 5 3 2 2 4" xfId="34652"/>
    <cellStyle name="Normal 5 5 3 2 2 4 2" xfId="34653"/>
    <cellStyle name="Normal 5 5 3 2 2 4 2 2" xfId="34654"/>
    <cellStyle name="Normal 5 5 3 2 2 4 3" xfId="34655"/>
    <cellStyle name="Normal 5 5 3 2 2 5" xfId="34656"/>
    <cellStyle name="Normal 5 5 3 2 2 5 2" xfId="34657"/>
    <cellStyle name="Normal 5 5 3 2 2 6" xfId="34658"/>
    <cellStyle name="Normal 5 5 3 2 3" xfId="34659"/>
    <cellStyle name="Normal 5 5 3 2 3 2" xfId="34660"/>
    <cellStyle name="Normal 5 5 3 2 3 2 2" xfId="34661"/>
    <cellStyle name="Normal 5 5 3 2 3 2 2 2" xfId="34662"/>
    <cellStyle name="Normal 5 5 3 2 3 2 2 2 2" xfId="34663"/>
    <cellStyle name="Normal 5 5 3 2 3 2 2 3" xfId="34664"/>
    <cellStyle name="Normal 5 5 3 2 3 2 3" xfId="34665"/>
    <cellStyle name="Normal 5 5 3 2 3 2 3 2" xfId="34666"/>
    <cellStyle name="Normal 5 5 3 2 3 2 4" xfId="34667"/>
    <cellStyle name="Normal 5 5 3 2 3 3" xfId="34668"/>
    <cellStyle name="Normal 5 5 3 2 3 3 2" xfId="34669"/>
    <cellStyle name="Normal 5 5 3 2 3 3 2 2" xfId="34670"/>
    <cellStyle name="Normal 5 5 3 2 3 3 3" xfId="34671"/>
    <cellStyle name="Normal 5 5 3 2 3 4" xfId="34672"/>
    <cellStyle name="Normal 5 5 3 2 3 4 2" xfId="34673"/>
    <cellStyle name="Normal 5 5 3 2 3 5" xfId="34674"/>
    <cellStyle name="Normal 5 5 3 2 4" xfId="34675"/>
    <cellStyle name="Normal 5 5 3 2 4 2" xfId="34676"/>
    <cellStyle name="Normal 5 5 3 2 4 2 2" xfId="34677"/>
    <cellStyle name="Normal 5 5 3 2 4 2 2 2" xfId="34678"/>
    <cellStyle name="Normal 5 5 3 2 4 2 3" xfId="34679"/>
    <cellStyle name="Normal 5 5 3 2 4 3" xfId="34680"/>
    <cellStyle name="Normal 5 5 3 2 4 3 2" xfId="34681"/>
    <cellStyle name="Normal 5 5 3 2 4 4" xfId="34682"/>
    <cellStyle name="Normal 5 5 3 2 5" xfId="34683"/>
    <cellStyle name="Normal 5 5 3 2 5 2" xfId="34684"/>
    <cellStyle name="Normal 5 5 3 2 5 2 2" xfId="34685"/>
    <cellStyle name="Normal 5 5 3 2 5 3" xfId="34686"/>
    <cellStyle name="Normal 5 5 3 2 6" xfId="34687"/>
    <cellStyle name="Normal 5 5 3 2 6 2" xfId="34688"/>
    <cellStyle name="Normal 5 5 3 2 7" xfId="34689"/>
    <cellStyle name="Normal 5 5 3 3" xfId="34690"/>
    <cellStyle name="Normal 5 5 3 3 2" xfId="34691"/>
    <cellStyle name="Normal 5 5 3 3 2 2" xfId="34692"/>
    <cellStyle name="Normal 5 5 3 3 2 2 2" xfId="34693"/>
    <cellStyle name="Normal 5 5 3 3 2 2 2 2" xfId="34694"/>
    <cellStyle name="Normal 5 5 3 3 2 2 2 2 2" xfId="34695"/>
    <cellStyle name="Normal 5 5 3 3 2 2 2 3" xfId="34696"/>
    <cellStyle name="Normal 5 5 3 3 2 2 3" xfId="34697"/>
    <cellStyle name="Normal 5 5 3 3 2 2 3 2" xfId="34698"/>
    <cellStyle name="Normal 5 5 3 3 2 2 4" xfId="34699"/>
    <cellStyle name="Normal 5 5 3 3 2 3" xfId="34700"/>
    <cellStyle name="Normal 5 5 3 3 2 3 2" xfId="34701"/>
    <cellStyle name="Normal 5 5 3 3 2 3 2 2" xfId="34702"/>
    <cellStyle name="Normal 5 5 3 3 2 3 3" xfId="34703"/>
    <cellStyle name="Normal 5 5 3 3 2 4" xfId="34704"/>
    <cellStyle name="Normal 5 5 3 3 2 4 2" xfId="34705"/>
    <cellStyle name="Normal 5 5 3 3 2 5" xfId="34706"/>
    <cellStyle name="Normal 5 5 3 3 3" xfId="34707"/>
    <cellStyle name="Normal 5 5 3 3 3 2" xfId="34708"/>
    <cellStyle name="Normal 5 5 3 3 3 2 2" xfId="34709"/>
    <cellStyle name="Normal 5 5 3 3 3 2 2 2" xfId="34710"/>
    <cellStyle name="Normal 5 5 3 3 3 2 3" xfId="34711"/>
    <cellStyle name="Normal 5 5 3 3 3 3" xfId="34712"/>
    <cellStyle name="Normal 5 5 3 3 3 3 2" xfId="34713"/>
    <cellStyle name="Normal 5 5 3 3 3 4" xfId="34714"/>
    <cellStyle name="Normal 5 5 3 3 4" xfId="34715"/>
    <cellStyle name="Normal 5 5 3 3 4 2" xfId="34716"/>
    <cellStyle name="Normal 5 5 3 3 4 2 2" xfId="34717"/>
    <cellStyle name="Normal 5 5 3 3 4 3" xfId="34718"/>
    <cellStyle name="Normal 5 5 3 3 5" xfId="34719"/>
    <cellStyle name="Normal 5 5 3 3 5 2" xfId="34720"/>
    <cellStyle name="Normal 5 5 3 3 6" xfId="34721"/>
    <cellStyle name="Normal 5 5 3 4" xfId="34722"/>
    <cellStyle name="Normal 5 5 3 4 2" xfId="34723"/>
    <cellStyle name="Normal 5 5 3 4 2 2" xfId="34724"/>
    <cellStyle name="Normal 5 5 3 4 2 2 2" xfId="34725"/>
    <cellStyle name="Normal 5 5 3 4 2 2 2 2" xfId="34726"/>
    <cellStyle name="Normal 5 5 3 4 2 2 3" xfId="34727"/>
    <cellStyle name="Normal 5 5 3 4 2 3" xfId="34728"/>
    <cellStyle name="Normal 5 5 3 4 2 3 2" xfId="34729"/>
    <cellStyle name="Normal 5 5 3 4 2 4" xfId="34730"/>
    <cellStyle name="Normal 5 5 3 4 3" xfId="34731"/>
    <cellStyle name="Normal 5 5 3 4 3 2" xfId="34732"/>
    <cellStyle name="Normal 5 5 3 4 3 2 2" xfId="34733"/>
    <cellStyle name="Normal 5 5 3 4 3 3" xfId="34734"/>
    <cellStyle name="Normal 5 5 3 4 4" xfId="34735"/>
    <cellStyle name="Normal 5 5 3 4 4 2" xfId="34736"/>
    <cellStyle name="Normal 5 5 3 4 5" xfId="34737"/>
    <cellStyle name="Normal 5 5 3 5" xfId="34738"/>
    <cellStyle name="Normal 5 5 3 5 2" xfId="34739"/>
    <cellStyle name="Normal 5 5 3 5 2 2" xfId="34740"/>
    <cellStyle name="Normal 5 5 3 5 2 2 2" xfId="34741"/>
    <cellStyle name="Normal 5 5 3 5 2 3" xfId="34742"/>
    <cellStyle name="Normal 5 5 3 5 3" xfId="34743"/>
    <cellStyle name="Normal 5 5 3 5 3 2" xfId="34744"/>
    <cellStyle name="Normal 5 5 3 5 4" xfId="34745"/>
    <cellStyle name="Normal 5 5 3 6" xfId="34746"/>
    <cellStyle name="Normal 5 5 3 6 2" xfId="34747"/>
    <cellStyle name="Normal 5 5 3 6 2 2" xfId="34748"/>
    <cellStyle name="Normal 5 5 3 6 3" xfId="34749"/>
    <cellStyle name="Normal 5 5 3 7" xfId="34750"/>
    <cellStyle name="Normal 5 5 3 7 2" xfId="34751"/>
    <cellStyle name="Normal 5 5 3 8" xfId="34752"/>
    <cellStyle name="Normal 5 5 4" xfId="34753"/>
    <cellStyle name="Normal 5 5 4 2" xfId="34754"/>
    <cellStyle name="Normal 5 5 4 2 2" xfId="34755"/>
    <cellStyle name="Normal 5 5 4 2 2 2" xfId="34756"/>
    <cellStyle name="Normal 5 5 4 2 2 2 2" xfId="34757"/>
    <cellStyle name="Normal 5 5 4 2 2 2 2 2" xfId="34758"/>
    <cellStyle name="Normal 5 5 4 2 2 2 2 2 2" xfId="34759"/>
    <cellStyle name="Normal 5 5 4 2 2 2 2 3" xfId="34760"/>
    <cellStyle name="Normal 5 5 4 2 2 2 3" xfId="34761"/>
    <cellStyle name="Normal 5 5 4 2 2 2 3 2" xfId="34762"/>
    <cellStyle name="Normal 5 5 4 2 2 2 4" xfId="34763"/>
    <cellStyle name="Normal 5 5 4 2 2 3" xfId="34764"/>
    <cellStyle name="Normal 5 5 4 2 2 3 2" xfId="34765"/>
    <cellStyle name="Normal 5 5 4 2 2 3 2 2" xfId="34766"/>
    <cellStyle name="Normal 5 5 4 2 2 3 3" xfId="34767"/>
    <cellStyle name="Normal 5 5 4 2 2 4" xfId="34768"/>
    <cellStyle name="Normal 5 5 4 2 2 4 2" xfId="34769"/>
    <cellStyle name="Normal 5 5 4 2 2 5" xfId="34770"/>
    <cellStyle name="Normal 5 5 4 2 3" xfId="34771"/>
    <cellStyle name="Normal 5 5 4 2 3 2" xfId="34772"/>
    <cellStyle name="Normal 5 5 4 2 3 2 2" xfId="34773"/>
    <cellStyle name="Normal 5 5 4 2 3 2 2 2" xfId="34774"/>
    <cellStyle name="Normal 5 5 4 2 3 2 3" xfId="34775"/>
    <cellStyle name="Normal 5 5 4 2 3 3" xfId="34776"/>
    <cellStyle name="Normal 5 5 4 2 3 3 2" xfId="34777"/>
    <cellStyle name="Normal 5 5 4 2 3 4" xfId="34778"/>
    <cellStyle name="Normal 5 5 4 2 4" xfId="34779"/>
    <cellStyle name="Normal 5 5 4 2 4 2" xfId="34780"/>
    <cellStyle name="Normal 5 5 4 2 4 2 2" xfId="34781"/>
    <cellStyle name="Normal 5 5 4 2 4 3" xfId="34782"/>
    <cellStyle name="Normal 5 5 4 2 5" xfId="34783"/>
    <cellStyle name="Normal 5 5 4 2 5 2" xfId="34784"/>
    <cellStyle name="Normal 5 5 4 2 6" xfId="34785"/>
    <cellStyle name="Normal 5 5 4 3" xfId="34786"/>
    <cellStyle name="Normal 5 5 4 3 2" xfId="34787"/>
    <cellStyle name="Normal 5 5 4 3 2 2" xfId="34788"/>
    <cellStyle name="Normal 5 5 4 3 2 2 2" xfId="34789"/>
    <cellStyle name="Normal 5 5 4 3 2 2 2 2" xfId="34790"/>
    <cellStyle name="Normal 5 5 4 3 2 2 3" xfId="34791"/>
    <cellStyle name="Normal 5 5 4 3 2 3" xfId="34792"/>
    <cellStyle name="Normal 5 5 4 3 2 3 2" xfId="34793"/>
    <cellStyle name="Normal 5 5 4 3 2 4" xfId="34794"/>
    <cellStyle name="Normal 5 5 4 3 3" xfId="34795"/>
    <cellStyle name="Normal 5 5 4 3 3 2" xfId="34796"/>
    <cellStyle name="Normal 5 5 4 3 3 2 2" xfId="34797"/>
    <cellStyle name="Normal 5 5 4 3 3 3" xfId="34798"/>
    <cellStyle name="Normal 5 5 4 3 4" xfId="34799"/>
    <cellStyle name="Normal 5 5 4 3 4 2" xfId="34800"/>
    <cellStyle name="Normal 5 5 4 3 5" xfId="34801"/>
    <cellStyle name="Normal 5 5 4 4" xfId="34802"/>
    <cellStyle name="Normal 5 5 4 4 2" xfId="34803"/>
    <cellStyle name="Normal 5 5 4 4 2 2" xfId="34804"/>
    <cellStyle name="Normal 5 5 4 4 2 2 2" xfId="34805"/>
    <cellStyle name="Normal 5 5 4 4 2 3" xfId="34806"/>
    <cellStyle name="Normal 5 5 4 4 3" xfId="34807"/>
    <cellStyle name="Normal 5 5 4 4 3 2" xfId="34808"/>
    <cellStyle name="Normal 5 5 4 4 4" xfId="34809"/>
    <cellStyle name="Normal 5 5 4 5" xfId="34810"/>
    <cellStyle name="Normal 5 5 4 5 2" xfId="34811"/>
    <cellStyle name="Normal 5 5 4 5 2 2" xfId="34812"/>
    <cellStyle name="Normal 5 5 4 5 3" xfId="34813"/>
    <cellStyle name="Normal 5 5 4 6" xfId="34814"/>
    <cellStyle name="Normal 5 5 4 6 2" xfId="34815"/>
    <cellStyle name="Normal 5 5 4 7" xfId="34816"/>
    <cellStyle name="Normal 5 5 5" xfId="34817"/>
    <cellStyle name="Normal 5 5 5 2" xfId="34818"/>
    <cellStyle name="Normal 5 5 5 2 2" xfId="34819"/>
    <cellStyle name="Normal 5 5 5 2 2 2" xfId="34820"/>
    <cellStyle name="Normal 5 5 5 2 2 2 2" xfId="34821"/>
    <cellStyle name="Normal 5 5 5 2 2 2 2 2" xfId="34822"/>
    <cellStyle name="Normal 5 5 5 2 2 2 3" xfId="34823"/>
    <cellStyle name="Normal 5 5 5 2 2 3" xfId="34824"/>
    <cellStyle name="Normal 5 5 5 2 2 3 2" xfId="34825"/>
    <cellStyle name="Normal 5 5 5 2 2 4" xfId="34826"/>
    <cellStyle name="Normal 5 5 5 2 3" xfId="34827"/>
    <cellStyle name="Normal 5 5 5 2 3 2" xfId="34828"/>
    <cellStyle name="Normal 5 5 5 2 3 2 2" xfId="34829"/>
    <cellStyle name="Normal 5 5 5 2 3 3" xfId="34830"/>
    <cellStyle name="Normal 5 5 5 2 4" xfId="34831"/>
    <cellStyle name="Normal 5 5 5 2 4 2" xfId="34832"/>
    <cellStyle name="Normal 5 5 5 2 5" xfId="34833"/>
    <cellStyle name="Normal 5 5 5 3" xfId="34834"/>
    <cellStyle name="Normal 5 5 5 3 2" xfId="34835"/>
    <cellStyle name="Normal 5 5 5 3 2 2" xfId="34836"/>
    <cellStyle name="Normal 5 5 5 3 2 2 2" xfId="34837"/>
    <cellStyle name="Normal 5 5 5 3 2 3" xfId="34838"/>
    <cellStyle name="Normal 5 5 5 3 3" xfId="34839"/>
    <cellStyle name="Normal 5 5 5 3 3 2" xfId="34840"/>
    <cellStyle name="Normal 5 5 5 3 4" xfId="34841"/>
    <cellStyle name="Normal 5 5 5 4" xfId="34842"/>
    <cellStyle name="Normal 5 5 5 4 2" xfId="34843"/>
    <cellStyle name="Normal 5 5 5 4 2 2" xfId="34844"/>
    <cellStyle name="Normal 5 5 5 4 3" xfId="34845"/>
    <cellStyle name="Normal 5 5 5 5" xfId="34846"/>
    <cellStyle name="Normal 5 5 5 5 2" xfId="34847"/>
    <cellStyle name="Normal 5 5 5 6" xfId="34848"/>
    <cellStyle name="Normal 5 5 6" xfId="34849"/>
    <cellStyle name="Normal 5 5 6 2" xfId="34850"/>
    <cellStyle name="Normal 5 5 6 2 2" xfId="34851"/>
    <cellStyle name="Normal 5 5 6 2 2 2" xfId="34852"/>
    <cellStyle name="Normal 5 5 6 2 2 2 2" xfId="34853"/>
    <cellStyle name="Normal 5 5 6 2 2 3" xfId="34854"/>
    <cellStyle name="Normal 5 5 6 2 3" xfId="34855"/>
    <cellStyle name="Normal 5 5 6 2 3 2" xfId="34856"/>
    <cellStyle name="Normal 5 5 6 2 4" xfId="34857"/>
    <cellStyle name="Normal 5 5 6 3" xfId="34858"/>
    <cellStyle name="Normal 5 5 6 3 2" xfId="34859"/>
    <cellStyle name="Normal 5 5 6 3 2 2" xfId="34860"/>
    <cellStyle name="Normal 5 5 6 3 3" xfId="34861"/>
    <cellStyle name="Normal 5 5 6 4" xfId="34862"/>
    <cellStyle name="Normal 5 5 6 4 2" xfId="34863"/>
    <cellStyle name="Normal 5 5 6 5" xfId="34864"/>
    <cellStyle name="Normal 5 5 7" xfId="34865"/>
    <cellStyle name="Normal 5 5 7 2" xfId="34866"/>
    <cellStyle name="Normal 5 5 7 2 2" xfId="34867"/>
    <cellStyle name="Normal 5 5 7 2 2 2" xfId="34868"/>
    <cellStyle name="Normal 5 5 7 2 3" xfId="34869"/>
    <cellStyle name="Normal 5 5 7 3" xfId="34870"/>
    <cellStyle name="Normal 5 5 7 3 2" xfId="34871"/>
    <cellStyle name="Normal 5 5 7 4" xfId="34872"/>
    <cellStyle name="Normal 5 5 8" xfId="34873"/>
    <cellStyle name="Normal 5 5 8 2" xfId="34874"/>
    <cellStyle name="Normal 5 5 8 2 2" xfId="34875"/>
    <cellStyle name="Normal 5 5 8 3" xfId="34876"/>
    <cellStyle name="Normal 5 5 9" xfId="34877"/>
    <cellStyle name="Normal 5 5 9 2" xfId="34878"/>
    <cellStyle name="Normal 5 6" xfId="34879"/>
    <cellStyle name="Normal 5 6 2" xfId="34880"/>
    <cellStyle name="Normal 5 6 2 2" xfId="34881"/>
    <cellStyle name="Normal 5 6 2 2 2" xfId="34882"/>
    <cellStyle name="Normal 5 6 2 2 2 2" xfId="34883"/>
    <cellStyle name="Normal 5 6 2 2 2 2 2" xfId="34884"/>
    <cellStyle name="Normal 5 6 2 2 2 2 2 2" xfId="34885"/>
    <cellStyle name="Normal 5 6 2 2 2 2 2 2 2" xfId="34886"/>
    <cellStyle name="Normal 5 6 2 2 2 2 2 2 2 2" xfId="34887"/>
    <cellStyle name="Normal 5 6 2 2 2 2 2 2 3" xfId="34888"/>
    <cellStyle name="Normal 5 6 2 2 2 2 2 3" xfId="34889"/>
    <cellStyle name="Normal 5 6 2 2 2 2 2 3 2" xfId="34890"/>
    <cellStyle name="Normal 5 6 2 2 2 2 2 4" xfId="34891"/>
    <cellStyle name="Normal 5 6 2 2 2 2 3" xfId="34892"/>
    <cellStyle name="Normal 5 6 2 2 2 2 3 2" xfId="34893"/>
    <cellStyle name="Normal 5 6 2 2 2 2 3 2 2" xfId="34894"/>
    <cellStyle name="Normal 5 6 2 2 2 2 3 3" xfId="34895"/>
    <cellStyle name="Normal 5 6 2 2 2 2 4" xfId="34896"/>
    <cellStyle name="Normal 5 6 2 2 2 2 4 2" xfId="34897"/>
    <cellStyle name="Normal 5 6 2 2 2 2 5" xfId="34898"/>
    <cellStyle name="Normal 5 6 2 2 2 3" xfId="34899"/>
    <cellStyle name="Normal 5 6 2 2 2 3 2" xfId="34900"/>
    <cellStyle name="Normal 5 6 2 2 2 3 2 2" xfId="34901"/>
    <cellStyle name="Normal 5 6 2 2 2 3 2 2 2" xfId="34902"/>
    <cellStyle name="Normal 5 6 2 2 2 3 2 3" xfId="34903"/>
    <cellStyle name="Normal 5 6 2 2 2 3 3" xfId="34904"/>
    <cellStyle name="Normal 5 6 2 2 2 3 3 2" xfId="34905"/>
    <cellStyle name="Normal 5 6 2 2 2 3 4" xfId="34906"/>
    <cellStyle name="Normal 5 6 2 2 2 4" xfId="34907"/>
    <cellStyle name="Normal 5 6 2 2 2 4 2" xfId="34908"/>
    <cellStyle name="Normal 5 6 2 2 2 4 2 2" xfId="34909"/>
    <cellStyle name="Normal 5 6 2 2 2 4 3" xfId="34910"/>
    <cellStyle name="Normal 5 6 2 2 2 5" xfId="34911"/>
    <cellStyle name="Normal 5 6 2 2 2 5 2" xfId="34912"/>
    <cellStyle name="Normal 5 6 2 2 2 6" xfId="34913"/>
    <cellStyle name="Normal 5 6 2 2 3" xfId="34914"/>
    <cellStyle name="Normal 5 6 2 2 3 2" xfId="34915"/>
    <cellStyle name="Normal 5 6 2 2 3 2 2" xfId="34916"/>
    <cellStyle name="Normal 5 6 2 2 3 2 2 2" xfId="34917"/>
    <cellStyle name="Normal 5 6 2 2 3 2 2 2 2" xfId="34918"/>
    <cellStyle name="Normal 5 6 2 2 3 2 2 3" xfId="34919"/>
    <cellStyle name="Normal 5 6 2 2 3 2 3" xfId="34920"/>
    <cellStyle name="Normal 5 6 2 2 3 2 3 2" xfId="34921"/>
    <cellStyle name="Normal 5 6 2 2 3 2 4" xfId="34922"/>
    <cellStyle name="Normal 5 6 2 2 3 3" xfId="34923"/>
    <cellStyle name="Normal 5 6 2 2 3 3 2" xfId="34924"/>
    <cellStyle name="Normal 5 6 2 2 3 3 2 2" xfId="34925"/>
    <cellStyle name="Normal 5 6 2 2 3 3 3" xfId="34926"/>
    <cellStyle name="Normal 5 6 2 2 3 4" xfId="34927"/>
    <cellStyle name="Normal 5 6 2 2 3 4 2" xfId="34928"/>
    <cellStyle name="Normal 5 6 2 2 3 5" xfId="34929"/>
    <cellStyle name="Normal 5 6 2 2 4" xfId="34930"/>
    <cellStyle name="Normal 5 6 2 2 4 2" xfId="34931"/>
    <cellStyle name="Normal 5 6 2 2 4 2 2" xfId="34932"/>
    <cellStyle name="Normal 5 6 2 2 4 2 2 2" xfId="34933"/>
    <cellStyle name="Normal 5 6 2 2 4 2 3" xfId="34934"/>
    <cellStyle name="Normal 5 6 2 2 4 3" xfId="34935"/>
    <cellStyle name="Normal 5 6 2 2 4 3 2" xfId="34936"/>
    <cellStyle name="Normal 5 6 2 2 4 4" xfId="34937"/>
    <cellStyle name="Normal 5 6 2 2 5" xfId="34938"/>
    <cellStyle name="Normal 5 6 2 2 5 2" xfId="34939"/>
    <cellStyle name="Normal 5 6 2 2 5 2 2" xfId="34940"/>
    <cellStyle name="Normal 5 6 2 2 5 3" xfId="34941"/>
    <cellStyle name="Normal 5 6 2 2 6" xfId="34942"/>
    <cellStyle name="Normal 5 6 2 2 6 2" xfId="34943"/>
    <cellStyle name="Normal 5 6 2 2 7" xfId="34944"/>
    <cellStyle name="Normal 5 6 2 3" xfId="34945"/>
    <cellStyle name="Normal 5 6 2 3 2" xfId="34946"/>
    <cellStyle name="Normal 5 6 2 3 2 2" xfId="34947"/>
    <cellStyle name="Normal 5 6 2 3 2 2 2" xfId="34948"/>
    <cellStyle name="Normal 5 6 2 3 2 2 2 2" xfId="34949"/>
    <cellStyle name="Normal 5 6 2 3 2 2 2 2 2" xfId="34950"/>
    <cellStyle name="Normal 5 6 2 3 2 2 2 3" xfId="34951"/>
    <cellStyle name="Normal 5 6 2 3 2 2 3" xfId="34952"/>
    <cellStyle name="Normal 5 6 2 3 2 2 3 2" xfId="34953"/>
    <cellStyle name="Normal 5 6 2 3 2 2 4" xfId="34954"/>
    <cellStyle name="Normal 5 6 2 3 2 3" xfId="34955"/>
    <cellStyle name="Normal 5 6 2 3 2 3 2" xfId="34956"/>
    <cellStyle name="Normal 5 6 2 3 2 3 2 2" xfId="34957"/>
    <cellStyle name="Normal 5 6 2 3 2 3 3" xfId="34958"/>
    <cellStyle name="Normal 5 6 2 3 2 4" xfId="34959"/>
    <cellStyle name="Normal 5 6 2 3 2 4 2" xfId="34960"/>
    <cellStyle name="Normal 5 6 2 3 2 5" xfId="34961"/>
    <cellStyle name="Normal 5 6 2 3 3" xfId="34962"/>
    <cellStyle name="Normal 5 6 2 3 3 2" xfId="34963"/>
    <cellStyle name="Normal 5 6 2 3 3 2 2" xfId="34964"/>
    <cellStyle name="Normal 5 6 2 3 3 2 2 2" xfId="34965"/>
    <cellStyle name="Normal 5 6 2 3 3 2 3" xfId="34966"/>
    <cellStyle name="Normal 5 6 2 3 3 3" xfId="34967"/>
    <cellStyle name="Normal 5 6 2 3 3 3 2" xfId="34968"/>
    <cellStyle name="Normal 5 6 2 3 3 4" xfId="34969"/>
    <cellStyle name="Normal 5 6 2 3 4" xfId="34970"/>
    <cellStyle name="Normal 5 6 2 3 4 2" xfId="34971"/>
    <cellStyle name="Normal 5 6 2 3 4 2 2" xfId="34972"/>
    <cellStyle name="Normal 5 6 2 3 4 3" xfId="34973"/>
    <cellStyle name="Normal 5 6 2 3 5" xfId="34974"/>
    <cellStyle name="Normal 5 6 2 3 5 2" xfId="34975"/>
    <cellStyle name="Normal 5 6 2 3 6" xfId="34976"/>
    <cellStyle name="Normal 5 6 2 4" xfId="34977"/>
    <cellStyle name="Normal 5 6 2 4 2" xfId="34978"/>
    <cellStyle name="Normal 5 6 2 4 2 2" xfId="34979"/>
    <cellStyle name="Normal 5 6 2 4 2 2 2" xfId="34980"/>
    <cellStyle name="Normal 5 6 2 4 2 2 2 2" xfId="34981"/>
    <cellStyle name="Normal 5 6 2 4 2 2 3" xfId="34982"/>
    <cellStyle name="Normal 5 6 2 4 2 3" xfId="34983"/>
    <cellStyle name="Normal 5 6 2 4 2 3 2" xfId="34984"/>
    <cellStyle name="Normal 5 6 2 4 2 4" xfId="34985"/>
    <cellStyle name="Normal 5 6 2 4 3" xfId="34986"/>
    <cellStyle name="Normal 5 6 2 4 3 2" xfId="34987"/>
    <cellStyle name="Normal 5 6 2 4 3 2 2" xfId="34988"/>
    <cellStyle name="Normal 5 6 2 4 3 3" xfId="34989"/>
    <cellStyle name="Normal 5 6 2 4 4" xfId="34990"/>
    <cellStyle name="Normal 5 6 2 4 4 2" xfId="34991"/>
    <cellStyle name="Normal 5 6 2 4 5" xfId="34992"/>
    <cellStyle name="Normal 5 6 2 5" xfId="34993"/>
    <cellStyle name="Normal 5 6 2 5 2" xfId="34994"/>
    <cellStyle name="Normal 5 6 2 5 2 2" xfId="34995"/>
    <cellStyle name="Normal 5 6 2 5 2 2 2" xfId="34996"/>
    <cellStyle name="Normal 5 6 2 5 2 3" xfId="34997"/>
    <cellStyle name="Normal 5 6 2 5 3" xfId="34998"/>
    <cellStyle name="Normal 5 6 2 5 3 2" xfId="34999"/>
    <cellStyle name="Normal 5 6 2 5 4" xfId="35000"/>
    <cellStyle name="Normal 5 6 2 6" xfId="35001"/>
    <cellStyle name="Normal 5 6 2 6 2" xfId="35002"/>
    <cellStyle name="Normal 5 6 2 6 2 2" xfId="35003"/>
    <cellStyle name="Normal 5 6 2 6 3" xfId="35004"/>
    <cellStyle name="Normal 5 6 2 7" xfId="35005"/>
    <cellStyle name="Normal 5 6 2 7 2" xfId="35006"/>
    <cellStyle name="Normal 5 6 2 8" xfId="35007"/>
    <cellStyle name="Normal 5 6 3" xfId="35008"/>
    <cellStyle name="Normal 5 6 3 2" xfId="35009"/>
    <cellStyle name="Normal 5 6 3 2 2" xfId="35010"/>
    <cellStyle name="Normal 5 6 3 2 2 2" xfId="35011"/>
    <cellStyle name="Normal 5 6 3 2 2 2 2" xfId="35012"/>
    <cellStyle name="Normal 5 6 3 2 2 2 2 2" xfId="35013"/>
    <cellStyle name="Normal 5 6 3 2 2 2 2 2 2" xfId="35014"/>
    <cellStyle name="Normal 5 6 3 2 2 2 2 3" xfId="35015"/>
    <cellStyle name="Normal 5 6 3 2 2 2 3" xfId="35016"/>
    <cellStyle name="Normal 5 6 3 2 2 2 3 2" xfId="35017"/>
    <cellStyle name="Normal 5 6 3 2 2 2 4" xfId="35018"/>
    <cellStyle name="Normal 5 6 3 2 2 3" xfId="35019"/>
    <cellStyle name="Normal 5 6 3 2 2 3 2" xfId="35020"/>
    <cellStyle name="Normal 5 6 3 2 2 3 2 2" xfId="35021"/>
    <cellStyle name="Normal 5 6 3 2 2 3 3" xfId="35022"/>
    <cellStyle name="Normal 5 6 3 2 2 4" xfId="35023"/>
    <cellStyle name="Normal 5 6 3 2 2 4 2" xfId="35024"/>
    <cellStyle name="Normal 5 6 3 2 2 5" xfId="35025"/>
    <cellStyle name="Normal 5 6 3 2 3" xfId="35026"/>
    <cellStyle name="Normal 5 6 3 2 3 2" xfId="35027"/>
    <cellStyle name="Normal 5 6 3 2 3 2 2" xfId="35028"/>
    <cellStyle name="Normal 5 6 3 2 3 2 2 2" xfId="35029"/>
    <cellStyle name="Normal 5 6 3 2 3 2 3" xfId="35030"/>
    <cellStyle name="Normal 5 6 3 2 3 3" xfId="35031"/>
    <cellStyle name="Normal 5 6 3 2 3 3 2" xfId="35032"/>
    <cellStyle name="Normal 5 6 3 2 3 4" xfId="35033"/>
    <cellStyle name="Normal 5 6 3 2 4" xfId="35034"/>
    <cellStyle name="Normal 5 6 3 2 4 2" xfId="35035"/>
    <cellStyle name="Normal 5 6 3 2 4 2 2" xfId="35036"/>
    <cellStyle name="Normal 5 6 3 2 4 3" xfId="35037"/>
    <cellStyle name="Normal 5 6 3 2 5" xfId="35038"/>
    <cellStyle name="Normal 5 6 3 2 5 2" xfId="35039"/>
    <cellStyle name="Normal 5 6 3 2 6" xfId="35040"/>
    <cellStyle name="Normal 5 6 3 3" xfId="35041"/>
    <cellStyle name="Normal 5 6 3 3 2" xfId="35042"/>
    <cellStyle name="Normal 5 6 3 3 2 2" xfId="35043"/>
    <cellStyle name="Normal 5 6 3 3 2 2 2" xfId="35044"/>
    <cellStyle name="Normal 5 6 3 3 2 2 2 2" xfId="35045"/>
    <cellStyle name="Normal 5 6 3 3 2 2 3" xfId="35046"/>
    <cellStyle name="Normal 5 6 3 3 2 3" xfId="35047"/>
    <cellStyle name="Normal 5 6 3 3 2 3 2" xfId="35048"/>
    <cellStyle name="Normal 5 6 3 3 2 4" xfId="35049"/>
    <cellStyle name="Normal 5 6 3 3 3" xfId="35050"/>
    <cellStyle name="Normal 5 6 3 3 3 2" xfId="35051"/>
    <cellStyle name="Normal 5 6 3 3 3 2 2" xfId="35052"/>
    <cellStyle name="Normal 5 6 3 3 3 3" xfId="35053"/>
    <cellStyle name="Normal 5 6 3 3 4" xfId="35054"/>
    <cellStyle name="Normal 5 6 3 3 4 2" xfId="35055"/>
    <cellStyle name="Normal 5 6 3 3 5" xfId="35056"/>
    <cellStyle name="Normal 5 6 3 4" xfId="35057"/>
    <cellStyle name="Normal 5 6 3 4 2" xfId="35058"/>
    <cellStyle name="Normal 5 6 3 4 2 2" xfId="35059"/>
    <cellStyle name="Normal 5 6 3 4 2 2 2" xfId="35060"/>
    <cellStyle name="Normal 5 6 3 4 2 3" xfId="35061"/>
    <cellStyle name="Normal 5 6 3 4 3" xfId="35062"/>
    <cellStyle name="Normal 5 6 3 4 3 2" xfId="35063"/>
    <cellStyle name="Normal 5 6 3 4 4" xfId="35064"/>
    <cellStyle name="Normal 5 6 3 5" xfId="35065"/>
    <cellStyle name="Normal 5 6 3 5 2" xfId="35066"/>
    <cellStyle name="Normal 5 6 3 5 2 2" xfId="35067"/>
    <cellStyle name="Normal 5 6 3 5 3" xfId="35068"/>
    <cellStyle name="Normal 5 6 3 6" xfId="35069"/>
    <cellStyle name="Normal 5 6 3 6 2" xfId="35070"/>
    <cellStyle name="Normal 5 6 3 7" xfId="35071"/>
    <cellStyle name="Normal 5 6 4" xfId="35072"/>
    <cellStyle name="Normal 5 6 4 2" xfId="35073"/>
    <cellStyle name="Normal 5 6 4 2 2" xfId="35074"/>
    <cellStyle name="Normal 5 6 4 2 2 2" xfId="35075"/>
    <cellStyle name="Normal 5 6 4 2 2 2 2" xfId="35076"/>
    <cellStyle name="Normal 5 6 4 2 2 2 2 2" xfId="35077"/>
    <cellStyle name="Normal 5 6 4 2 2 2 3" xfId="35078"/>
    <cellStyle name="Normal 5 6 4 2 2 3" xfId="35079"/>
    <cellStyle name="Normal 5 6 4 2 2 3 2" xfId="35080"/>
    <cellStyle name="Normal 5 6 4 2 2 4" xfId="35081"/>
    <cellStyle name="Normal 5 6 4 2 3" xfId="35082"/>
    <cellStyle name="Normal 5 6 4 2 3 2" xfId="35083"/>
    <cellStyle name="Normal 5 6 4 2 3 2 2" xfId="35084"/>
    <cellStyle name="Normal 5 6 4 2 3 3" xfId="35085"/>
    <cellStyle name="Normal 5 6 4 2 4" xfId="35086"/>
    <cellStyle name="Normal 5 6 4 2 4 2" xfId="35087"/>
    <cellStyle name="Normal 5 6 4 2 5" xfId="35088"/>
    <cellStyle name="Normal 5 6 4 3" xfId="35089"/>
    <cellStyle name="Normal 5 6 4 3 2" xfId="35090"/>
    <cellStyle name="Normal 5 6 4 3 2 2" xfId="35091"/>
    <cellStyle name="Normal 5 6 4 3 2 2 2" xfId="35092"/>
    <cellStyle name="Normal 5 6 4 3 2 3" xfId="35093"/>
    <cellStyle name="Normal 5 6 4 3 3" xfId="35094"/>
    <cellStyle name="Normal 5 6 4 3 3 2" xfId="35095"/>
    <cellStyle name="Normal 5 6 4 3 4" xfId="35096"/>
    <cellStyle name="Normal 5 6 4 4" xfId="35097"/>
    <cellStyle name="Normal 5 6 4 4 2" xfId="35098"/>
    <cellStyle name="Normal 5 6 4 4 2 2" xfId="35099"/>
    <cellStyle name="Normal 5 6 4 4 3" xfId="35100"/>
    <cellStyle name="Normal 5 6 4 5" xfId="35101"/>
    <cellStyle name="Normal 5 6 4 5 2" xfId="35102"/>
    <cellStyle name="Normal 5 6 4 6" xfId="35103"/>
    <cellStyle name="Normal 5 6 5" xfId="35104"/>
    <cellStyle name="Normal 5 6 5 2" xfId="35105"/>
    <cellStyle name="Normal 5 6 5 2 2" xfId="35106"/>
    <cellStyle name="Normal 5 6 5 2 2 2" xfId="35107"/>
    <cellStyle name="Normal 5 6 5 2 2 2 2" xfId="35108"/>
    <cellStyle name="Normal 5 6 5 2 2 3" xfId="35109"/>
    <cellStyle name="Normal 5 6 5 2 3" xfId="35110"/>
    <cellStyle name="Normal 5 6 5 2 3 2" xfId="35111"/>
    <cellStyle name="Normal 5 6 5 2 4" xfId="35112"/>
    <cellStyle name="Normal 5 6 5 3" xfId="35113"/>
    <cellStyle name="Normal 5 6 5 3 2" xfId="35114"/>
    <cellStyle name="Normal 5 6 5 3 2 2" xfId="35115"/>
    <cellStyle name="Normal 5 6 5 3 3" xfId="35116"/>
    <cellStyle name="Normal 5 6 5 4" xfId="35117"/>
    <cellStyle name="Normal 5 6 5 4 2" xfId="35118"/>
    <cellStyle name="Normal 5 6 5 5" xfId="35119"/>
    <cellStyle name="Normal 5 6 6" xfId="35120"/>
    <cellStyle name="Normal 5 6 6 2" xfId="35121"/>
    <cellStyle name="Normal 5 6 6 2 2" xfId="35122"/>
    <cellStyle name="Normal 5 6 6 2 2 2" xfId="35123"/>
    <cellStyle name="Normal 5 6 6 2 3" xfId="35124"/>
    <cellStyle name="Normal 5 6 6 3" xfId="35125"/>
    <cellStyle name="Normal 5 6 6 3 2" xfId="35126"/>
    <cellStyle name="Normal 5 6 6 4" xfId="35127"/>
    <cellStyle name="Normal 5 6 7" xfId="35128"/>
    <cellStyle name="Normal 5 6 7 2" xfId="35129"/>
    <cellStyle name="Normal 5 6 7 2 2" xfId="35130"/>
    <cellStyle name="Normal 5 6 7 3" xfId="35131"/>
    <cellStyle name="Normal 5 6 8" xfId="35132"/>
    <cellStyle name="Normal 5 6 8 2" xfId="35133"/>
    <cellStyle name="Normal 5 6 9" xfId="35134"/>
    <cellStyle name="Normal 5 7" xfId="35135"/>
    <cellStyle name="Normal 5 7 2" xfId="35136"/>
    <cellStyle name="Normal 5 7 2 2" xfId="35137"/>
    <cellStyle name="Normal 5 7 2 2 2" xfId="35138"/>
    <cellStyle name="Normal 5 7 2 2 2 2" xfId="35139"/>
    <cellStyle name="Normal 5 7 2 2 2 2 2" xfId="35140"/>
    <cellStyle name="Normal 5 7 2 2 2 2 2 2" xfId="35141"/>
    <cellStyle name="Normal 5 7 2 2 2 2 2 2 2" xfId="35142"/>
    <cellStyle name="Normal 5 7 2 2 2 2 2 3" xfId="35143"/>
    <cellStyle name="Normal 5 7 2 2 2 2 3" xfId="35144"/>
    <cellStyle name="Normal 5 7 2 2 2 2 3 2" xfId="35145"/>
    <cellStyle name="Normal 5 7 2 2 2 2 4" xfId="35146"/>
    <cellStyle name="Normal 5 7 2 2 2 3" xfId="35147"/>
    <cellStyle name="Normal 5 7 2 2 2 3 2" xfId="35148"/>
    <cellStyle name="Normal 5 7 2 2 2 3 2 2" xfId="35149"/>
    <cellStyle name="Normal 5 7 2 2 2 3 3" xfId="35150"/>
    <cellStyle name="Normal 5 7 2 2 2 4" xfId="35151"/>
    <cellStyle name="Normal 5 7 2 2 2 4 2" xfId="35152"/>
    <cellStyle name="Normal 5 7 2 2 2 5" xfId="35153"/>
    <cellStyle name="Normal 5 7 2 2 3" xfId="35154"/>
    <cellStyle name="Normal 5 7 2 2 3 2" xfId="35155"/>
    <cellStyle name="Normal 5 7 2 2 3 2 2" xfId="35156"/>
    <cellStyle name="Normal 5 7 2 2 3 2 2 2" xfId="35157"/>
    <cellStyle name="Normal 5 7 2 2 3 2 3" xfId="35158"/>
    <cellStyle name="Normal 5 7 2 2 3 3" xfId="35159"/>
    <cellStyle name="Normal 5 7 2 2 3 3 2" xfId="35160"/>
    <cellStyle name="Normal 5 7 2 2 3 4" xfId="35161"/>
    <cellStyle name="Normal 5 7 2 2 4" xfId="35162"/>
    <cellStyle name="Normal 5 7 2 2 4 2" xfId="35163"/>
    <cellStyle name="Normal 5 7 2 2 4 2 2" xfId="35164"/>
    <cellStyle name="Normal 5 7 2 2 4 3" xfId="35165"/>
    <cellStyle name="Normal 5 7 2 2 5" xfId="35166"/>
    <cellStyle name="Normal 5 7 2 2 5 2" xfId="35167"/>
    <cellStyle name="Normal 5 7 2 2 6" xfId="35168"/>
    <cellStyle name="Normal 5 7 2 3" xfId="35169"/>
    <cellStyle name="Normal 5 7 2 3 2" xfId="35170"/>
    <cellStyle name="Normal 5 7 2 3 2 2" xfId="35171"/>
    <cellStyle name="Normal 5 7 2 3 2 2 2" xfId="35172"/>
    <cellStyle name="Normal 5 7 2 3 2 2 2 2" xfId="35173"/>
    <cellStyle name="Normal 5 7 2 3 2 2 3" xfId="35174"/>
    <cellStyle name="Normal 5 7 2 3 2 3" xfId="35175"/>
    <cellStyle name="Normal 5 7 2 3 2 3 2" xfId="35176"/>
    <cellStyle name="Normal 5 7 2 3 2 4" xfId="35177"/>
    <cellStyle name="Normal 5 7 2 3 3" xfId="35178"/>
    <cellStyle name="Normal 5 7 2 3 3 2" xfId="35179"/>
    <cellStyle name="Normal 5 7 2 3 3 2 2" xfId="35180"/>
    <cellStyle name="Normal 5 7 2 3 3 3" xfId="35181"/>
    <cellStyle name="Normal 5 7 2 3 4" xfId="35182"/>
    <cellStyle name="Normal 5 7 2 3 4 2" xfId="35183"/>
    <cellStyle name="Normal 5 7 2 3 5" xfId="35184"/>
    <cellStyle name="Normal 5 7 2 4" xfId="35185"/>
    <cellStyle name="Normal 5 7 2 4 2" xfId="35186"/>
    <cellStyle name="Normal 5 7 2 4 2 2" xfId="35187"/>
    <cellStyle name="Normal 5 7 2 4 2 2 2" xfId="35188"/>
    <cellStyle name="Normal 5 7 2 4 2 3" xfId="35189"/>
    <cellStyle name="Normal 5 7 2 4 3" xfId="35190"/>
    <cellStyle name="Normal 5 7 2 4 3 2" xfId="35191"/>
    <cellStyle name="Normal 5 7 2 4 4" xfId="35192"/>
    <cellStyle name="Normal 5 7 2 5" xfId="35193"/>
    <cellStyle name="Normal 5 7 2 5 2" xfId="35194"/>
    <cellStyle name="Normal 5 7 2 5 2 2" xfId="35195"/>
    <cellStyle name="Normal 5 7 2 5 3" xfId="35196"/>
    <cellStyle name="Normal 5 7 2 6" xfId="35197"/>
    <cellStyle name="Normal 5 7 2 6 2" xfId="35198"/>
    <cellStyle name="Normal 5 7 2 7" xfId="35199"/>
    <cellStyle name="Normal 5 7 3" xfId="35200"/>
    <cellStyle name="Normal 5 7 3 2" xfId="35201"/>
    <cellStyle name="Normal 5 7 3 2 2" xfId="35202"/>
    <cellStyle name="Normal 5 7 3 2 2 2" xfId="35203"/>
    <cellStyle name="Normal 5 7 3 2 2 2 2" xfId="35204"/>
    <cellStyle name="Normal 5 7 3 2 2 2 2 2" xfId="35205"/>
    <cellStyle name="Normal 5 7 3 2 2 2 3" xfId="35206"/>
    <cellStyle name="Normal 5 7 3 2 2 3" xfId="35207"/>
    <cellStyle name="Normal 5 7 3 2 2 3 2" xfId="35208"/>
    <cellStyle name="Normal 5 7 3 2 2 4" xfId="35209"/>
    <cellStyle name="Normal 5 7 3 2 3" xfId="35210"/>
    <cellStyle name="Normal 5 7 3 2 3 2" xfId="35211"/>
    <cellStyle name="Normal 5 7 3 2 3 2 2" xfId="35212"/>
    <cellStyle name="Normal 5 7 3 2 3 3" xfId="35213"/>
    <cellStyle name="Normal 5 7 3 2 4" xfId="35214"/>
    <cellStyle name="Normal 5 7 3 2 4 2" xfId="35215"/>
    <cellStyle name="Normal 5 7 3 2 5" xfId="35216"/>
    <cellStyle name="Normal 5 7 3 3" xfId="35217"/>
    <cellStyle name="Normal 5 7 3 3 2" xfId="35218"/>
    <cellStyle name="Normal 5 7 3 3 2 2" xfId="35219"/>
    <cellStyle name="Normal 5 7 3 3 2 2 2" xfId="35220"/>
    <cellStyle name="Normal 5 7 3 3 2 3" xfId="35221"/>
    <cellStyle name="Normal 5 7 3 3 3" xfId="35222"/>
    <cellStyle name="Normal 5 7 3 3 3 2" xfId="35223"/>
    <cellStyle name="Normal 5 7 3 3 4" xfId="35224"/>
    <cellStyle name="Normal 5 7 3 4" xfId="35225"/>
    <cellStyle name="Normal 5 7 3 4 2" xfId="35226"/>
    <cellStyle name="Normal 5 7 3 4 2 2" xfId="35227"/>
    <cellStyle name="Normal 5 7 3 4 3" xfId="35228"/>
    <cellStyle name="Normal 5 7 3 5" xfId="35229"/>
    <cellStyle name="Normal 5 7 3 5 2" xfId="35230"/>
    <cellStyle name="Normal 5 7 3 6" xfId="35231"/>
    <cellStyle name="Normal 5 7 4" xfId="35232"/>
    <cellStyle name="Normal 5 7 4 2" xfId="35233"/>
    <cellStyle name="Normal 5 7 4 2 2" xfId="35234"/>
    <cellStyle name="Normal 5 7 4 2 2 2" xfId="35235"/>
    <cellStyle name="Normal 5 7 4 2 2 2 2" xfId="35236"/>
    <cellStyle name="Normal 5 7 4 2 2 3" xfId="35237"/>
    <cellStyle name="Normal 5 7 4 2 3" xfId="35238"/>
    <cellStyle name="Normal 5 7 4 2 3 2" xfId="35239"/>
    <cellStyle name="Normal 5 7 4 2 4" xfId="35240"/>
    <cellStyle name="Normal 5 7 4 3" xfId="35241"/>
    <cellStyle name="Normal 5 7 4 3 2" xfId="35242"/>
    <cellStyle name="Normal 5 7 4 3 2 2" xfId="35243"/>
    <cellStyle name="Normal 5 7 4 3 3" xfId="35244"/>
    <cellStyle name="Normal 5 7 4 4" xfId="35245"/>
    <cellStyle name="Normal 5 7 4 4 2" xfId="35246"/>
    <cellStyle name="Normal 5 7 4 5" xfId="35247"/>
    <cellStyle name="Normal 5 7 5" xfId="35248"/>
    <cellStyle name="Normal 5 7 5 2" xfId="35249"/>
    <cellStyle name="Normal 5 7 5 2 2" xfId="35250"/>
    <cellStyle name="Normal 5 7 5 2 2 2" xfId="35251"/>
    <cellStyle name="Normal 5 7 5 2 3" xfId="35252"/>
    <cellStyle name="Normal 5 7 5 3" xfId="35253"/>
    <cellStyle name="Normal 5 7 5 3 2" xfId="35254"/>
    <cellStyle name="Normal 5 7 5 4" xfId="35255"/>
    <cellStyle name="Normal 5 7 6" xfId="35256"/>
    <cellStyle name="Normal 5 7 6 2" xfId="35257"/>
    <cellStyle name="Normal 5 7 6 2 2" xfId="35258"/>
    <cellStyle name="Normal 5 7 6 3" xfId="35259"/>
    <cellStyle name="Normal 5 7 7" xfId="35260"/>
    <cellStyle name="Normal 5 7 7 2" xfId="35261"/>
    <cellStyle name="Normal 5 7 8" xfId="35262"/>
    <cellStyle name="Normal 5 8" xfId="35263"/>
    <cellStyle name="Normal 5 8 2" xfId="35264"/>
    <cellStyle name="Normal 5 8 2 2" xfId="35265"/>
    <cellStyle name="Normal 5 8 2 2 2" xfId="35266"/>
    <cellStyle name="Normal 5 8 2 2 2 2" xfId="35267"/>
    <cellStyle name="Normal 5 8 2 2 2 2 2" xfId="35268"/>
    <cellStyle name="Normal 5 8 2 2 2 2 2 2" xfId="35269"/>
    <cellStyle name="Normal 5 8 2 2 2 2 3" xfId="35270"/>
    <cellStyle name="Normal 5 8 2 2 2 3" xfId="35271"/>
    <cellStyle name="Normal 5 8 2 2 2 3 2" xfId="35272"/>
    <cellStyle name="Normal 5 8 2 2 2 4" xfId="35273"/>
    <cellStyle name="Normal 5 8 2 2 3" xfId="35274"/>
    <cellStyle name="Normal 5 8 2 2 3 2" xfId="35275"/>
    <cellStyle name="Normal 5 8 2 2 3 2 2" xfId="35276"/>
    <cellStyle name="Normal 5 8 2 2 3 3" xfId="35277"/>
    <cellStyle name="Normal 5 8 2 2 4" xfId="35278"/>
    <cellStyle name="Normal 5 8 2 2 4 2" xfId="35279"/>
    <cellStyle name="Normal 5 8 2 2 5" xfId="35280"/>
    <cellStyle name="Normal 5 8 2 3" xfId="35281"/>
    <cellStyle name="Normal 5 8 2 3 2" xfId="35282"/>
    <cellStyle name="Normal 5 8 2 3 2 2" xfId="35283"/>
    <cellStyle name="Normal 5 8 2 3 2 2 2" xfId="35284"/>
    <cellStyle name="Normal 5 8 2 3 2 3" xfId="35285"/>
    <cellStyle name="Normal 5 8 2 3 3" xfId="35286"/>
    <cellStyle name="Normal 5 8 2 3 3 2" xfId="35287"/>
    <cellStyle name="Normal 5 8 2 3 4" xfId="35288"/>
    <cellStyle name="Normal 5 8 2 4" xfId="35289"/>
    <cellStyle name="Normal 5 8 2 4 2" xfId="35290"/>
    <cellStyle name="Normal 5 8 2 4 2 2" xfId="35291"/>
    <cellStyle name="Normal 5 8 2 4 3" xfId="35292"/>
    <cellStyle name="Normal 5 8 2 5" xfId="35293"/>
    <cellStyle name="Normal 5 8 2 5 2" xfId="35294"/>
    <cellStyle name="Normal 5 8 2 6" xfId="35295"/>
    <cellStyle name="Normal 5 8 3" xfId="35296"/>
    <cellStyle name="Normal 5 8 3 2" xfId="35297"/>
    <cellStyle name="Normal 5 8 3 2 2" xfId="35298"/>
    <cellStyle name="Normal 5 8 3 2 2 2" xfId="35299"/>
    <cellStyle name="Normal 5 8 3 2 2 2 2" xfId="35300"/>
    <cellStyle name="Normal 5 8 3 2 2 3" xfId="35301"/>
    <cellStyle name="Normal 5 8 3 2 3" xfId="35302"/>
    <cellStyle name="Normal 5 8 3 2 3 2" xfId="35303"/>
    <cellStyle name="Normal 5 8 3 2 4" xfId="35304"/>
    <cellStyle name="Normal 5 8 3 3" xfId="35305"/>
    <cellStyle name="Normal 5 8 3 3 2" xfId="35306"/>
    <cellStyle name="Normal 5 8 3 3 2 2" xfId="35307"/>
    <cellStyle name="Normal 5 8 3 3 3" xfId="35308"/>
    <cellStyle name="Normal 5 8 3 4" xfId="35309"/>
    <cellStyle name="Normal 5 8 3 4 2" xfId="35310"/>
    <cellStyle name="Normal 5 8 3 5" xfId="35311"/>
    <cellStyle name="Normal 5 8 4" xfId="35312"/>
    <cellStyle name="Normal 5 8 4 2" xfId="35313"/>
    <cellStyle name="Normal 5 8 4 2 2" xfId="35314"/>
    <cellStyle name="Normal 5 8 4 2 2 2" xfId="35315"/>
    <cellStyle name="Normal 5 8 4 2 3" xfId="35316"/>
    <cellStyle name="Normal 5 8 4 3" xfId="35317"/>
    <cellStyle name="Normal 5 8 4 3 2" xfId="35318"/>
    <cellStyle name="Normal 5 8 4 4" xfId="35319"/>
    <cellStyle name="Normal 5 8 5" xfId="35320"/>
    <cellStyle name="Normal 5 8 5 2" xfId="35321"/>
    <cellStyle name="Normal 5 8 5 2 2" xfId="35322"/>
    <cellStyle name="Normal 5 8 5 3" xfId="35323"/>
    <cellStyle name="Normal 5 8 6" xfId="35324"/>
    <cellStyle name="Normal 5 8 6 2" xfId="35325"/>
    <cellStyle name="Normal 5 8 7" xfId="35326"/>
    <cellStyle name="Normal 5 9" xfId="35327"/>
    <cellStyle name="Normal 5 9 2" xfId="35328"/>
    <cellStyle name="Normal 5 9 2 2" xfId="35329"/>
    <cellStyle name="Normal 5 9 2 2 2" xfId="35330"/>
    <cellStyle name="Normal 5 9 2 2 2 2" xfId="35331"/>
    <cellStyle name="Normal 5 9 2 2 2 2 2" xfId="35332"/>
    <cellStyle name="Normal 5 9 2 2 2 3" xfId="35333"/>
    <cellStyle name="Normal 5 9 2 2 3" xfId="35334"/>
    <cellStyle name="Normal 5 9 2 2 3 2" xfId="35335"/>
    <cellStyle name="Normal 5 9 2 2 4" xfId="35336"/>
    <cellStyle name="Normal 5 9 2 3" xfId="35337"/>
    <cellStyle name="Normal 5 9 2 3 2" xfId="35338"/>
    <cellStyle name="Normal 5 9 2 3 2 2" xfId="35339"/>
    <cellStyle name="Normal 5 9 2 3 3" xfId="35340"/>
    <cellStyle name="Normal 5 9 2 4" xfId="35341"/>
    <cellStyle name="Normal 5 9 2 4 2" xfId="35342"/>
    <cellStyle name="Normal 5 9 2 5" xfId="35343"/>
    <cellStyle name="Normal 5 9 3" xfId="35344"/>
    <cellStyle name="Normal 5 9 3 2" xfId="35345"/>
    <cellStyle name="Normal 5 9 3 2 2" xfId="35346"/>
    <cellStyle name="Normal 5 9 3 2 2 2" xfId="35347"/>
    <cellStyle name="Normal 5 9 3 2 3" xfId="35348"/>
    <cellStyle name="Normal 5 9 3 3" xfId="35349"/>
    <cellStyle name="Normal 5 9 3 3 2" xfId="35350"/>
    <cellStyle name="Normal 5 9 3 4" xfId="35351"/>
    <cellStyle name="Normal 5 9 4" xfId="35352"/>
    <cellStyle name="Normal 5 9 4 2" xfId="35353"/>
    <cellStyle name="Normal 5 9 4 2 2" xfId="35354"/>
    <cellStyle name="Normal 5 9 4 3" xfId="35355"/>
    <cellStyle name="Normal 5 9 5" xfId="35356"/>
    <cellStyle name="Normal 5 9 5 2" xfId="35357"/>
    <cellStyle name="Normal 5 9 6" xfId="35358"/>
    <cellStyle name="Normal 50" xfId="371"/>
    <cellStyle name="Normal 50 2" xfId="372"/>
    <cellStyle name="Normal 51" xfId="373"/>
    <cellStyle name="Normal 51 2" xfId="374"/>
    <cellStyle name="Normal 52" xfId="173"/>
    <cellStyle name="Normal 53" xfId="375"/>
    <cellStyle name="Normal 53 2" xfId="376"/>
    <cellStyle name="Normal 54" xfId="208"/>
    <cellStyle name="Normal 54 2" xfId="378"/>
    <cellStyle name="Normal 54 3" xfId="379"/>
    <cellStyle name="Normal 54 4" xfId="377"/>
    <cellStyle name="Normal 55" xfId="380"/>
    <cellStyle name="Normal 55 2" xfId="381"/>
    <cellStyle name="Normal 56" xfId="382"/>
    <cellStyle name="Normal 57" xfId="383"/>
    <cellStyle name="Normal 58" xfId="384"/>
    <cellStyle name="Normal 59" xfId="385"/>
    <cellStyle name="Normal 59 2" xfId="35359"/>
    <cellStyle name="Normal 6" xfId="174"/>
    <cellStyle name="Normal 6 2" xfId="175"/>
    <cellStyle name="Normal 6 2 2" xfId="230"/>
    <cellStyle name="Normal 6 3" xfId="386"/>
    <cellStyle name="Normal 6 4" xfId="387"/>
    <cellStyle name="Normal 6 5" xfId="388"/>
    <cellStyle name="Normal 6 6" xfId="389"/>
    <cellStyle name="Normal 60" xfId="411"/>
    <cellStyle name="Normal 61" xfId="35360"/>
    <cellStyle name="Normal 62" xfId="35361"/>
    <cellStyle name="Normal 63" xfId="35362"/>
    <cellStyle name="Normal 67" xfId="176"/>
    <cellStyle name="Normal 7" xfId="177"/>
    <cellStyle name="Normal 7 10" xfId="35363"/>
    <cellStyle name="Normal 7 10 2" xfId="35364"/>
    <cellStyle name="Normal 7 10 2 2" xfId="35365"/>
    <cellStyle name="Normal 7 10 2 2 2" xfId="35366"/>
    <cellStyle name="Normal 7 10 2 3" xfId="35367"/>
    <cellStyle name="Normal 7 10 3" xfId="35368"/>
    <cellStyle name="Normal 7 10 3 2" xfId="35369"/>
    <cellStyle name="Normal 7 10 4" xfId="35370"/>
    <cellStyle name="Normal 7 11" xfId="35371"/>
    <cellStyle name="Normal 7 11 2" xfId="35372"/>
    <cellStyle name="Normal 7 11 2 2" xfId="35373"/>
    <cellStyle name="Normal 7 11 3" xfId="35374"/>
    <cellStyle name="Normal 7 12" xfId="35375"/>
    <cellStyle name="Normal 7 12 2" xfId="35376"/>
    <cellStyle name="Normal 7 13" xfId="35377"/>
    <cellStyle name="Normal 7 14" xfId="35378"/>
    <cellStyle name="Normal 7 2" xfId="390"/>
    <cellStyle name="Normal 7 2 10" xfId="35379"/>
    <cellStyle name="Normal 7 2 10 2" xfId="35380"/>
    <cellStyle name="Normal 7 2 10 2 2" xfId="35381"/>
    <cellStyle name="Normal 7 2 10 3" xfId="35382"/>
    <cellStyle name="Normal 7 2 11" xfId="35383"/>
    <cellStyle name="Normal 7 2 11 2" xfId="35384"/>
    <cellStyle name="Normal 7 2 12" xfId="35385"/>
    <cellStyle name="Normal 7 2 13" xfId="35386"/>
    <cellStyle name="Normal 7 2 2" xfId="35387"/>
    <cellStyle name="Normal 7 2 2 10" xfId="35388"/>
    <cellStyle name="Normal 7 2 2 10 2" xfId="35389"/>
    <cellStyle name="Normal 7 2 2 11" xfId="35390"/>
    <cellStyle name="Normal 7 2 2 2" xfId="35391"/>
    <cellStyle name="Normal 7 2 2 2 10" xfId="35392"/>
    <cellStyle name="Normal 7 2 2 2 2" xfId="35393"/>
    <cellStyle name="Normal 7 2 2 2 2 2" xfId="35394"/>
    <cellStyle name="Normal 7 2 2 2 2 2 2" xfId="35395"/>
    <cellStyle name="Normal 7 2 2 2 2 2 2 2" xfId="35396"/>
    <cellStyle name="Normal 7 2 2 2 2 2 2 2 2" xfId="35397"/>
    <cellStyle name="Normal 7 2 2 2 2 2 2 2 2 2" xfId="35398"/>
    <cellStyle name="Normal 7 2 2 2 2 2 2 2 2 2 2" xfId="35399"/>
    <cellStyle name="Normal 7 2 2 2 2 2 2 2 2 2 2 2" xfId="35400"/>
    <cellStyle name="Normal 7 2 2 2 2 2 2 2 2 2 2 2 2" xfId="35401"/>
    <cellStyle name="Normal 7 2 2 2 2 2 2 2 2 2 2 3" xfId="35402"/>
    <cellStyle name="Normal 7 2 2 2 2 2 2 2 2 2 3" xfId="35403"/>
    <cellStyle name="Normal 7 2 2 2 2 2 2 2 2 2 3 2" xfId="35404"/>
    <cellStyle name="Normal 7 2 2 2 2 2 2 2 2 2 4" xfId="35405"/>
    <cellStyle name="Normal 7 2 2 2 2 2 2 2 2 3" xfId="35406"/>
    <cellStyle name="Normal 7 2 2 2 2 2 2 2 2 3 2" xfId="35407"/>
    <cellStyle name="Normal 7 2 2 2 2 2 2 2 2 3 2 2" xfId="35408"/>
    <cellStyle name="Normal 7 2 2 2 2 2 2 2 2 3 3" xfId="35409"/>
    <cellStyle name="Normal 7 2 2 2 2 2 2 2 2 4" xfId="35410"/>
    <cellStyle name="Normal 7 2 2 2 2 2 2 2 2 4 2" xfId="35411"/>
    <cellStyle name="Normal 7 2 2 2 2 2 2 2 2 5" xfId="35412"/>
    <cellStyle name="Normal 7 2 2 2 2 2 2 2 3" xfId="35413"/>
    <cellStyle name="Normal 7 2 2 2 2 2 2 2 3 2" xfId="35414"/>
    <cellStyle name="Normal 7 2 2 2 2 2 2 2 3 2 2" xfId="35415"/>
    <cellStyle name="Normal 7 2 2 2 2 2 2 2 3 2 2 2" xfId="35416"/>
    <cellStyle name="Normal 7 2 2 2 2 2 2 2 3 2 3" xfId="35417"/>
    <cellStyle name="Normal 7 2 2 2 2 2 2 2 3 3" xfId="35418"/>
    <cellStyle name="Normal 7 2 2 2 2 2 2 2 3 3 2" xfId="35419"/>
    <cellStyle name="Normal 7 2 2 2 2 2 2 2 3 4" xfId="35420"/>
    <cellStyle name="Normal 7 2 2 2 2 2 2 2 4" xfId="35421"/>
    <cellStyle name="Normal 7 2 2 2 2 2 2 2 4 2" xfId="35422"/>
    <cellStyle name="Normal 7 2 2 2 2 2 2 2 4 2 2" xfId="35423"/>
    <cellStyle name="Normal 7 2 2 2 2 2 2 2 4 3" xfId="35424"/>
    <cellStyle name="Normal 7 2 2 2 2 2 2 2 5" xfId="35425"/>
    <cellStyle name="Normal 7 2 2 2 2 2 2 2 5 2" xfId="35426"/>
    <cellStyle name="Normal 7 2 2 2 2 2 2 2 6" xfId="35427"/>
    <cellStyle name="Normal 7 2 2 2 2 2 2 3" xfId="35428"/>
    <cellStyle name="Normal 7 2 2 2 2 2 2 3 2" xfId="35429"/>
    <cellStyle name="Normal 7 2 2 2 2 2 2 3 2 2" xfId="35430"/>
    <cellStyle name="Normal 7 2 2 2 2 2 2 3 2 2 2" xfId="35431"/>
    <cellStyle name="Normal 7 2 2 2 2 2 2 3 2 2 2 2" xfId="35432"/>
    <cellStyle name="Normal 7 2 2 2 2 2 2 3 2 2 3" xfId="35433"/>
    <cellStyle name="Normal 7 2 2 2 2 2 2 3 2 3" xfId="35434"/>
    <cellStyle name="Normal 7 2 2 2 2 2 2 3 2 3 2" xfId="35435"/>
    <cellStyle name="Normal 7 2 2 2 2 2 2 3 2 4" xfId="35436"/>
    <cellStyle name="Normal 7 2 2 2 2 2 2 3 3" xfId="35437"/>
    <cellStyle name="Normal 7 2 2 2 2 2 2 3 3 2" xfId="35438"/>
    <cellStyle name="Normal 7 2 2 2 2 2 2 3 3 2 2" xfId="35439"/>
    <cellStyle name="Normal 7 2 2 2 2 2 2 3 3 3" xfId="35440"/>
    <cellStyle name="Normal 7 2 2 2 2 2 2 3 4" xfId="35441"/>
    <cellStyle name="Normal 7 2 2 2 2 2 2 3 4 2" xfId="35442"/>
    <cellStyle name="Normal 7 2 2 2 2 2 2 3 5" xfId="35443"/>
    <cellStyle name="Normal 7 2 2 2 2 2 2 4" xfId="35444"/>
    <cellStyle name="Normal 7 2 2 2 2 2 2 4 2" xfId="35445"/>
    <cellStyle name="Normal 7 2 2 2 2 2 2 4 2 2" xfId="35446"/>
    <cellStyle name="Normal 7 2 2 2 2 2 2 4 2 2 2" xfId="35447"/>
    <cellStyle name="Normal 7 2 2 2 2 2 2 4 2 3" xfId="35448"/>
    <cellStyle name="Normal 7 2 2 2 2 2 2 4 3" xfId="35449"/>
    <cellStyle name="Normal 7 2 2 2 2 2 2 4 3 2" xfId="35450"/>
    <cellStyle name="Normal 7 2 2 2 2 2 2 4 4" xfId="35451"/>
    <cellStyle name="Normal 7 2 2 2 2 2 2 5" xfId="35452"/>
    <cellStyle name="Normal 7 2 2 2 2 2 2 5 2" xfId="35453"/>
    <cellStyle name="Normal 7 2 2 2 2 2 2 5 2 2" xfId="35454"/>
    <cellStyle name="Normal 7 2 2 2 2 2 2 5 3" xfId="35455"/>
    <cellStyle name="Normal 7 2 2 2 2 2 2 6" xfId="35456"/>
    <cellStyle name="Normal 7 2 2 2 2 2 2 6 2" xfId="35457"/>
    <cellStyle name="Normal 7 2 2 2 2 2 2 7" xfId="35458"/>
    <cellStyle name="Normal 7 2 2 2 2 2 3" xfId="35459"/>
    <cellStyle name="Normal 7 2 2 2 2 2 3 2" xfId="35460"/>
    <cellStyle name="Normal 7 2 2 2 2 2 3 2 2" xfId="35461"/>
    <cellStyle name="Normal 7 2 2 2 2 2 3 2 2 2" xfId="35462"/>
    <cellStyle name="Normal 7 2 2 2 2 2 3 2 2 2 2" xfId="35463"/>
    <cellStyle name="Normal 7 2 2 2 2 2 3 2 2 2 2 2" xfId="35464"/>
    <cellStyle name="Normal 7 2 2 2 2 2 3 2 2 2 3" xfId="35465"/>
    <cellStyle name="Normal 7 2 2 2 2 2 3 2 2 3" xfId="35466"/>
    <cellStyle name="Normal 7 2 2 2 2 2 3 2 2 3 2" xfId="35467"/>
    <cellStyle name="Normal 7 2 2 2 2 2 3 2 2 4" xfId="35468"/>
    <cellStyle name="Normal 7 2 2 2 2 2 3 2 3" xfId="35469"/>
    <cellStyle name="Normal 7 2 2 2 2 2 3 2 3 2" xfId="35470"/>
    <cellStyle name="Normal 7 2 2 2 2 2 3 2 3 2 2" xfId="35471"/>
    <cellStyle name="Normal 7 2 2 2 2 2 3 2 3 3" xfId="35472"/>
    <cellStyle name="Normal 7 2 2 2 2 2 3 2 4" xfId="35473"/>
    <cellStyle name="Normal 7 2 2 2 2 2 3 2 4 2" xfId="35474"/>
    <cellStyle name="Normal 7 2 2 2 2 2 3 2 5" xfId="35475"/>
    <cellStyle name="Normal 7 2 2 2 2 2 3 3" xfId="35476"/>
    <cellStyle name="Normal 7 2 2 2 2 2 3 3 2" xfId="35477"/>
    <cellStyle name="Normal 7 2 2 2 2 2 3 3 2 2" xfId="35478"/>
    <cellStyle name="Normal 7 2 2 2 2 2 3 3 2 2 2" xfId="35479"/>
    <cellStyle name="Normal 7 2 2 2 2 2 3 3 2 3" xfId="35480"/>
    <cellStyle name="Normal 7 2 2 2 2 2 3 3 3" xfId="35481"/>
    <cellStyle name="Normal 7 2 2 2 2 2 3 3 3 2" xfId="35482"/>
    <cellStyle name="Normal 7 2 2 2 2 2 3 3 4" xfId="35483"/>
    <cellStyle name="Normal 7 2 2 2 2 2 3 4" xfId="35484"/>
    <cellStyle name="Normal 7 2 2 2 2 2 3 4 2" xfId="35485"/>
    <cellStyle name="Normal 7 2 2 2 2 2 3 4 2 2" xfId="35486"/>
    <cellStyle name="Normal 7 2 2 2 2 2 3 4 3" xfId="35487"/>
    <cellStyle name="Normal 7 2 2 2 2 2 3 5" xfId="35488"/>
    <cellStyle name="Normal 7 2 2 2 2 2 3 5 2" xfId="35489"/>
    <cellStyle name="Normal 7 2 2 2 2 2 3 6" xfId="35490"/>
    <cellStyle name="Normal 7 2 2 2 2 2 4" xfId="35491"/>
    <cellStyle name="Normal 7 2 2 2 2 2 4 2" xfId="35492"/>
    <cellStyle name="Normal 7 2 2 2 2 2 4 2 2" xfId="35493"/>
    <cellStyle name="Normal 7 2 2 2 2 2 4 2 2 2" xfId="35494"/>
    <cellStyle name="Normal 7 2 2 2 2 2 4 2 2 2 2" xfId="35495"/>
    <cellStyle name="Normal 7 2 2 2 2 2 4 2 2 3" xfId="35496"/>
    <cellStyle name="Normal 7 2 2 2 2 2 4 2 3" xfId="35497"/>
    <cellStyle name="Normal 7 2 2 2 2 2 4 2 3 2" xfId="35498"/>
    <cellStyle name="Normal 7 2 2 2 2 2 4 2 4" xfId="35499"/>
    <cellStyle name="Normal 7 2 2 2 2 2 4 3" xfId="35500"/>
    <cellStyle name="Normal 7 2 2 2 2 2 4 3 2" xfId="35501"/>
    <cellStyle name="Normal 7 2 2 2 2 2 4 3 2 2" xfId="35502"/>
    <cellStyle name="Normal 7 2 2 2 2 2 4 3 3" xfId="35503"/>
    <cellStyle name="Normal 7 2 2 2 2 2 4 4" xfId="35504"/>
    <cellStyle name="Normal 7 2 2 2 2 2 4 4 2" xfId="35505"/>
    <cellStyle name="Normal 7 2 2 2 2 2 4 5" xfId="35506"/>
    <cellStyle name="Normal 7 2 2 2 2 2 5" xfId="35507"/>
    <cellStyle name="Normal 7 2 2 2 2 2 5 2" xfId="35508"/>
    <cellStyle name="Normal 7 2 2 2 2 2 5 2 2" xfId="35509"/>
    <cellStyle name="Normal 7 2 2 2 2 2 5 2 2 2" xfId="35510"/>
    <cellStyle name="Normal 7 2 2 2 2 2 5 2 3" xfId="35511"/>
    <cellStyle name="Normal 7 2 2 2 2 2 5 3" xfId="35512"/>
    <cellStyle name="Normal 7 2 2 2 2 2 5 3 2" xfId="35513"/>
    <cellStyle name="Normal 7 2 2 2 2 2 5 4" xfId="35514"/>
    <cellStyle name="Normal 7 2 2 2 2 2 6" xfId="35515"/>
    <cellStyle name="Normal 7 2 2 2 2 2 6 2" xfId="35516"/>
    <cellStyle name="Normal 7 2 2 2 2 2 6 2 2" xfId="35517"/>
    <cellStyle name="Normal 7 2 2 2 2 2 6 3" xfId="35518"/>
    <cellStyle name="Normal 7 2 2 2 2 2 7" xfId="35519"/>
    <cellStyle name="Normal 7 2 2 2 2 2 7 2" xfId="35520"/>
    <cellStyle name="Normal 7 2 2 2 2 2 8" xfId="35521"/>
    <cellStyle name="Normal 7 2 2 2 2 3" xfId="35522"/>
    <cellStyle name="Normal 7 2 2 2 2 3 2" xfId="35523"/>
    <cellStyle name="Normal 7 2 2 2 2 3 2 2" xfId="35524"/>
    <cellStyle name="Normal 7 2 2 2 2 3 2 2 2" xfId="35525"/>
    <cellStyle name="Normal 7 2 2 2 2 3 2 2 2 2" xfId="35526"/>
    <cellStyle name="Normal 7 2 2 2 2 3 2 2 2 2 2" xfId="35527"/>
    <cellStyle name="Normal 7 2 2 2 2 3 2 2 2 2 2 2" xfId="35528"/>
    <cellStyle name="Normal 7 2 2 2 2 3 2 2 2 2 3" xfId="35529"/>
    <cellStyle name="Normal 7 2 2 2 2 3 2 2 2 3" xfId="35530"/>
    <cellStyle name="Normal 7 2 2 2 2 3 2 2 2 3 2" xfId="35531"/>
    <cellStyle name="Normal 7 2 2 2 2 3 2 2 2 4" xfId="35532"/>
    <cellStyle name="Normal 7 2 2 2 2 3 2 2 3" xfId="35533"/>
    <cellStyle name="Normal 7 2 2 2 2 3 2 2 3 2" xfId="35534"/>
    <cellStyle name="Normal 7 2 2 2 2 3 2 2 3 2 2" xfId="35535"/>
    <cellStyle name="Normal 7 2 2 2 2 3 2 2 3 3" xfId="35536"/>
    <cellStyle name="Normal 7 2 2 2 2 3 2 2 4" xfId="35537"/>
    <cellStyle name="Normal 7 2 2 2 2 3 2 2 4 2" xfId="35538"/>
    <cellStyle name="Normal 7 2 2 2 2 3 2 2 5" xfId="35539"/>
    <cellStyle name="Normal 7 2 2 2 2 3 2 3" xfId="35540"/>
    <cellStyle name="Normal 7 2 2 2 2 3 2 3 2" xfId="35541"/>
    <cellStyle name="Normal 7 2 2 2 2 3 2 3 2 2" xfId="35542"/>
    <cellStyle name="Normal 7 2 2 2 2 3 2 3 2 2 2" xfId="35543"/>
    <cellStyle name="Normal 7 2 2 2 2 3 2 3 2 3" xfId="35544"/>
    <cellStyle name="Normal 7 2 2 2 2 3 2 3 3" xfId="35545"/>
    <cellStyle name="Normal 7 2 2 2 2 3 2 3 3 2" xfId="35546"/>
    <cellStyle name="Normal 7 2 2 2 2 3 2 3 4" xfId="35547"/>
    <cellStyle name="Normal 7 2 2 2 2 3 2 4" xfId="35548"/>
    <cellStyle name="Normal 7 2 2 2 2 3 2 4 2" xfId="35549"/>
    <cellStyle name="Normal 7 2 2 2 2 3 2 4 2 2" xfId="35550"/>
    <cellStyle name="Normal 7 2 2 2 2 3 2 4 3" xfId="35551"/>
    <cellStyle name="Normal 7 2 2 2 2 3 2 5" xfId="35552"/>
    <cellStyle name="Normal 7 2 2 2 2 3 2 5 2" xfId="35553"/>
    <cellStyle name="Normal 7 2 2 2 2 3 2 6" xfId="35554"/>
    <cellStyle name="Normal 7 2 2 2 2 3 3" xfId="35555"/>
    <cellStyle name="Normal 7 2 2 2 2 3 3 2" xfId="35556"/>
    <cellStyle name="Normal 7 2 2 2 2 3 3 2 2" xfId="35557"/>
    <cellStyle name="Normal 7 2 2 2 2 3 3 2 2 2" xfId="35558"/>
    <cellStyle name="Normal 7 2 2 2 2 3 3 2 2 2 2" xfId="35559"/>
    <cellStyle name="Normal 7 2 2 2 2 3 3 2 2 3" xfId="35560"/>
    <cellStyle name="Normal 7 2 2 2 2 3 3 2 3" xfId="35561"/>
    <cellStyle name="Normal 7 2 2 2 2 3 3 2 3 2" xfId="35562"/>
    <cellStyle name="Normal 7 2 2 2 2 3 3 2 4" xfId="35563"/>
    <cellStyle name="Normal 7 2 2 2 2 3 3 3" xfId="35564"/>
    <cellStyle name="Normal 7 2 2 2 2 3 3 3 2" xfId="35565"/>
    <cellStyle name="Normal 7 2 2 2 2 3 3 3 2 2" xfId="35566"/>
    <cellStyle name="Normal 7 2 2 2 2 3 3 3 3" xfId="35567"/>
    <cellStyle name="Normal 7 2 2 2 2 3 3 4" xfId="35568"/>
    <cellStyle name="Normal 7 2 2 2 2 3 3 4 2" xfId="35569"/>
    <cellStyle name="Normal 7 2 2 2 2 3 3 5" xfId="35570"/>
    <cellStyle name="Normal 7 2 2 2 2 3 4" xfId="35571"/>
    <cellStyle name="Normal 7 2 2 2 2 3 4 2" xfId="35572"/>
    <cellStyle name="Normal 7 2 2 2 2 3 4 2 2" xfId="35573"/>
    <cellStyle name="Normal 7 2 2 2 2 3 4 2 2 2" xfId="35574"/>
    <cellStyle name="Normal 7 2 2 2 2 3 4 2 3" xfId="35575"/>
    <cellStyle name="Normal 7 2 2 2 2 3 4 3" xfId="35576"/>
    <cellStyle name="Normal 7 2 2 2 2 3 4 3 2" xfId="35577"/>
    <cellStyle name="Normal 7 2 2 2 2 3 4 4" xfId="35578"/>
    <cellStyle name="Normal 7 2 2 2 2 3 5" xfId="35579"/>
    <cellStyle name="Normal 7 2 2 2 2 3 5 2" xfId="35580"/>
    <cellStyle name="Normal 7 2 2 2 2 3 5 2 2" xfId="35581"/>
    <cellStyle name="Normal 7 2 2 2 2 3 5 3" xfId="35582"/>
    <cellStyle name="Normal 7 2 2 2 2 3 6" xfId="35583"/>
    <cellStyle name="Normal 7 2 2 2 2 3 6 2" xfId="35584"/>
    <cellStyle name="Normal 7 2 2 2 2 3 7" xfId="35585"/>
    <cellStyle name="Normal 7 2 2 2 2 4" xfId="35586"/>
    <cellStyle name="Normal 7 2 2 2 2 4 2" xfId="35587"/>
    <cellStyle name="Normal 7 2 2 2 2 4 2 2" xfId="35588"/>
    <cellStyle name="Normal 7 2 2 2 2 4 2 2 2" xfId="35589"/>
    <cellStyle name="Normal 7 2 2 2 2 4 2 2 2 2" xfId="35590"/>
    <cellStyle name="Normal 7 2 2 2 2 4 2 2 2 2 2" xfId="35591"/>
    <cellStyle name="Normal 7 2 2 2 2 4 2 2 2 3" xfId="35592"/>
    <cellStyle name="Normal 7 2 2 2 2 4 2 2 3" xfId="35593"/>
    <cellStyle name="Normal 7 2 2 2 2 4 2 2 3 2" xfId="35594"/>
    <cellStyle name="Normal 7 2 2 2 2 4 2 2 4" xfId="35595"/>
    <cellStyle name="Normal 7 2 2 2 2 4 2 3" xfId="35596"/>
    <cellStyle name="Normal 7 2 2 2 2 4 2 3 2" xfId="35597"/>
    <cellStyle name="Normal 7 2 2 2 2 4 2 3 2 2" xfId="35598"/>
    <cellStyle name="Normal 7 2 2 2 2 4 2 3 3" xfId="35599"/>
    <cellStyle name="Normal 7 2 2 2 2 4 2 4" xfId="35600"/>
    <cellStyle name="Normal 7 2 2 2 2 4 2 4 2" xfId="35601"/>
    <cellStyle name="Normal 7 2 2 2 2 4 2 5" xfId="35602"/>
    <cellStyle name="Normal 7 2 2 2 2 4 3" xfId="35603"/>
    <cellStyle name="Normal 7 2 2 2 2 4 3 2" xfId="35604"/>
    <cellStyle name="Normal 7 2 2 2 2 4 3 2 2" xfId="35605"/>
    <cellStyle name="Normal 7 2 2 2 2 4 3 2 2 2" xfId="35606"/>
    <cellStyle name="Normal 7 2 2 2 2 4 3 2 3" xfId="35607"/>
    <cellStyle name="Normal 7 2 2 2 2 4 3 3" xfId="35608"/>
    <cellStyle name="Normal 7 2 2 2 2 4 3 3 2" xfId="35609"/>
    <cellStyle name="Normal 7 2 2 2 2 4 3 4" xfId="35610"/>
    <cellStyle name="Normal 7 2 2 2 2 4 4" xfId="35611"/>
    <cellStyle name="Normal 7 2 2 2 2 4 4 2" xfId="35612"/>
    <cellStyle name="Normal 7 2 2 2 2 4 4 2 2" xfId="35613"/>
    <cellStyle name="Normal 7 2 2 2 2 4 4 3" xfId="35614"/>
    <cellStyle name="Normal 7 2 2 2 2 4 5" xfId="35615"/>
    <cellStyle name="Normal 7 2 2 2 2 4 5 2" xfId="35616"/>
    <cellStyle name="Normal 7 2 2 2 2 4 6" xfId="35617"/>
    <cellStyle name="Normal 7 2 2 2 2 5" xfId="35618"/>
    <cellStyle name="Normal 7 2 2 2 2 5 2" xfId="35619"/>
    <cellStyle name="Normal 7 2 2 2 2 5 2 2" xfId="35620"/>
    <cellStyle name="Normal 7 2 2 2 2 5 2 2 2" xfId="35621"/>
    <cellStyle name="Normal 7 2 2 2 2 5 2 2 2 2" xfId="35622"/>
    <cellStyle name="Normal 7 2 2 2 2 5 2 2 3" xfId="35623"/>
    <cellStyle name="Normal 7 2 2 2 2 5 2 3" xfId="35624"/>
    <cellStyle name="Normal 7 2 2 2 2 5 2 3 2" xfId="35625"/>
    <cellStyle name="Normal 7 2 2 2 2 5 2 4" xfId="35626"/>
    <cellStyle name="Normal 7 2 2 2 2 5 3" xfId="35627"/>
    <cellStyle name="Normal 7 2 2 2 2 5 3 2" xfId="35628"/>
    <cellStyle name="Normal 7 2 2 2 2 5 3 2 2" xfId="35629"/>
    <cellStyle name="Normal 7 2 2 2 2 5 3 3" xfId="35630"/>
    <cellStyle name="Normal 7 2 2 2 2 5 4" xfId="35631"/>
    <cellStyle name="Normal 7 2 2 2 2 5 4 2" xfId="35632"/>
    <cellStyle name="Normal 7 2 2 2 2 5 5" xfId="35633"/>
    <cellStyle name="Normal 7 2 2 2 2 6" xfId="35634"/>
    <cellStyle name="Normal 7 2 2 2 2 6 2" xfId="35635"/>
    <cellStyle name="Normal 7 2 2 2 2 6 2 2" xfId="35636"/>
    <cellStyle name="Normal 7 2 2 2 2 6 2 2 2" xfId="35637"/>
    <cellStyle name="Normal 7 2 2 2 2 6 2 3" xfId="35638"/>
    <cellStyle name="Normal 7 2 2 2 2 6 3" xfId="35639"/>
    <cellStyle name="Normal 7 2 2 2 2 6 3 2" xfId="35640"/>
    <cellStyle name="Normal 7 2 2 2 2 6 4" xfId="35641"/>
    <cellStyle name="Normal 7 2 2 2 2 7" xfId="35642"/>
    <cellStyle name="Normal 7 2 2 2 2 7 2" xfId="35643"/>
    <cellStyle name="Normal 7 2 2 2 2 7 2 2" xfId="35644"/>
    <cellStyle name="Normal 7 2 2 2 2 7 3" xfId="35645"/>
    <cellStyle name="Normal 7 2 2 2 2 8" xfId="35646"/>
    <cellStyle name="Normal 7 2 2 2 2 8 2" xfId="35647"/>
    <cellStyle name="Normal 7 2 2 2 2 9" xfId="35648"/>
    <cellStyle name="Normal 7 2 2 2 3" xfId="35649"/>
    <cellStyle name="Normal 7 2 2 2 3 2" xfId="35650"/>
    <cellStyle name="Normal 7 2 2 2 3 2 2" xfId="35651"/>
    <cellStyle name="Normal 7 2 2 2 3 2 2 2" xfId="35652"/>
    <cellStyle name="Normal 7 2 2 2 3 2 2 2 2" xfId="35653"/>
    <cellStyle name="Normal 7 2 2 2 3 2 2 2 2 2" xfId="35654"/>
    <cellStyle name="Normal 7 2 2 2 3 2 2 2 2 2 2" xfId="35655"/>
    <cellStyle name="Normal 7 2 2 2 3 2 2 2 2 2 2 2" xfId="35656"/>
    <cellStyle name="Normal 7 2 2 2 3 2 2 2 2 2 3" xfId="35657"/>
    <cellStyle name="Normal 7 2 2 2 3 2 2 2 2 3" xfId="35658"/>
    <cellStyle name="Normal 7 2 2 2 3 2 2 2 2 3 2" xfId="35659"/>
    <cellStyle name="Normal 7 2 2 2 3 2 2 2 2 4" xfId="35660"/>
    <cellStyle name="Normal 7 2 2 2 3 2 2 2 3" xfId="35661"/>
    <cellStyle name="Normal 7 2 2 2 3 2 2 2 3 2" xfId="35662"/>
    <cellStyle name="Normal 7 2 2 2 3 2 2 2 3 2 2" xfId="35663"/>
    <cellStyle name="Normal 7 2 2 2 3 2 2 2 3 3" xfId="35664"/>
    <cellStyle name="Normal 7 2 2 2 3 2 2 2 4" xfId="35665"/>
    <cellStyle name="Normal 7 2 2 2 3 2 2 2 4 2" xfId="35666"/>
    <cellStyle name="Normal 7 2 2 2 3 2 2 2 5" xfId="35667"/>
    <cellStyle name="Normal 7 2 2 2 3 2 2 3" xfId="35668"/>
    <cellStyle name="Normal 7 2 2 2 3 2 2 3 2" xfId="35669"/>
    <cellStyle name="Normal 7 2 2 2 3 2 2 3 2 2" xfId="35670"/>
    <cellStyle name="Normal 7 2 2 2 3 2 2 3 2 2 2" xfId="35671"/>
    <cellStyle name="Normal 7 2 2 2 3 2 2 3 2 3" xfId="35672"/>
    <cellStyle name="Normal 7 2 2 2 3 2 2 3 3" xfId="35673"/>
    <cellStyle name="Normal 7 2 2 2 3 2 2 3 3 2" xfId="35674"/>
    <cellStyle name="Normal 7 2 2 2 3 2 2 3 4" xfId="35675"/>
    <cellStyle name="Normal 7 2 2 2 3 2 2 4" xfId="35676"/>
    <cellStyle name="Normal 7 2 2 2 3 2 2 4 2" xfId="35677"/>
    <cellStyle name="Normal 7 2 2 2 3 2 2 4 2 2" xfId="35678"/>
    <cellStyle name="Normal 7 2 2 2 3 2 2 4 3" xfId="35679"/>
    <cellStyle name="Normal 7 2 2 2 3 2 2 5" xfId="35680"/>
    <cellStyle name="Normal 7 2 2 2 3 2 2 5 2" xfId="35681"/>
    <cellStyle name="Normal 7 2 2 2 3 2 2 6" xfId="35682"/>
    <cellStyle name="Normal 7 2 2 2 3 2 3" xfId="35683"/>
    <cellStyle name="Normal 7 2 2 2 3 2 3 2" xfId="35684"/>
    <cellStyle name="Normal 7 2 2 2 3 2 3 2 2" xfId="35685"/>
    <cellStyle name="Normal 7 2 2 2 3 2 3 2 2 2" xfId="35686"/>
    <cellStyle name="Normal 7 2 2 2 3 2 3 2 2 2 2" xfId="35687"/>
    <cellStyle name="Normal 7 2 2 2 3 2 3 2 2 3" xfId="35688"/>
    <cellStyle name="Normal 7 2 2 2 3 2 3 2 3" xfId="35689"/>
    <cellStyle name="Normal 7 2 2 2 3 2 3 2 3 2" xfId="35690"/>
    <cellStyle name="Normal 7 2 2 2 3 2 3 2 4" xfId="35691"/>
    <cellStyle name="Normal 7 2 2 2 3 2 3 3" xfId="35692"/>
    <cellStyle name="Normal 7 2 2 2 3 2 3 3 2" xfId="35693"/>
    <cellStyle name="Normal 7 2 2 2 3 2 3 3 2 2" xfId="35694"/>
    <cellStyle name="Normal 7 2 2 2 3 2 3 3 3" xfId="35695"/>
    <cellStyle name="Normal 7 2 2 2 3 2 3 4" xfId="35696"/>
    <cellStyle name="Normal 7 2 2 2 3 2 3 4 2" xfId="35697"/>
    <cellStyle name="Normal 7 2 2 2 3 2 3 5" xfId="35698"/>
    <cellStyle name="Normal 7 2 2 2 3 2 4" xfId="35699"/>
    <cellStyle name="Normal 7 2 2 2 3 2 4 2" xfId="35700"/>
    <cellStyle name="Normal 7 2 2 2 3 2 4 2 2" xfId="35701"/>
    <cellStyle name="Normal 7 2 2 2 3 2 4 2 2 2" xfId="35702"/>
    <cellStyle name="Normal 7 2 2 2 3 2 4 2 3" xfId="35703"/>
    <cellStyle name="Normal 7 2 2 2 3 2 4 3" xfId="35704"/>
    <cellStyle name="Normal 7 2 2 2 3 2 4 3 2" xfId="35705"/>
    <cellStyle name="Normal 7 2 2 2 3 2 4 4" xfId="35706"/>
    <cellStyle name="Normal 7 2 2 2 3 2 5" xfId="35707"/>
    <cellStyle name="Normal 7 2 2 2 3 2 5 2" xfId="35708"/>
    <cellStyle name="Normal 7 2 2 2 3 2 5 2 2" xfId="35709"/>
    <cellStyle name="Normal 7 2 2 2 3 2 5 3" xfId="35710"/>
    <cellStyle name="Normal 7 2 2 2 3 2 6" xfId="35711"/>
    <cellStyle name="Normal 7 2 2 2 3 2 6 2" xfId="35712"/>
    <cellStyle name="Normal 7 2 2 2 3 2 7" xfId="35713"/>
    <cellStyle name="Normal 7 2 2 2 3 3" xfId="35714"/>
    <cellStyle name="Normal 7 2 2 2 3 3 2" xfId="35715"/>
    <cellStyle name="Normal 7 2 2 2 3 3 2 2" xfId="35716"/>
    <cellStyle name="Normal 7 2 2 2 3 3 2 2 2" xfId="35717"/>
    <cellStyle name="Normal 7 2 2 2 3 3 2 2 2 2" xfId="35718"/>
    <cellStyle name="Normal 7 2 2 2 3 3 2 2 2 2 2" xfId="35719"/>
    <cellStyle name="Normal 7 2 2 2 3 3 2 2 2 3" xfId="35720"/>
    <cellStyle name="Normal 7 2 2 2 3 3 2 2 3" xfId="35721"/>
    <cellStyle name="Normal 7 2 2 2 3 3 2 2 3 2" xfId="35722"/>
    <cellStyle name="Normal 7 2 2 2 3 3 2 2 4" xfId="35723"/>
    <cellStyle name="Normal 7 2 2 2 3 3 2 3" xfId="35724"/>
    <cellStyle name="Normal 7 2 2 2 3 3 2 3 2" xfId="35725"/>
    <cellStyle name="Normal 7 2 2 2 3 3 2 3 2 2" xfId="35726"/>
    <cellStyle name="Normal 7 2 2 2 3 3 2 3 3" xfId="35727"/>
    <cellStyle name="Normal 7 2 2 2 3 3 2 4" xfId="35728"/>
    <cellStyle name="Normal 7 2 2 2 3 3 2 4 2" xfId="35729"/>
    <cellStyle name="Normal 7 2 2 2 3 3 2 5" xfId="35730"/>
    <cellStyle name="Normal 7 2 2 2 3 3 3" xfId="35731"/>
    <cellStyle name="Normal 7 2 2 2 3 3 3 2" xfId="35732"/>
    <cellStyle name="Normal 7 2 2 2 3 3 3 2 2" xfId="35733"/>
    <cellStyle name="Normal 7 2 2 2 3 3 3 2 2 2" xfId="35734"/>
    <cellStyle name="Normal 7 2 2 2 3 3 3 2 3" xfId="35735"/>
    <cellStyle name="Normal 7 2 2 2 3 3 3 3" xfId="35736"/>
    <cellStyle name="Normal 7 2 2 2 3 3 3 3 2" xfId="35737"/>
    <cellStyle name="Normal 7 2 2 2 3 3 3 4" xfId="35738"/>
    <cellStyle name="Normal 7 2 2 2 3 3 4" xfId="35739"/>
    <cellStyle name="Normal 7 2 2 2 3 3 4 2" xfId="35740"/>
    <cellStyle name="Normal 7 2 2 2 3 3 4 2 2" xfId="35741"/>
    <cellStyle name="Normal 7 2 2 2 3 3 4 3" xfId="35742"/>
    <cellStyle name="Normal 7 2 2 2 3 3 5" xfId="35743"/>
    <cellStyle name="Normal 7 2 2 2 3 3 5 2" xfId="35744"/>
    <cellStyle name="Normal 7 2 2 2 3 3 6" xfId="35745"/>
    <cellStyle name="Normal 7 2 2 2 3 4" xfId="35746"/>
    <cellStyle name="Normal 7 2 2 2 3 4 2" xfId="35747"/>
    <cellStyle name="Normal 7 2 2 2 3 4 2 2" xfId="35748"/>
    <cellStyle name="Normal 7 2 2 2 3 4 2 2 2" xfId="35749"/>
    <cellStyle name="Normal 7 2 2 2 3 4 2 2 2 2" xfId="35750"/>
    <cellStyle name="Normal 7 2 2 2 3 4 2 2 3" xfId="35751"/>
    <cellStyle name="Normal 7 2 2 2 3 4 2 3" xfId="35752"/>
    <cellStyle name="Normal 7 2 2 2 3 4 2 3 2" xfId="35753"/>
    <cellStyle name="Normal 7 2 2 2 3 4 2 4" xfId="35754"/>
    <cellStyle name="Normal 7 2 2 2 3 4 3" xfId="35755"/>
    <cellStyle name="Normal 7 2 2 2 3 4 3 2" xfId="35756"/>
    <cellStyle name="Normal 7 2 2 2 3 4 3 2 2" xfId="35757"/>
    <cellStyle name="Normal 7 2 2 2 3 4 3 3" xfId="35758"/>
    <cellStyle name="Normal 7 2 2 2 3 4 4" xfId="35759"/>
    <cellStyle name="Normal 7 2 2 2 3 4 4 2" xfId="35760"/>
    <cellStyle name="Normal 7 2 2 2 3 4 5" xfId="35761"/>
    <cellStyle name="Normal 7 2 2 2 3 5" xfId="35762"/>
    <cellStyle name="Normal 7 2 2 2 3 5 2" xfId="35763"/>
    <cellStyle name="Normal 7 2 2 2 3 5 2 2" xfId="35764"/>
    <cellStyle name="Normal 7 2 2 2 3 5 2 2 2" xfId="35765"/>
    <cellStyle name="Normal 7 2 2 2 3 5 2 3" xfId="35766"/>
    <cellStyle name="Normal 7 2 2 2 3 5 3" xfId="35767"/>
    <cellStyle name="Normal 7 2 2 2 3 5 3 2" xfId="35768"/>
    <cellStyle name="Normal 7 2 2 2 3 5 4" xfId="35769"/>
    <cellStyle name="Normal 7 2 2 2 3 6" xfId="35770"/>
    <cellStyle name="Normal 7 2 2 2 3 6 2" xfId="35771"/>
    <cellStyle name="Normal 7 2 2 2 3 6 2 2" xfId="35772"/>
    <cellStyle name="Normal 7 2 2 2 3 6 3" xfId="35773"/>
    <cellStyle name="Normal 7 2 2 2 3 7" xfId="35774"/>
    <cellStyle name="Normal 7 2 2 2 3 7 2" xfId="35775"/>
    <cellStyle name="Normal 7 2 2 2 3 8" xfId="35776"/>
    <cellStyle name="Normal 7 2 2 2 4" xfId="35777"/>
    <cellStyle name="Normal 7 2 2 2 4 2" xfId="35778"/>
    <cellStyle name="Normal 7 2 2 2 4 2 2" xfId="35779"/>
    <cellStyle name="Normal 7 2 2 2 4 2 2 2" xfId="35780"/>
    <cellStyle name="Normal 7 2 2 2 4 2 2 2 2" xfId="35781"/>
    <cellStyle name="Normal 7 2 2 2 4 2 2 2 2 2" xfId="35782"/>
    <cellStyle name="Normal 7 2 2 2 4 2 2 2 2 2 2" xfId="35783"/>
    <cellStyle name="Normal 7 2 2 2 4 2 2 2 2 3" xfId="35784"/>
    <cellStyle name="Normal 7 2 2 2 4 2 2 2 3" xfId="35785"/>
    <cellStyle name="Normal 7 2 2 2 4 2 2 2 3 2" xfId="35786"/>
    <cellStyle name="Normal 7 2 2 2 4 2 2 2 4" xfId="35787"/>
    <cellStyle name="Normal 7 2 2 2 4 2 2 3" xfId="35788"/>
    <cellStyle name="Normal 7 2 2 2 4 2 2 3 2" xfId="35789"/>
    <cellStyle name="Normal 7 2 2 2 4 2 2 3 2 2" xfId="35790"/>
    <cellStyle name="Normal 7 2 2 2 4 2 2 3 3" xfId="35791"/>
    <cellStyle name="Normal 7 2 2 2 4 2 2 4" xfId="35792"/>
    <cellStyle name="Normal 7 2 2 2 4 2 2 4 2" xfId="35793"/>
    <cellStyle name="Normal 7 2 2 2 4 2 2 5" xfId="35794"/>
    <cellStyle name="Normal 7 2 2 2 4 2 3" xfId="35795"/>
    <cellStyle name="Normal 7 2 2 2 4 2 3 2" xfId="35796"/>
    <cellStyle name="Normal 7 2 2 2 4 2 3 2 2" xfId="35797"/>
    <cellStyle name="Normal 7 2 2 2 4 2 3 2 2 2" xfId="35798"/>
    <cellStyle name="Normal 7 2 2 2 4 2 3 2 3" xfId="35799"/>
    <cellStyle name="Normal 7 2 2 2 4 2 3 3" xfId="35800"/>
    <cellStyle name="Normal 7 2 2 2 4 2 3 3 2" xfId="35801"/>
    <cellStyle name="Normal 7 2 2 2 4 2 3 4" xfId="35802"/>
    <cellStyle name="Normal 7 2 2 2 4 2 4" xfId="35803"/>
    <cellStyle name="Normal 7 2 2 2 4 2 4 2" xfId="35804"/>
    <cellStyle name="Normal 7 2 2 2 4 2 4 2 2" xfId="35805"/>
    <cellStyle name="Normal 7 2 2 2 4 2 4 3" xfId="35806"/>
    <cellStyle name="Normal 7 2 2 2 4 2 5" xfId="35807"/>
    <cellStyle name="Normal 7 2 2 2 4 2 5 2" xfId="35808"/>
    <cellStyle name="Normal 7 2 2 2 4 2 6" xfId="35809"/>
    <cellStyle name="Normal 7 2 2 2 4 3" xfId="35810"/>
    <cellStyle name="Normal 7 2 2 2 4 3 2" xfId="35811"/>
    <cellStyle name="Normal 7 2 2 2 4 3 2 2" xfId="35812"/>
    <cellStyle name="Normal 7 2 2 2 4 3 2 2 2" xfId="35813"/>
    <cellStyle name="Normal 7 2 2 2 4 3 2 2 2 2" xfId="35814"/>
    <cellStyle name="Normal 7 2 2 2 4 3 2 2 3" xfId="35815"/>
    <cellStyle name="Normal 7 2 2 2 4 3 2 3" xfId="35816"/>
    <cellStyle name="Normal 7 2 2 2 4 3 2 3 2" xfId="35817"/>
    <cellStyle name="Normal 7 2 2 2 4 3 2 4" xfId="35818"/>
    <cellStyle name="Normal 7 2 2 2 4 3 3" xfId="35819"/>
    <cellStyle name="Normal 7 2 2 2 4 3 3 2" xfId="35820"/>
    <cellStyle name="Normal 7 2 2 2 4 3 3 2 2" xfId="35821"/>
    <cellStyle name="Normal 7 2 2 2 4 3 3 3" xfId="35822"/>
    <cellStyle name="Normal 7 2 2 2 4 3 4" xfId="35823"/>
    <cellStyle name="Normal 7 2 2 2 4 3 4 2" xfId="35824"/>
    <cellStyle name="Normal 7 2 2 2 4 3 5" xfId="35825"/>
    <cellStyle name="Normal 7 2 2 2 4 4" xfId="35826"/>
    <cellStyle name="Normal 7 2 2 2 4 4 2" xfId="35827"/>
    <cellStyle name="Normal 7 2 2 2 4 4 2 2" xfId="35828"/>
    <cellStyle name="Normal 7 2 2 2 4 4 2 2 2" xfId="35829"/>
    <cellStyle name="Normal 7 2 2 2 4 4 2 3" xfId="35830"/>
    <cellStyle name="Normal 7 2 2 2 4 4 3" xfId="35831"/>
    <cellStyle name="Normal 7 2 2 2 4 4 3 2" xfId="35832"/>
    <cellStyle name="Normal 7 2 2 2 4 4 4" xfId="35833"/>
    <cellStyle name="Normal 7 2 2 2 4 5" xfId="35834"/>
    <cellStyle name="Normal 7 2 2 2 4 5 2" xfId="35835"/>
    <cellStyle name="Normal 7 2 2 2 4 5 2 2" xfId="35836"/>
    <cellStyle name="Normal 7 2 2 2 4 5 3" xfId="35837"/>
    <cellStyle name="Normal 7 2 2 2 4 6" xfId="35838"/>
    <cellStyle name="Normal 7 2 2 2 4 6 2" xfId="35839"/>
    <cellStyle name="Normal 7 2 2 2 4 7" xfId="35840"/>
    <cellStyle name="Normal 7 2 2 2 5" xfId="35841"/>
    <cellStyle name="Normal 7 2 2 2 5 2" xfId="35842"/>
    <cellStyle name="Normal 7 2 2 2 5 2 2" xfId="35843"/>
    <cellStyle name="Normal 7 2 2 2 5 2 2 2" xfId="35844"/>
    <cellStyle name="Normal 7 2 2 2 5 2 2 2 2" xfId="35845"/>
    <cellStyle name="Normal 7 2 2 2 5 2 2 2 2 2" xfId="35846"/>
    <cellStyle name="Normal 7 2 2 2 5 2 2 2 3" xfId="35847"/>
    <cellStyle name="Normal 7 2 2 2 5 2 2 3" xfId="35848"/>
    <cellStyle name="Normal 7 2 2 2 5 2 2 3 2" xfId="35849"/>
    <cellStyle name="Normal 7 2 2 2 5 2 2 4" xfId="35850"/>
    <cellStyle name="Normal 7 2 2 2 5 2 3" xfId="35851"/>
    <cellStyle name="Normal 7 2 2 2 5 2 3 2" xfId="35852"/>
    <cellStyle name="Normal 7 2 2 2 5 2 3 2 2" xfId="35853"/>
    <cellStyle name="Normal 7 2 2 2 5 2 3 3" xfId="35854"/>
    <cellStyle name="Normal 7 2 2 2 5 2 4" xfId="35855"/>
    <cellStyle name="Normal 7 2 2 2 5 2 4 2" xfId="35856"/>
    <cellStyle name="Normal 7 2 2 2 5 2 5" xfId="35857"/>
    <cellStyle name="Normal 7 2 2 2 5 3" xfId="35858"/>
    <cellStyle name="Normal 7 2 2 2 5 3 2" xfId="35859"/>
    <cellStyle name="Normal 7 2 2 2 5 3 2 2" xfId="35860"/>
    <cellStyle name="Normal 7 2 2 2 5 3 2 2 2" xfId="35861"/>
    <cellStyle name="Normal 7 2 2 2 5 3 2 3" xfId="35862"/>
    <cellStyle name="Normal 7 2 2 2 5 3 3" xfId="35863"/>
    <cellStyle name="Normal 7 2 2 2 5 3 3 2" xfId="35864"/>
    <cellStyle name="Normal 7 2 2 2 5 3 4" xfId="35865"/>
    <cellStyle name="Normal 7 2 2 2 5 4" xfId="35866"/>
    <cellStyle name="Normal 7 2 2 2 5 4 2" xfId="35867"/>
    <cellStyle name="Normal 7 2 2 2 5 4 2 2" xfId="35868"/>
    <cellStyle name="Normal 7 2 2 2 5 4 3" xfId="35869"/>
    <cellStyle name="Normal 7 2 2 2 5 5" xfId="35870"/>
    <cellStyle name="Normal 7 2 2 2 5 5 2" xfId="35871"/>
    <cellStyle name="Normal 7 2 2 2 5 6" xfId="35872"/>
    <cellStyle name="Normal 7 2 2 2 6" xfId="35873"/>
    <cellStyle name="Normal 7 2 2 2 6 2" xfId="35874"/>
    <cellStyle name="Normal 7 2 2 2 6 2 2" xfId="35875"/>
    <cellStyle name="Normal 7 2 2 2 6 2 2 2" xfId="35876"/>
    <cellStyle name="Normal 7 2 2 2 6 2 2 2 2" xfId="35877"/>
    <cellStyle name="Normal 7 2 2 2 6 2 2 3" xfId="35878"/>
    <cellStyle name="Normal 7 2 2 2 6 2 3" xfId="35879"/>
    <cellStyle name="Normal 7 2 2 2 6 2 3 2" xfId="35880"/>
    <cellStyle name="Normal 7 2 2 2 6 2 4" xfId="35881"/>
    <cellStyle name="Normal 7 2 2 2 6 3" xfId="35882"/>
    <cellStyle name="Normal 7 2 2 2 6 3 2" xfId="35883"/>
    <cellStyle name="Normal 7 2 2 2 6 3 2 2" xfId="35884"/>
    <cellStyle name="Normal 7 2 2 2 6 3 3" xfId="35885"/>
    <cellStyle name="Normal 7 2 2 2 6 4" xfId="35886"/>
    <cellStyle name="Normal 7 2 2 2 6 4 2" xfId="35887"/>
    <cellStyle name="Normal 7 2 2 2 6 5" xfId="35888"/>
    <cellStyle name="Normal 7 2 2 2 7" xfId="35889"/>
    <cellStyle name="Normal 7 2 2 2 7 2" xfId="35890"/>
    <cellStyle name="Normal 7 2 2 2 7 2 2" xfId="35891"/>
    <cellStyle name="Normal 7 2 2 2 7 2 2 2" xfId="35892"/>
    <cellStyle name="Normal 7 2 2 2 7 2 3" xfId="35893"/>
    <cellStyle name="Normal 7 2 2 2 7 3" xfId="35894"/>
    <cellStyle name="Normal 7 2 2 2 7 3 2" xfId="35895"/>
    <cellStyle name="Normal 7 2 2 2 7 4" xfId="35896"/>
    <cellStyle name="Normal 7 2 2 2 8" xfId="35897"/>
    <cellStyle name="Normal 7 2 2 2 8 2" xfId="35898"/>
    <cellStyle name="Normal 7 2 2 2 8 2 2" xfId="35899"/>
    <cellStyle name="Normal 7 2 2 2 8 3" xfId="35900"/>
    <cellStyle name="Normal 7 2 2 2 9" xfId="35901"/>
    <cellStyle name="Normal 7 2 2 2 9 2" xfId="35902"/>
    <cellStyle name="Normal 7 2 2 3" xfId="35903"/>
    <cellStyle name="Normal 7 2 2 3 2" xfId="35904"/>
    <cellStyle name="Normal 7 2 2 3 2 2" xfId="35905"/>
    <cellStyle name="Normal 7 2 2 3 2 2 2" xfId="35906"/>
    <cellStyle name="Normal 7 2 2 3 2 2 2 2" xfId="35907"/>
    <cellStyle name="Normal 7 2 2 3 2 2 2 2 2" xfId="35908"/>
    <cellStyle name="Normal 7 2 2 3 2 2 2 2 2 2" xfId="35909"/>
    <cellStyle name="Normal 7 2 2 3 2 2 2 2 2 2 2" xfId="35910"/>
    <cellStyle name="Normal 7 2 2 3 2 2 2 2 2 2 2 2" xfId="35911"/>
    <cellStyle name="Normal 7 2 2 3 2 2 2 2 2 2 3" xfId="35912"/>
    <cellStyle name="Normal 7 2 2 3 2 2 2 2 2 3" xfId="35913"/>
    <cellStyle name="Normal 7 2 2 3 2 2 2 2 2 3 2" xfId="35914"/>
    <cellStyle name="Normal 7 2 2 3 2 2 2 2 2 4" xfId="35915"/>
    <cellStyle name="Normal 7 2 2 3 2 2 2 2 3" xfId="35916"/>
    <cellStyle name="Normal 7 2 2 3 2 2 2 2 3 2" xfId="35917"/>
    <cellStyle name="Normal 7 2 2 3 2 2 2 2 3 2 2" xfId="35918"/>
    <cellStyle name="Normal 7 2 2 3 2 2 2 2 3 3" xfId="35919"/>
    <cellStyle name="Normal 7 2 2 3 2 2 2 2 4" xfId="35920"/>
    <cellStyle name="Normal 7 2 2 3 2 2 2 2 4 2" xfId="35921"/>
    <cellStyle name="Normal 7 2 2 3 2 2 2 2 5" xfId="35922"/>
    <cellStyle name="Normal 7 2 2 3 2 2 2 3" xfId="35923"/>
    <cellStyle name="Normal 7 2 2 3 2 2 2 3 2" xfId="35924"/>
    <cellStyle name="Normal 7 2 2 3 2 2 2 3 2 2" xfId="35925"/>
    <cellStyle name="Normal 7 2 2 3 2 2 2 3 2 2 2" xfId="35926"/>
    <cellStyle name="Normal 7 2 2 3 2 2 2 3 2 3" xfId="35927"/>
    <cellStyle name="Normal 7 2 2 3 2 2 2 3 3" xfId="35928"/>
    <cellStyle name="Normal 7 2 2 3 2 2 2 3 3 2" xfId="35929"/>
    <cellStyle name="Normal 7 2 2 3 2 2 2 3 4" xfId="35930"/>
    <cellStyle name="Normal 7 2 2 3 2 2 2 4" xfId="35931"/>
    <cellStyle name="Normal 7 2 2 3 2 2 2 4 2" xfId="35932"/>
    <cellStyle name="Normal 7 2 2 3 2 2 2 4 2 2" xfId="35933"/>
    <cellStyle name="Normal 7 2 2 3 2 2 2 4 3" xfId="35934"/>
    <cellStyle name="Normal 7 2 2 3 2 2 2 5" xfId="35935"/>
    <cellStyle name="Normal 7 2 2 3 2 2 2 5 2" xfId="35936"/>
    <cellStyle name="Normal 7 2 2 3 2 2 2 6" xfId="35937"/>
    <cellStyle name="Normal 7 2 2 3 2 2 3" xfId="35938"/>
    <cellStyle name="Normal 7 2 2 3 2 2 3 2" xfId="35939"/>
    <cellStyle name="Normal 7 2 2 3 2 2 3 2 2" xfId="35940"/>
    <cellStyle name="Normal 7 2 2 3 2 2 3 2 2 2" xfId="35941"/>
    <cellStyle name="Normal 7 2 2 3 2 2 3 2 2 2 2" xfId="35942"/>
    <cellStyle name="Normal 7 2 2 3 2 2 3 2 2 3" xfId="35943"/>
    <cellStyle name="Normal 7 2 2 3 2 2 3 2 3" xfId="35944"/>
    <cellStyle name="Normal 7 2 2 3 2 2 3 2 3 2" xfId="35945"/>
    <cellStyle name="Normal 7 2 2 3 2 2 3 2 4" xfId="35946"/>
    <cellStyle name="Normal 7 2 2 3 2 2 3 3" xfId="35947"/>
    <cellStyle name="Normal 7 2 2 3 2 2 3 3 2" xfId="35948"/>
    <cellStyle name="Normal 7 2 2 3 2 2 3 3 2 2" xfId="35949"/>
    <cellStyle name="Normal 7 2 2 3 2 2 3 3 3" xfId="35950"/>
    <cellStyle name="Normal 7 2 2 3 2 2 3 4" xfId="35951"/>
    <cellStyle name="Normal 7 2 2 3 2 2 3 4 2" xfId="35952"/>
    <cellStyle name="Normal 7 2 2 3 2 2 3 5" xfId="35953"/>
    <cellStyle name="Normal 7 2 2 3 2 2 4" xfId="35954"/>
    <cellStyle name="Normal 7 2 2 3 2 2 4 2" xfId="35955"/>
    <cellStyle name="Normal 7 2 2 3 2 2 4 2 2" xfId="35956"/>
    <cellStyle name="Normal 7 2 2 3 2 2 4 2 2 2" xfId="35957"/>
    <cellStyle name="Normal 7 2 2 3 2 2 4 2 3" xfId="35958"/>
    <cellStyle name="Normal 7 2 2 3 2 2 4 3" xfId="35959"/>
    <cellStyle name="Normal 7 2 2 3 2 2 4 3 2" xfId="35960"/>
    <cellStyle name="Normal 7 2 2 3 2 2 4 4" xfId="35961"/>
    <cellStyle name="Normal 7 2 2 3 2 2 5" xfId="35962"/>
    <cellStyle name="Normal 7 2 2 3 2 2 5 2" xfId="35963"/>
    <cellStyle name="Normal 7 2 2 3 2 2 5 2 2" xfId="35964"/>
    <cellStyle name="Normal 7 2 2 3 2 2 5 3" xfId="35965"/>
    <cellStyle name="Normal 7 2 2 3 2 2 6" xfId="35966"/>
    <cellStyle name="Normal 7 2 2 3 2 2 6 2" xfId="35967"/>
    <cellStyle name="Normal 7 2 2 3 2 2 7" xfId="35968"/>
    <cellStyle name="Normal 7 2 2 3 2 3" xfId="35969"/>
    <cellStyle name="Normal 7 2 2 3 2 3 2" xfId="35970"/>
    <cellStyle name="Normal 7 2 2 3 2 3 2 2" xfId="35971"/>
    <cellStyle name="Normal 7 2 2 3 2 3 2 2 2" xfId="35972"/>
    <cellStyle name="Normal 7 2 2 3 2 3 2 2 2 2" xfId="35973"/>
    <cellStyle name="Normal 7 2 2 3 2 3 2 2 2 2 2" xfId="35974"/>
    <cellStyle name="Normal 7 2 2 3 2 3 2 2 2 3" xfId="35975"/>
    <cellStyle name="Normal 7 2 2 3 2 3 2 2 3" xfId="35976"/>
    <cellStyle name="Normal 7 2 2 3 2 3 2 2 3 2" xfId="35977"/>
    <cellStyle name="Normal 7 2 2 3 2 3 2 2 4" xfId="35978"/>
    <cellStyle name="Normal 7 2 2 3 2 3 2 3" xfId="35979"/>
    <cellStyle name="Normal 7 2 2 3 2 3 2 3 2" xfId="35980"/>
    <cellStyle name="Normal 7 2 2 3 2 3 2 3 2 2" xfId="35981"/>
    <cellStyle name="Normal 7 2 2 3 2 3 2 3 3" xfId="35982"/>
    <cellStyle name="Normal 7 2 2 3 2 3 2 4" xfId="35983"/>
    <cellStyle name="Normal 7 2 2 3 2 3 2 4 2" xfId="35984"/>
    <cellStyle name="Normal 7 2 2 3 2 3 2 5" xfId="35985"/>
    <cellStyle name="Normal 7 2 2 3 2 3 3" xfId="35986"/>
    <cellStyle name="Normal 7 2 2 3 2 3 3 2" xfId="35987"/>
    <cellStyle name="Normal 7 2 2 3 2 3 3 2 2" xfId="35988"/>
    <cellStyle name="Normal 7 2 2 3 2 3 3 2 2 2" xfId="35989"/>
    <cellStyle name="Normal 7 2 2 3 2 3 3 2 3" xfId="35990"/>
    <cellStyle name="Normal 7 2 2 3 2 3 3 3" xfId="35991"/>
    <cellStyle name="Normal 7 2 2 3 2 3 3 3 2" xfId="35992"/>
    <cellStyle name="Normal 7 2 2 3 2 3 3 4" xfId="35993"/>
    <cellStyle name="Normal 7 2 2 3 2 3 4" xfId="35994"/>
    <cellStyle name="Normal 7 2 2 3 2 3 4 2" xfId="35995"/>
    <cellStyle name="Normal 7 2 2 3 2 3 4 2 2" xfId="35996"/>
    <cellStyle name="Normal 7 2 2 3 2 3 4 3" xfId="35997"/>
    <cellStyle name="Normal 7 2 2 3 2 3 5" xfId="35998"/>
    <cellStyle name="Normal 7 2 2 3 2 3 5 2" xfId="35999"/>
    <cellStyle name="Normal 7 2 2 3 2 3 6" xfId="36000"/>
    <cellStyle name="Normal 7 2 2 3 2 4" xfId="36001"/>
    <cellStyle name="Normal 7 2 2 3 2 4 2" xfId="36002"/>
    <cellStyle name="Normal 7 2 2 3 2 4 2 2" xfId="36003"/>
    <cellStyle name="Normal 7 2 2 3 2 4 2 2 2" xfId="36004"/>
    <cellStyle name="Normal 7 2 2 3 2 4 2 2 2 2" xfId="36005"/>
    <cellStyle name="Normal 7 2 2 3 2 4 2 2 3" xfId="36006"/>
    <cellStyle name="Normal 7 2 2 3 2 4 2 3" xfId="36007"/>
    <cellStyle name="Normal 7 2 2 3 2 4 2 3 2" xfId="36008"/>
    <cellStyle name="Normal 7 2 2 3 2 4 2 4" xfId="36009"/>
    <cellStyle name="Normal 7 2 2 3 2 4 3" xfId="36010"/>
    <cellStyle name="Normal 7 2 2 3 2 4 3 2" xfId="36011"/>
    <cellStyle name="Normal 7 2 2 3 2 4 3 2 2" xfId="36012"/>
    <cellStyle name="Normal 7 2 2 3 2 4 3 3" xfId="36013"/>
    <cellStyle name="Normal 7 2 2 3 2 4 4" xfId="36014"/>
    <cellStyle name="Normal 7 2 2 3 2 4 4 2" xfId="36015"/>
    <cellStyle name="Normal 7 2 2 3 2 4 5" xfId="36016"/>
    <cellStyle name="Normal 7 2 2 3 2 5" xfId="36017"/>
    <cellStyle name="Normal 7 2 2 3 2 5 2" xfId="36018"/>
    <cellStyle name="Normal 7 2 2 3 2 5 2 2" xfId="36019"/>
    <cellStyle name="Normal 7 2 2 3 2 5 2 2 2" xfId="36020"/>
    <cellStyle name="Normal 7 2 2 3 2 5 2 3" xfId="36021"/>
    <cellStyle name="Normal 7 2 2 3 2 5 3" xfId="36022"/>
    <cellStyle name="Normal 7 2 2 3 2 5 3 2" xfId="36023"/>
    <cellStyle name="Normal 7 2 2 3 2 5 4" xfId="36024"/>
    <cellStyle name="Normal 7 2 2 3 2 6" xfId="36025"/>
    <cellStyle name="Normal 7 2 2 3 2 6 2" xfId="36026"/>
    <cellStyle name="Normal 7 2 2 3 2 6 2 2" xfId="36027"/>
    <cellStyle name="Normal 7 2 2 3 2 6 3" xfId="36028"/>
    <cellStyle name="Normal 7 2 2 3 2 7" xfId="36029"/>
    <cellStyle name="Normal 7 2 2 3 2 7 2" xfId="36030"/>
    <cellStyle name="Normal 7 2 2 3 2 8" xfId="36031"/>
    <cellStyle name="Normal 7 2 2 3 3" xfId="36032"/>
    <cellStyle name="Normal 7 2 2 3 3 2" xfId="36033"/>
    <cellStyle name="Normal 7 2 2 3 3 2 2" xfId="36034"/>
    <cellStyle name="Normal 7 2 2 3 3 2 2 2" xfId="36035"/>
    <cellStyle name="Normal 7 2 2 3 3 2 2 2 2" xfId="36036"/>
    <cellStyle name="Normal 7 2 2 3 3 2 2 2 2 2" xfId="36037"/>
    <cellStyle name="Normal 7 2 2 3 3 2 2 2 2 2 2" xfId="36038"/>
    <cellStyle name="Normal 7 2 2 3 3 2 2 2 2 3" xfId="36039"/>
    <cellStyle name="Normal 7 2 2 3 3 2 2 2 3" xfId="36040"/>
    <cellStyle name="Normal 7 2 2 3 3 2 2 2 3 2" xfId="36041"/>
    <cellStyle name="Normal 7 2 2 3 3 2 2 2 4" xfId="36042"/>
    <cellStyle name="Normal 7 2 2 3 3 2 2 3" xfId="36043"/>
    <cellStyle name="Normal 7 2 2 3 3 2 2 3 2" xfId="36044"/>
    <cellStyle name="Normal 7 2 2 3 3 2 2 3 2 2" xfId="36045"/>
    <cellStyle name="Normal 7 2 2 3 3 2 2 3 3" xfId="36046"/>
    <cellStyle name="Normal 7 2 2 3 3 2 2 4" xfId="36047"/>
    <cellStyle name="Normal 7 2 2 3 3 2 2 4 2" xfId="36048"/>
    <cellStyle name="Normal 7 2 2 3 3 2 2 5" xfId="36049"/>
    <cellStyle name="Normal 7 2 2 3 3 2 3" xfId="36050"/>
    <cellStyle name="Normal 7 2 2 3 3 2 3 2" xfId="36051"/>
    <cellStyle name="Normal 7 2 2 3 3 2 3 2 2" xfId="36052"/>
    <cellStyle name="Normal 7 2 2 3 3 2 3 2 2 2" xfId="36053"/>
    <cellStyle name="Normal 7 2 2 3 3 2 3 2 3" xfId="36054"/>
    <cellStyle name="Normal 7 2 2 3 3 2 3 3" xfId="36055"/>
    <cellStyle name="Normal 7 2 2 3 3 2 3 3 2" xfId="36056"/>
    <cellStyle name="Normal 7 2 2 3 3 2 3 4" xfId="36057"/>
    <cellStyle name="Normal 7 2 2 3 3 2 4" xfId="36058"/>
    <cellStyle name="Normal 7 2 2 3 3 2 4 2" xfId="36059"/>
    <cellStyle name="Normal 7 2 2 3 3 2 4 2 2" xfId="36060"/>
    <cellStyle name="Normal 7 2 2 3 3 2 4 3" xfId="36061"/>
    <cellStyle name="Normal 7 2 2 3 3 2 5" xfId="36062"/>
    <cellStyle name="Normal 7 2 2 3 3 2 5 2" xfId="36063"/>
    <cellStyle name="Normal 7 2 2 3 3 2 6" xfId="36064"/>
    <cellStyle name="Normal 7 2 2 3 3 3" xfId="36065"/>
    <cellStyle name="Normal 7 2 2 3 3 3 2" xfId="36066"/>
    <cellStyle name="Normal 7 2 2 3 3 3 2 2" xfId="36067"/>
    <cellStyle name="Normal 7 2 2 3 3 3 2 2 2" xfId="36068"/>
    <cellStyle name="Normal 7 2 2 3 3 3 2 2 2 2" xfId="36069"/>
    <cellStyle name="Normal 7 2 2 3 3 3 2 2 3" xfId="36070"/>
    <cellStyle name="Normal 7 2 2 3 3 3 2 3" xfId="36071"/>
    <cellStyle name="Normal 7 2 2 3 3 3 2 3 2" xfId="36072"/>
    <cellStyle name="Normal 7 2 2 3 3 3 2 4" xfId="36073"/>
    <cellStyle name="Normal 7 2 2 3 3 3 3" xfId="36074"/>
    <cellStyle name="Normal 7 2 2 3 3 3 3 2" xfId="36075"/>
    <cellStyle name="Normal 7 2 2 3 3 3 3 2 2" xfId="36076"/>
    <cellStyle name="Normal 7 2 2 3 3 3 3 3" xfId="36077"/>
    <cellStyle name="Normal 7 2 2 3 3 3 4" xfId="36078"/>
    <cellStyle name="Normal 7 2 2 3 3 3 4 2" xfId="36079"/>
    <cellStyle name="Normal 7 2 2 3 3 3 5" xfId="36080"/>
    <cellStyle name="Normal 7 2 2 3 3 4" xfId="36081"/>
    <cellStyle name="Normal 7 2 2 3 3 4 2" xfId="36082"/>
    <cellStyle name="Normal 7 2 2 3 3 4 2 2" xfId="36083"/>
    <cellStyle name="Normal 7 2 2 3 3 4 2 2 2" xfId="36084"/>
    <cellStyle name="Normal 7 2 2 3 3 4 2 3" xfId="36085"/>
    <cellStyle name="Normal 7 2 2 3 3 4 3" xfId="36086"/>
    <cellStyle name="Normal 7 2 2 3 3 4 3 2" xfId="36087"/>
    <cellStyle name="Normal 7 2 2 3 3 4 4" xfId="36088"/>
    <cellStyle name="Normal 7 2 2 3 3 5" xfId="36089"/>
    <cellStyle name="Normal 7 2 2 3 3 5 2" xfId="36090"/>
    <cellStyle name="Normal 7 2 2 3 3 5 2 2" xfId="36091"/>
    <cellStyle name="Normal 7 2 2 3 3 5 3" xfId="36092"/>
    <cellStyle name="Normal 7 2 2 3 3 6" xfId="36093"/>
    <cellStyle name="Normal 7 2 2 3 3 6 2" xfId="36094"/>
    <cellStyle name="Normal 7 2 2 3 3 7" xfId="36095"/>
    <cellStyle name="Normal 7 2 2 3 4" xfId="36096"/>
    <cellStyle name="Normal 7 2 2 3 4 2" xfId="36097"/>
    <cellStyle name="Normal 7 2 2 3 4 2 2" xfId="36098"/>
    <cellStyle name="Normal 7 2 2 3 4 2 2 2" xfId="36099"/>
    <cellStyle name="Normal 7 2 2 3 4 2 2 2 2" xfId="36100"/>
    <cellStyle name="Normal 7 2 2 3 4 2 2 2 2 2" xfId="36101"/>
    <cellStyle name="Normal 7 2 2 3 4 2 2 2 3" xfId="36102"/>
    <cellStyle name="Normal 7 2 2 3 4 2 2 3" xfId="36103"/>
    <cellStyle name="Normal 7 2 2 3 4 2 2 3 2" xfId="36104"/>
    <cellStyle name="Normal 7 2 2 3 4 2 2 4" xfId="36105"/>
    <cellStyle name="Normal 7 2 2 3 4 2 3" xfId="36106"/>
    <cellStyle name="Normal 7 2 2 3 4 2 3 2" xfId="36107"/>
    <cellStyle name="Normal 7 2 2 3 4 2 3 2 2" xfId="36108"/>
    <cellStyle name="Normal 7 2 2 3 4 2 3 3" xfId="36109"/>
    <cellStyle name="Normal 7 2 2 3 4 2 4" xfId="36110"/>
    <cellStyle name="Normal 7 2 2 3 4 2 4 2" xfId="36111"/>
    <cellStyle name="Normal 7 2 2 3 4 2 5" xfId="36112"/>
    <cellStyle name="Normal 7 2 2 3 4 3" xfId="36113"/>
    <cellStyle name="Normal 7 2 2 3 4 3 2" xfId="36114"/>
    <cellStyle name="Normal 7 2 2 3 4 3 2 2" xfId="36115"/>
    <cellStyle name="Normal 7 2 2 3 4 3 2 2 2" xfId="36116"/>
    <cellStyle name="Normal 7 2 2 3 4 3 2 3" xfId="36117"/>
    <cellStyle name="Normal 7 2 2 3 4 3 3" xfId="36118"/>
    <cellStyle name="Normal 7 2 2 3 4 3 3 2" xfId="36119"/>
    <cellStyle name="Normal 7 2 2 3 4 3 4" xfId="36120"/>
    <cellStyle name="Normal 7 2 2 3 4 4" xfId="36121"/>
    <cellStyle name="Normal 7 2 2 3 4 4 2" xfId="36122"/>
    <cellStyle name="Normal 7 2 2 3 4 4 2 2" xfId="36123"/>
    <cellStyle name="Normal 7 2 2 3 4 4 3" xfId="36124"/>
    <cellStyle name="Normal 7 2 2 3 4 5" xfId="36125"/>
    <cellStyle name="Normal 7 2 2 3 4 5 2" xfId="36126"/>
    <cellStyle name="Normal 7 2 2 3 4 6" xfId="36127"/>
    <cellStyle name="Normal 7 2 2 3 5" xfId="36128"/>
    <cellStyle name="Normal 7 2 2 3 5 2" xfId="36129"/>
    <cellStyle name="Normal 7 2 2 3 5 2 2" xfId="36130"/>
    <cellStyle name="Normal 7 2 2 3 5 2 2 2" xfId="36131"/>
    <cellStyle name="Normal 7 2 2 3 5 2 2 2 2" xfId="36132"/>
    <cellStyle name="Normal 7 2 2 3 5 2 2 3" xfId="36133"/>
    <cellStyle name="Normal 7 2 2 3 5 2 3" xfId="36134"/>
    <cellStyle name="Normal 7 2 2 3 5 2 3 2" xfId="36135"/>
    <cellStyle name="Normal 7 2 2 3 5 2 4" xfId="36136"/>
    <cellStyle name="Normal 7 2 2 3 5 3" xfId="36137"/>
    <cellStyle name="Normal 7 2 2 3 5 3 2" xfId="36138"/>
    <cellStyle name="Normal 7 2 2 3 5 3 2 2" xfId="36139"/>
    <cellStyle name="Normal 7 2 2 3 5 3 3" xfId="36140"/>
    <cellStyle name="Normal 7 2 2 3 5 4" xfId="36141"/>
    <cellStyle name="Normal 7 2 2 3 5 4 2" xfId="36142"/>
    <cellStyle name="Normal 7 2 2 3 5 5" xfId="36143"/>
    <cellStyle name="Normal 7 2 2 3 6" xfId="36144"/>
    <cellStyle name="Normal 7 2 2 3 6 2" xfId="36145"/>
    <cellStyle name="Normal 7 2 2 3 6 2 2" xfId="36146"/>
    <cellStyle name="Normal 7 2 2 3 6 2 2 2" xfId="36147"/>
    <cellStyle name="Normal 7 2 2 3 6 2 3" xfId="36148"/>
    <cellStyle name="Normal 7 2 2 3 6 3" xfId="36149"/>
    <cellStyle name="Normal 7 2 2 3 6 3 2" xfId="36150"/>
    <cellStyle name="Normal 7 2 2 3 6 4" xfId="36151"/>
    <cellStyle name="Normal 7 2 2 3 7" xfId="36152"/>
    <cellStyle name="Normal 7 2 2 3 7 2" xfId="36153"/>
    <cellStyle name="Normal 7 2 2 3 7 2 2" xfId="36154"/>
    <cellStyle name="Normal 7 2 2 3 7 3" xfId="36155"/>
    <cellStyle name="Normal 7 2 2 3 8" xfId="36156"/>
    <cellStyle name="Normal 7 2 2 3 8 2" xfId="36157"/>
    <cellStyle name="Normal 7 2 2 3 9" xfId="36158"/>
    <cellStyle name="Normal 7 2 2 4" xfId="36159"/>
    <cellStyle name="Normal 7 2 2 4 2" xfId="36160"/>
    <cellStyle name="Normal 7 2 2 4 2 2" xfId="36161"/>
    <cellStyle name="Normal 7 2 2 4 2 2 2" xfId="36162"/>
    <cellStyle name="Normal 7 2 2 4 2 2 2 2" xfId="36163"/>
    <cellStyle name="Normal 7 2 2 4 2 2 2 2 2" xfId="36164"/>
    <cellStyle name="Normal 7 2 2 4 2 2 2 2 2 2" xfId="36165"/>
    <cellStyle name="Normal 7 2 2 4 2 2 2 2 2 2 2" xfId="36166"/>
    <cellStyle name="Normal 7 2 2 4 2 2 2 2 2 3" xfId="36167"/>
    <cellStyle name="Normal 7 2 2 4 2 2 2 2 3" xfId="36168"/>
    <cellStyle name="Normal 7 2 2 4 2 2 2 2 3 2" xfId="36169"/>
    <cellStyle name="Normal 7 2 2 4 2 2 2 2 4" xfId="36170"/>
    <cellStyle name="Normal 7 2 2 4 2 2 2 3" xfId="36171"/>
    <cellStyle name="Normal 7 2 2 4 2 2 2 3 2" xfId="36172"/>
    <cellStyle name="Normal 7 2 2 4 2 2 2 3 2 2" xfId="36173"/>
    <cellStyle name="Normal 7 2 2 4 2 2 2 3 3" xfId="36174"/>
    <cellStyle name="Normal 7 2 2 4 2 2 2 4" xfId="36175"/>
    <cellStyle name="Normal 7 2 2 4 2 2 2 4 2" xfId="36176"/>
    <cellStyle name="Normal 7 2 2 4 2 2 2 5" xfId="36177"/>
    <cellStyle name="Normal 7 2 2 4 2 2 3" xfId="36178"/>
    <cellStyle name="Normal 7 2 2 4 2 2 3 2" xfId="36179"/>
    <cellStyle name="Normal 7 2 2 4 2 2 3 2 2" xfId="36180"/>
    <cellStyle name="Normal 7 2 2 4 2 2 3 2 2 2" xfId="36181"/>
    <cellStyle name="Normal 7 2 2 4 2 2 3 2 3" xfId="36182"/>
    <cellStyle name="Normal 7 2 2 4 2 2 3 3" xfId="36183"/>
    <cellStyle name="Normal 7 2 2 4 2 2 3 3 2" xfId="36184"/>
    <cellStyle name="Normal 7 2 2 4 2 2 3 4" xfId="36185"/>
    <cellStyle name="Normal 7 2 2 4 2 2 4" xfId="36186"/>
    <cellStyle name="Normal 7 2 2 4 2 2 4 2" xfId="36187"/>
    <cellStyle name="Normal 7 2 2 4 2 2 4 2 2" xfId="36188"/>
    <cellStyle name="Normal 7 2 2 4 2 2 4 3" xfId="36189"/>
    <cellStyle name="Normal 7 2 2 4 2 2 5" xfId="36190"/>
    <cellStyle name="Normal 7 2 2 4 2 2 5 2" xfId="36191"/>
    <cellStyle name="Normal 7 2 2 4 2 2 6" xfId="36192"/>
    <cellStyle name="Normal 7 2 2 4 2 3" xfId="36193"/>
    <cellStyle name="Normal 7 2 2 4 2 3 2" xfId="36194"/>
    <cellStyle name="Normal 7 2 2 4 2 3 2 2" xfId="36195"/>
    <cellStyle name="Normal 7 2 2 4 2 3 2 2 2" xfId="36196"/>
    <cellStyle name="Normal 7 2 2 4 2 3 2 2 2 2" xfId="36197"/>
    <cellStyle name="Normal 7 2 2 4 2 3 2 2 3" xfId="36198"/>
    <cellStyle name="Normal 7 2 2 4 2 3 2 3" xfId="36199"/>
    <cellStyle name="Normal 7 2 2 4 2 3 2 3 2" xfId="36200"/>
    <cellStyle name="Normal 7 2 2 4 2 3 2 4" xfId="36201"/>
    <cellStyle name="Normal 7 2 2 4 2 3 3" xfId="36202"/>
    <cellStyle name="Normal 7 2 2 4 2 3 3 2" xfId="36203"/>
    <cellStyle name="Normal 7 2 2 4 2 3 3 2 2" xfId="36204"/>
    <cellStyle name="Normal 7 2 2 4 2 3 3 3" xfId="36205"/>
    <cellStyle name="Normal 7 2 2 4 2 3 4" xfId="36206"/>
    <cellStyle name="Normal 7 2 2 4 2 3 4 2" xfId="36207"/>
    <cellStyle name="Normal 7 2 2 4 2 3 5" xfId="36208"/>
    <cellStyle name="Normal 7 2 2 4 2 4" xfId="36209"/>
    <cellStyle name="Normal 7 2 2 4 2 4 2" xfId="36210"/>
    <cellStyle name="Normal 7 2 2 4 2 4 2 2" xfId="36211"/>
    <cellStyle name="Normal 7 2 2 4 2 4 2 2 2" xfId="36212"/>
    <cellStyle name="Normal 7 2 2 4 2 4 2 3" xfId="36213"/>
    <cellStyle name="Normal 7 2 2 4 2 4 3" xfId="36214"/>
    <cellStyle name="Normal 7 2 2 4 2 4 3 2" xfId="36215"/>
    <cellStyle name="Normal 7 2 2 4 2 4 4" xfId="36216"/>
    <cellStyle name="Normal 7 2 2 4 2 5" xfId="36217"/>
    <cellStyle name="Normal 7 2 2 4 2 5 2" xfId="36218"/>
    <cellStyle name="Normal 7 2 2 4 2 5 2 2" xfId="36219"/>
    <cellStyle name="Normal 7 2 2 4 2 5 3" xfId="36220"/>
    <cellStyle name="Normal 7 2 2 4 2 6" xfId="36221"/>
    <cellStyle name="Normal 7 2 2 4 2 6 2" xfId="36222"/>
    <cellStyle name="Normal 7 2 2 4 2 7" xfId="36223"/>
    <cellStyle name="Normal 7 2 2 4 3" xfId="36224"/>
    <cellStyle name="Normal 7 2 2 4 3 2" xfId="36225"/>
    <cellStyle name="Normal 7 2 2 4 3 2 2" xfId="36226"/>
    <cellStyle name="Normal 7 2 2 4 3 2 2 2" xfId="36227"/>
    <cellStyle name="Normal 7 2 2 4 3 2 2 2 2" xfId="36228"/>
    <cellStyle name="Normal 7 2 2 4 3 2 2 2 2 2" xfId="36229"/>
    <cellStyle name="Normal 7 2 2 4 3 2 2 2 3" xfId="36230"/>
    <cellStyle name="Normal 7 2 2 4 3 2 2 3" xfId="36231"/>
    <cellStyle name="Normal 7 2 2 4 3 2 2 3 2" xfId="36232"/>
    <cellStyle name="Normal 7 2 2 4 3 2 2 4" xfId="36233"/>
    <cellStyle name="Normal 7 2 2 4 3 2 3" xfId="36234"/>
    <cellStyle name="Normal 7 2 2 4 3 2 3 2" xfId="36235"/>
    <cellStyle name="Normal 7 2 2 4 3 2 3 2 2" xfId="36236"/>
    <cellStyle name="Normal 7 2 2 4 3 2 3 3" xfId="36237"/>
    <cellStyle name="Normal 7 2 2 4 3 2 4" xfId="36238"/>
    <cellStyle name="Normal 7 2 2 4 3 2 4 2" xfId="36239"/>
    <cellStyle name="Normal 7 2 2 4 3 2 5" xfId="36240"/>
    <cellStyle name="Normal 7 2 2 4 3 3" xfId="36241"/>
    <cellStyle name="Normal 7 2 2 4 3 3 2" xfId="36242"/>
    <cellStyle name="Normal 7 2 2 4 3 3 2 2" xfId="36243"/>
    <cellStyle name="Normal 7 2 2 4 3 3 2 2 2" xfId="36244"/>
    <cellStyle name="Normal 7 2 2 4 3 3 2 3" xfId="36245"/>
    <cellStyle name="Normal 7 2 2 4 3 3 3" xfId="36246"/>
    <cellStyle name="Normal 7 2 2 4 3 3 3 2" xfId="36247"/>
    <cellStyle name="Normal 7 2 2 4 3 3 4" xfId="36248"/>
    <cellStyle name="Normal 7 2 2 4 3 4" xfId="36249"/>
    <cellStyle name="Normal 7 2 2 4 3 4 2" xfId="36250"/>
    <cellStyle name="Normal 7 2 2 4 3 4 2 2" xfId="36251"/>
    <cellStyle name="Normal 7 2 2 4 3 4 3" xfId="36252"/>
    <cellStyle name="Normal 7 2 2 4 3 5" xfId="36253"/>
    <cellStyle name="Normal 7 2 2 4 3 5 2" xfId="36254"/>
    <cellStyle name="Normal 7 2 2 4 3 6" xfId="36255"/>
    <cellStyle name="Normal 7 2 2 4 4" xfId="36256"/>
    <cellStyle name="Normal 7 2 2 4 4 2" xfId="36257"/>
    <cellStyle name="Normal 7 2 2 4 4 2 2" xfId="36258"/>
    <cellStyle name="Normal 7 2 2 4 4 2 2 2" xfId="36259"/>
    <cellStyle name="Normal 7 2 2 4 4 2 2 2 2" xfId="36260"/>
    <cellStyle name="Normal 7 2 2 4 4 2 2 3" xfId="36261"/>
    <cellStyle name="Normal 7 2 2 4 4 2 3" xfId="36262"/>
    <cellStyle name="Normal 7 2 2 4 4 2 3 2" xfId="36263"/>
    <cellStyle name="Normal 7 2 2 4 4 2 4" xfId="36264"/>
    <cellStyle name="Normal 7 2 2 4 4 3" xfId="36265"/>
    <cellStyle name="Normal 7 2 2 4 4 3 2" xfId="36266"/>
    <cellStyle name="Normal 7 2 2 4 4 3 2 2" xfId="36267"/>
    <cellStyle name="Normal 7 2 2 4 4 3 3" xfId="36268"/>
    <cellStyle name="Normal 7 2 2 4 4 4" xfId="36269"/>
    <cellStyle name="Normal 7 2 2 4 4 4 2" xfId="36270"/>
    <cellStyle name="Normal 7 2 2 4 4 5" xfId="36271"/>
    <cellStyle name="Normal 7 2 2 4 5" xfId="36272"/>
    <cellStyle name="Normal 7 2 2 4 5 2" xfId="36273"/>
    <cellStyle name="Normal 7 2 2 4 5 2 2" xfId="36274"/>
    <cellStyle name="Normal 7 2 2 4 5 2 2 2" xfId="36275"/>
    <cellStyle name="Normal 7 2 2 4 5 2 3" xfId="36276"/>
    <cellStyle name="Normal 7 2 2 4 5 3" xfId="36277"/>
    <cellStyle name="Normal 7 2 2 4 5 3 2" xfId="36278"/>
    <cellStyle name="Normal 7 2 2 4 5 4" xfId="36279"/>
    <cellStyle name="Normal 7 2 2 4 6" xfId="36280"/>
    <cellStyle name="Normal 7 2 2 4 6 2" xfId="36281"/>
    <cellStyle name="Normal 7 2 2 4 6 2 2" xfId="36282"/>
    <cellStyle name="Normal 7 2 2 4 6 3" xfId="36283"/>
    <cellStyle name="Normal 7 2 2 4 7" xfId="36284"/>
    <cellStyle name="Normal 7 2 2 4 7 2" xfId="36285"/>
    <cellStyle name="Normal 7 2 2 4 8" xfId="36286"/>
    <cellStyle name="Normal 7 2 2 5" xfId="36287"/>
    <cellStyle name="Normal 7 2 2 5 2" xfId="36288"/>
    <cellStyle name="Normal 7 2 2 5 2 2" xfId="36289"/>
    <cellStyle name="Normal 7 2 2 5 2 2 2" xfId="36290"/>
    <cellStyle name="Normal 7 2 2 5 2 2 2 2" xfId="36291"/>
    <cellStyle name="Normal 7 2 2 5 2 2 2 2 2" xfId="36292"/>
    <cellStyle name="Normal 7 2 2 5 2 2 2 2 2 2" xfId="36293"/>
    <cellStyle name="Normal 7 2 2 5 2 2 2 2 3" xfId="36294"/>
    <cellStyle name="Normal 7 2 2 5 2 2 2 3" xfId="36295"/>
    <cellStyle name="Normal 7 2 2 5 2 2 2 3 2" xfId="36296"/>
    <cellStyle name="Normal 7 2 2 5 2 2 2 4" xfId="36297"/>
    <cellStyle name="Normal 7 2 2 5 2 2 3" xfId="36298"/>
    <cellStyle name="Normal 7 2 2 5 2 2 3 2" xfId="36299"/>
    <cellStyle name="Normal 7 2 2 5 2 2 3 2 2" xfId="36300"/>
    <cellStyle name="Normal 7 2 2 5 2 2 3 3" xfId="36301"/>
    <cellStyle name="Normal 7 2 2 5 2 2 4" xfId="36302"/>
    <cellStyle name="Normal 7 2 2 5 2 2 4 2" xfId="36303"/>
    <cellStyle name="Normal 7 2 2 5 2 2 5" xfId="36304"/>
    <cellStyle name="Normal 7 2 2 5 2 3" xfId="36305"/>
    <cellStyle name="Normal 7 2 2 5 2 3 2" xfId="36306"/>
    <cellStyle name="Normal 7 2 2 5 2 3 2 2" xfId="36307"/>
    <cellStyle name="Normal 7 2 2 5 2 3 2 2 2" xfId="36308"/>
    <cellStyle name="Normal 7 2 2 5 2 3 2 3" xfId="36309"/>
    <cellStyle name="Normal 7 2 2 5 2 3 3" xfId="36310"/>
    <cellStyle name="Normal 7 2 2 5 2 3 3 2" xfId="36311"/>
    <cellStyle name="Normal 7 2 2 5 2 3 4" xfId="36312"/>
    <cellStyle name="Normal 7 2 2 5 2 4" xfId="36313"/>
    <cellStyle name="Normal 7 2 2 5 2 4 2" xfId="36314"/>
    <cellStyle name="Normal 7 2 2 5 2 4 2 2" xfId="36315"/>
    <cellStyle name="Normal 7 2 2 5 2 4 3" xfId="36316"/>
    <cellStyle name="Normal 7 2 2 5 2 5" xfId="36317"/>
    <cellStyle name="Normal 7 2 2 5 2 5 2" xfId="36318"/>
    <cellStyle name="Normal 7 2 2 5 2 6" xfId="36319"/>
    <cellStyle name="Normal 7 2 2 5 3" xfId="36320"/>
    <cellStyle name="Normal 7 2 2 5 3 2" xfId="36321"/>
    <cellStyle name="Normal 7 2 2 5 3 2 2" xfId="36322"/>
    <cellStyle name="Normal 7 2 2 5 3 2 2 2" xfId="36323"/>
    <cellStyle name="Normal 7 2 2 5 3 2 2 2 2" xfId="36324"/>
    <cellStyle name="Normal 7 2 2 5 3 2 2 3" xfId="36325"/>
    <cellStyle name="Normal 7 2 2 5 3 2 3" xfId="36326"/>
    <cellStyle name="Normal 7 2 2 5 3 2 3 2" xfId="36327"/>
    <cellStyle name="Normal 7 2 2 5 3 2 4" xfId="36328"/>
    <cellStyle name="Normal 7 2 2 5 3 3" xfId="36329"/>
    <cellStyle name="Normal 7 2 2 5 3 3 2" xfId="36330"/>
    <cellStyle name="Normal 7 2 2 5 3 3 2 2" xfId="36331"/>
    <cellStyle name="Normal 7 2 2 5 3 3 3" xfId="36332"/>
    <cellStyle name="Normal 7 2 2 5 3 4" xfId="36333"/>
    <cellStyle name="Normal 7 2 2 5 3 4 2" xfId="36334"/>
    <cellStyle name="Normal 7 2 2 5 3 5" xfId="36335"/>
    <cellStyle name="Normal 7 2 2 5 4" xfId="36336"/>
    <cellStyle name="Normal 7 2 2 5 4 2" xfId="36337"/>
    <cellStyle name="Normal 7 2 2 5 4 2 2" xfId="36338"/>
    <cellStyle name="Normal 7 2 2 5 4 2 2 2" xfId="36339"/>
    <cellStyle name="Normal 7 2 2 5 4 2 3" xfId="36340"/>
    <cellStyle name="Normal 7 2 2 5 4 3" xfId="36341"/>
    <cellStyle name="Normal 7 2 2 5 4 3 2" xfId="36342"/>
    <cellStyle name="Normal 7 2 2 5 4 4" xfId="36343"/>
    <cellStyle name="Normal 7 2 2 5 5" xfId="36344"/>
    <cellStyle name="Normal 7 2 2 5 5 2" xfId="36345"/>
    <cellStyle name="Normal 7 2 2 5 5 2 2" xfId="36346"/>
    <cellStyle name="Normal 7 2 2 5 5 3" xfId="36347"/>
    <cellStyle name="Normal 7 2 2 5 6" xfId="36348"/>
    <cellStyle name="Normal 7 2 2 5 6 2" xfId="36349"/>
    <cellStyle name="Normal 7 2 2 5 7" xfId="36350"/>
    <cellStyle name="Normal 7 2 2 6" xfId="36351"/>
    <cellStyle name="Normal 7 2 2 6 2" xfId="36352"/>
    <cellStyle name="Normal 7 2 2 6 2 2" xfId="36353"/>
    <cellStyle name="Normal 7 2 2 6 2 2 2" xfId="36354"/>
    <cellStyle name="Normal 7 2 2 6 2 2 2 2" xfId="36355"/>
    <cellStyle name="Normal 7 2 2 6 2 2 2 2 2" xfId="36356"/>
    <cellStyle name="Normal 7 2 2 6 2 2 2 3" xfId="36357"/>
    <cellStyle name="Normal 7 2 2 6 2 2 3" xfId="36358"/>
    <cellStyle name="Normal 7 2 2 6 2 2 3 2" xfId="36359"/>
    <cellStyle name="Normal 7 2 2 6 2 2 4" xfId="36360"/>
    <cellStyle name="Normal 7 2 2 6 2 3" xfId="36361"/>
    <cellStyle name="Normal 7 2 2 6 2 3 2" xfId="36362"/>
    <cellStyle name="Normal 7 2 2 6 2 3 2 2" xfId="36363"/>
    <cellStyle name="Normal 7 2 2 6 2 3 3" xfId="36364"/>
    <cellStyle name="Normal 7 2 2 6 2 4" xfId="36365"/>
    <cellStyle name="Normal 7 2 2 6 2 4 2" xfId="36366"/>
    <cellStyle name="Normal 7 2 2 6 2 5" xfId="36367"/>
    <cellStyle name="Normal 7 2 2 6 3" xfId="36368"/>
    <cellStyle name="Normal 7 2 2 6 3 2" xfId="36369"/>
    <cellStyle name="Normal 7 2 2 6 3 2 2" xfId="36370"/>
    <cellStyle name="Normal 7 2 2 6 3 2 2 2" xfId="36371"/>
    <cellStyle name="Normal 7 2 2 6 3 2 3" xfId="36372"/>
    <cellStyle name="Normal 7 2 2 6 3 3" xfId="36373"/>
    <cellStyle name="Normal 7 2 2 6 3 3 2" xfId="36374"/>
    <cellStyle name="Normal 7 2 2 6 3 4" xfId="36375"/>
    <cellStyle name="Normal 7 2 2 6 4" xfId="36376"/>
    <cellStyle name="Normal 7 2 2 6 4 2" xfId="36377"/>
    <cellStyle name="Normal 7 2 2 6 4 2 2" xfId="36378"/>
    <cellStyle name="Normal 7 2 2 6 4 3" xfId="36379"/>
    <cellStyle name="Normal 7 2 2 6 5" xfId="36380"/>
    <cellStyle name="Normal 7 2 2 6 5 2" xfId="36381"/>
    <cellStyle name="Normal 7 2 2 6 6" xfId="36382"/>
    <cellStyle name="Normal 7 2 2 7" xfId="36383"/>
    <cellStyle name="Normal 7 2 2 7 2" xfId="36384"/>
    <cellStyle name="Normal 7 2 2 7 2 2" xfId="36385"/>
    <cellStyle name="Normal 7 2 2 7 2 2 2" xfId="36386"/>
    <cellStyle name="Normal 7 2 2 7 2 2 2 2" xfId="36387"/>
    <cellStyle name="Normal 7 2 2 7 2 2 3" xfId="36388"/>
    <cellStyle name="Normal 7 2 2 7 2 3" xfId="36389"/>
    <cellStyle name="Normal 7 2 2 7 2 3 2" xfId="36390"/>
    <cellStyle name="Normal 7 2 2 7 2 4" xfId="36391"/>
    <cellStyle name="Normal 7 2 2 7 3" xfId="36392"/>
    <cellStyle name="Normal 7 2 2 7 3 2" xfId="36393"/>
    <cellStyle name="Normal 7 2 2 7 3 2 2" xfId="36394"/>
    <cellStyle name="Normal 7 2 2 7 3 3" xfId="36395"/>
    <cellStyle name="Normal 7 2 2 7 4" xfId="36396"/>
    <cellStyle name="Normal 7 2 2 7 4 2" xfId="36397"/>
    <cellStyle name="Normal 7 2 2 7 5" xfId="36398"/>
    <cellStyle name="Normal 7 2 2 8" xfId="36399"/>
    <cellStyle name="Normal 7 2 2 8 2" xfId="36400"/>
    <cellStyle name="Normal 7 2 2 8 2 2" xfId="36401"/>
    <cellStyle name="Normal 7 2 2 8 2 2 2" xfId="36402"/>
    <cellStyle name="Normal 7 2 2 8 2 3" xfId="36403"/>
    <cellStyle name="Normal 7 2 2 8 3" xfId="36404"/>
    <cellStyle name="Normal 7 2 2 8 3 2" xfId="36405"/>
    <cellStyle name="Normal 7 2 2 8 4" xfId="36406"/>
    <cellStyle name="Normal 7 2 2 9" xfId="36407"/>
    <cellStyle name="Normal 7 2 2 9 2" xfId="36408"/>
    <cellStyle name="Normal 7 2 2 9 2 2" xfId="36409"/>
    <cellStyle name="Normal 7 2 2 9 3" xfId="36410"/>
    <cellStyle name="Normal 7 2 3" xfId="36411"/>
    <cellStyle name="Normal 7 2 3 10" xfId="36412"/>
    <cellStyle name="Normal 7 2 3 2" xfId="36413"/>
    <cellStyle name="Normal 7 2 3 2 2" xfId="36414"/>
    <cellStyle name="Normal 7 2 3 2 2 2" xfId="36415"/>
    <cellStyle name="Normal 7 2 3 2 2 2 2" xfId="36416"/>
    <cellStyle name="Normal 7 2 3 2 2 2 2 2" xfId="36417"/>
    <cellStyle name="Normal 7 2 3 2 2 2 2 2 2" xfId="36418"/>
    <cellStyle name="Normal 7 2 3 2 2 2 2 2 2 2" xfId="36419"/>
    <cellStyle name="Normal 7 2 3 2 2 2 2 2 2 2 2" xfId="36420"/>
    <cellStyle name="Normal 7 2 3 2 2 2 2 2 2 2 2 2" xfId="36421"/>
    <cellStyle name="Normal 7 2 3 2 2 2 2 2 2 2 3" xfId="36422"/>
    <cellStyle name="Normal 7 2 3 2 2 2 2 2 2 3" xfId="36423"/>
    <cellStyle name="Normal 7 2 3 2 2 2 2 2 2 3 2" xfId="36424"/>
    <cellStyle name="Normal 7 2 3 2 2 2 2 2 2 4" xfId="36425"/>
    <cellStyle name="Normal 7 2 3 2 2 2 2 2 3" xfId="36426"/>
    <cellStyle name="Normal 7 2 3 2 2 2 2 2 3 2" xfId="36427"/>
    <cellStyle name="Normal 7 2 3 2 2 2 2 2 3 2 2" xfId="36428"/>
    <cellStyle name="Normal 7 2 3 2 2 2 2 2 3 3" xfId="36429"/>
    <cellStyle name="Normal 7 2 3 2 2 2 2 2 4" xfId="36430"/>
    <cellStyle name="Normal 7 2 3 2 2 2 2 2 4 2" xfId="36431"/>
    <cellStyle name="Normal 7 2 3 2 2 2 2 2 5" xfId="36432"/>
    <cellStyle name="Normal 7 2 3 2 2 2 2 3" xfId="36433"/>
    <cellStyle name="Normal 7 2 3 2 2 2 2 3 2" xfId="36434"/>
    <cellStyle name="Normal 7 2 3 2 2 2 2 3 2 2" xfId="36435"/>
    <cellStyle name="Normal 7 2 3 2 2 2 2 3 2 2 2" xfId="36436"/>
    <cellStyle name="Normal 7 2 3 2 2 2 2 3 2 3" xfId="36437"/>
    <cellStyle name="Normal 7 2 3 2 2 2 2 3 3" xfId="36438"/>
    <cellStyle name="Normal 7 2 3 2 2 2 2 3 3 2" xfId="36439"/>
    <cellStyle name="Normal 7 2 3 2 2 2 2 3 4" xfId="36440"/>
    <cellStyle name="Normal 7 2 3 2 2 2 2 4" xfId="36441"/>
    <cellStyle name="Normal 7 2 3 2 2 2 2 4 2" xfId="36442"/>
    <cellStyle name="Normal 7 2 3 2 2 2 2 4 2 2" xfId="36443"/>
    <cellStyle name="Normal 7 2 3 2 2 2 2 4 3" xfId="36444"/>
    <cellStyle name="Normal 7 2 3 2 2 2 2 5" xfId="36445"/>
    <cellStyle name="Normal 7 2 3 2 2 2 2 5 2" xfId="36446"/>
    <cellStyle name="Normal 7 2 3 2 2 2 2 6" xfId="36447"/>
    <cellStyle name="Normal 7 2 3 2 2 2 3" xfId="36448"/>
    <cellStyle name="Normal 7 2 3 2 2 2 3 2" xfId="36449"/>
    <cellStyle name="Normal 7 2 3 2 2 2 3 2 2" xfId="36450"/>
    <cellStyle name="Normal 7 2 3 2 2 2 3 2 2 2" xfId="36451"/>
    <cellStyle name="Normal 7 2 3 2 2 2 3 2 2 2 2" xfId="36452"/>
    <cellStyle name="Normal 7 2 3 2 2 2 3 2 2 3" xfId="36453"/>
    <cellStyle name="Normal 7 2 3 2 2 2 3 2 3" xfId="36454"/>
    <cellStyle name="Normal 7 2 3 2 2 2 3 2 3 2" xfId="36455"/>
    <cellStyle name="Normal 7 2 3 2 2 2 3 2 4" xfId="36456"/>
    <cellStyle name="Normal 7 2 3 2 2 2 3 3" xfId="36457"/>
    <cellStyle name="Normal 7 2 3 2 2 2 3 3 2" xfId="36458"/>
    <cellStyle name="Normal 7 2 3 2 2 2 3 3 2 2" xfId="36459"/>
    <cellStyle name="Normal 7 2 3 2 2 2 3 3 3" xfId="36460"/>
    <cellStyle name="Normal 7 2 3 2 2 2 3 4" xfId="36461"/>
    <cellStyle name="Normal 7 2 3 2 2 2 3 4 2" xfId="36462"/>
    <cellStyle name="Normal 7 2 3 2 2 2 3 5" xfId="36463"/>
    <cellStyle name="Normal 7 2 3 2 2 2 4" xfId="36464"/>
    <cellStyle name="Normal 7 2 3 2 2 2 4 2" xfId="36465"/>
    <cellStyle name="Normal 7 2 3 2 2 2 4 2 2" xfId="36466"/>
    <cellStyle name="Normal 7 2 3 2 2 2 4 2 2 2" xfId="36467"/>
    <cellStyle name="Normal 7 2 3 2 2 2 4 2 3" xfId="36468"/>
    <cellStyle name="Normal 7 2 3 2 2 2 4 3" xfId="36469"/>
    <cellStyle name="Normal 7 2 3 2 2 2 4 3 2" xfId="36470"/>
    <cellStyle name="Normal 7 2 3 2 2 2 4 4" xfId="36471"/>
    <cellStyle name="Normal 7 2 3 2 2 2 5" xfId="36472"/>
    <cellStyle name="Normal 7 2 3 2 2 2 5 2" xfId="36473"/>
    <cellStyle name="Normal 7 2 3 2 2 2 5 2 2" xfId="36474"/>
    <cellStyle name="Normal 7 2 3 2 2 2 5 3" xfId="36475"/>
    <cellStyle name="Normal 7 2 3 2 2 2 6" xfId="36476"/>
    <cellStyle name="Normal 7 2 3 2 2 2 6 2" xfId="36477"/>
    <cellStyle name="Normal 7 2 3 2 2 2 7" xfId="36478"/>
    <cellStyle name="Normal 7 2 3 2 2 3" xfId="36479"/>
    <cellStyle name="Normal 7 2 3 2 2 3 2" xfId="36480"/>
    <cellStyle name="Normal 7 2 3 2 2 3 2 2" xfId="36481"/>
    <cellStyle name="Normal 7 2 3 2 2 3 2 2 2" xfId="36482"/>
    <cellStyle name="Normal 7 2 3 2 2 3 2 2 2 2" xfId="36483"/>
    <cellStyle name="Normal 7 2 3 2 2 3 2 2 2 2 2" xfId="36484"/>
    <cellStyle name="Normal 7 2 3 2 2 3 2 2 2 3" xfId="36485"/>
    <cellStyle name="Normal 7 2 3 2 2 3 2 2 3" xfId="36486"/>
    <cellStyle name="Normal 7 2 3 2 2 3 2 2 3 2" xfId="36487"/>
    <cellStyle name="Normal 7 2 3 2 2 3 2 2 4" xfId="36488"/>
    <cellStyle name="Normal 7 2 3 2 2 3 2 3" xfId="36489"/>
    <cellStyle name="Normal 7 2 3 2 2 3 2 3 2" xfId="36490"/>
    <cellStyle name="Normal 7 2 3 2 2 3 2 3 2 2" xfId="36491"/>
    <cellStyle name="Normal 7 2 3 2 2 3 2 3 3" xfId="36492"/>
    <cellStyle name="Normal 7 2 3 2 2 3 2 4" xfId="36493"/>
    <cellStyle name="Normal 7 2 3 2 2 3 2 4 2" xfId="36494"/>
    <cellStyle name="Normal 7 2 3 2 2 3 2 5" xfId="36495"/>
    <cellStyle name="Normal 7 2 3 2 2 3 3" xfId="36496"/>
    <cellStyle name="Normal 7 2 3 2 2 3 3 2" xfId="36497"/>
    <cellStyle name="Normal 7 2 3 2 2 3 3 2 2" xfId="36498"/>
    <cellStyle name="Normal 7 2 3 2 2 3 3 2 2 2" xfId="36499"/>
    <cellStyle name="Normal 7 2 3 2 2 3 3 2 3" xfId="36500"/>
    <cellStyle name="Normal 7 2 3 2 2 3 3 3" xfId="36501"/>
    <cellStyle name="Normal 7 2 3 2 2 3 3 3 2" xfId="36502"/>
    <cellStyle name="Normal 7 2 3 2 2 3 3 4" xfId="36503"/>
    <cellStyle name="Normal 7 2 3 2 2 3 4" xfId="36504"/>
    <cellStyle name="Normal 7 2 3 2 2 3 4 2" xfId="36505"/>
    <cellStyle name="Normal 7 2 3 2 2 3 4 2 2" xfId="36506"/>
    <cellStyle name="Normal 7 2 3 2 2 3 4 3" xfId="36507"/>
    <cellStyle name="Normal 7 2 3 2 2 3 5" xfId="36508"/>
    <cellStyle name="Normal 7 2 3 2 2 3 5 2" xfId="36509"/>
    <cellStyle name="Normal 7 2 3 2 2 3 6" xfId="36510"/>
    <cellStyle name="Normal 7 2 3 2 2 4" xfId="36511"/>
    <cellStyle name="Normal 7 2 3 2 2 4 2" xfId="36512"/>
    <cellStyle name="Normal 7 2 3 2 2 4 2 2" xfId="36513"/>
    <cellStyle name="Normal 7 2 3 2 2 4 2 2 2" xfId="36514"/>
    <cellStyle name="Normal 7 2 3 2 2 4 2 2 2 2" xfId="36515"/>
    <cellStyle name="Normal 7 2 3 2 2 4 2 2 3" xfId="36516"/>
    <cellStyle name="Normal 7 2 3 2 2 4 2 3" xfId="36517"/>
    <cellStyle name="Normal 7 2 3 2 2 4 2 3 2" xfId="36518"/>
    <cellStyle name="Normal 7 2 3 2 2 4 2 4" xfId="36519"/>
    <cellStyle name="Normal 7 2 3 2 2 4 3" xfId="36520"/>
    <cellStyle name="Normal 7 2 3 2 2 4 3 2" xfId="36521"/>
    <cellStyle name="Normal 7 2 3 2 2 4 3 2 2" xfId="36522"/>
    <cellStyle name="Normal 7 2 3 2 2 4 3 3" xfId="36523"/>
    <cellStyle name="Normal 7 2 3 2 2 4 4" xfId="36524"/>
    <cellStyle name="Normal 7 2 3 2 2 4 4 2" xfId="36525"/>
    <cellStyle name="Normal 7 2 3 2 2 4 5" xfId="36526"/>
    <cellStyle name="Normal 7 2 3 2 2 5" xfId="36527"/>
    <cellStyle name="Normal 7 2 3 2 2 5 2" xfId="36528"/>
    <cellStyle name="Normal 7 2 3 2 2 5 2 2" xfId="36529"/>
    <cellStyle name="Normal 7 2 3 2 2 5 2 2 2" xfId="36530"/>
    <cellStyle name="Normal 7 2 3 2 2 5 2 3" xfId="36531"/>
    <cellStyle name="Normal 7 2 3 2 2 5 3" xfId="36532"/>
    <cellStyle name="Normal 7 2 3 2 2 5 3 2" xfId="36533"/>
    <cellStyle name="Normal 7 2 3 2 2 5 4" xfId="36534"/>
    <cellStyle name="Normal 7 2 3 2 2 6" xfId="36535"/>
    <cellStyle name="Normal 7 2 3 2 2 6 2" xfId="36536"/>
    <cellStyle name="Normal 7 2 3 2 2 6 2 2" xfId="36537"/>
    <cellStyle name="Normal 7 2 3 2 2 6 3" xfId="36538"/>
    <cellStyle name="Normal 7 2 3 2 2 7" xfId="36539"/>
    <cellStyle name="Normal 7 2 3 2 2 7 2" xfId="36540"/>
    <cellStyle name="Normal 7 2 3 2 2 8" xfId="36541"/>
    <cellStyle name="Normal 7 2 3 2 3" xfId="36542"/>
    <cellStyle name="Normal 7 2 3 2 3 2" xfId="36543"/>
    <cellStyle name="Normal 7 2 3 2 3 2 2" xfId="36544"/>
    <cellStyle name="Normal 7 2 3 2 3 2 2 2" xfId="36545"/>
    <cellStyle name="Normal 7 2 3 2 3 2 2 2 2" xfId="36546"/>
    <cellStyle name="Normal 7 2 3 2 3 2 2 2 2 2" xfId="36547"/>
    <cellStyle name="Normal 7 2 3 2 3 2 2 2 2 2 2" xfId="36548"/>
    <cellStyle name="Normal 7 2 3 2 3 2 2 2 2 3" xfId="36549"/>
    <cellStyle name="Normal 7 2 3 2 3 2 2 2 3" xfId="36550"/>
    <cellStyle name="Normal 7 2 3 2 3 2 2 2 3 2" xfId="36551"/>
    <cellStyle name="Normal 7 2 3 2 3 2 2 2 4" xfId="36552"/>
    <cellStyle name="Normal 7 2 3 2 3 2 2 3" xfId="36553"/>
    <cellStyle name="Normal 7 2 3 2 3 2 2 3 2" xfId="36554"/>
    <cellStyle name="Normal 7 2 3 2 3 2 2 3 2 2" xfId="36555"/>
    <cellStyle name="Normal 7 2 3 2 3 2 2 3 3" xfId="36556"/>
    <cellStyle name="Normal 7 2 3 2 3 2 2 4" xfId="36557"/>
    <cellStyle name="Normal 7 2 3 2 3 2 2 4 2" xfId="36558"/>
    <cellStyle name="Normal 7 2 3 2 3 2 2 5" xfId="36559"/>
    <cellStyle name="Normal 7 2 3 2 3 2 3" xfId="36560"/>
    <cellStyle name="Normal 7 2 3 2 3 2 3 2" xfId="36561"/>
    <cellStyle name="Normal 7 2 3 2 3 2 3 2 2" xfId="36562"/>
    <cellStyle name="Normal 7 2 3 2 3 2 3 2 2 2" xfId="36563"/>
    <cellStyle name="Normal 7 2 3 2 3 2 3 2 3" xfId="36564"/>
    <cellStyle name="Normal 7 2 3 2 3 2 3 3" xfId="36565"/>
    <cellStyle name="Normal 7 2 3 2 3 2 3 3 2" xfId="36566"/>
    <cellStyle name="Normal 7 2 3 2 3 2 3 4" xfId="36567"/>
    <cellStyle name="Normal 7 2 3 2 3 2 4" xfId="36568"/>
    <cellStyle name="Normal 7 2 3 2 3 2 4 2" xfId="36569"/>
    <cellStyle name="Normal 7 2 3 2 3 2 4 2 2" xfId="36570"/>
    <cellStyle name="Normal 7 2 3 2 3 2 4 3" xfId="36571"/>
    <cellStyle name="Normal 7 2 3 2 3 2 5" xfId="36572"/>
    <cellStyle name="Normal 7 2 3 2 3 2 5 2" xfId="36573"/>
    <cellStyle name="Normal 7 2 3 2 3 2 6" xfId="36574"/>
    <cellStyle name="Normal 7 2 3 2 3 3" xfId="36575"/>
    <cellStyle name="Normal 7 2 3 2 3 3 2" xfId="36576"/>
    <cellStyle name="Normal 7 2 3 2 3 3 2 2" xfId="36577"/>
    <cellStyle name="Normal 7 2 3 2 3 3 2 2 2" xfId="36578"/>
    <cellStyle name="Normal 7 2 3 2 3 3 2 2 2 2" xfId="36579"/>
    <cellStyle name="Normal 7 2 3 2 3 3 2 2 3" xfId="36580"/>
    <cellStyle name="Normal 7 2 3 2 3 3 2 3" xfId="36581"/>
    <cellStyle name="Normal 7 2 3 2 3 3 2 3 2" xfId="36582"/>
    <cellStyle name="Normal 7 2 3 2 3 3 2 4" xfId="36583"/>
    <cellStyle name="Normal 7 2 3 2 3 3 3" xfId="36584"/>
    <cellStyle name="Normal 7 2 3 2 3 3 3 2" xfId="36585"/>
    <cellStyle name="Normal 7 2 3 2 3 3 3 2 2" xfId="36586"/>
    <cellStyle name="Normal 7 2 3 2 3 3 3 3" xfId="36587"/>
    <cellStyle name="Normal 7 2 3 2 3 3 4" xfId="36588"/>
    <cellStyle name="Normal 7 2 3 2 3 3 4 2" xfId="36589"/>
    <cellStyle name="Normal 7 2 3 2 3 3 5" xfId="36590"/>
    <cellStyle name="Normal 7 2 3 2 3 4" xfId="36591"/>
    <cellStyle name="Normal 7 2 3 2 3 4 2" xfId="36592"/>
    <cellStyle name="Normal 7 2 3 2 3 4 2 2" xfId="36593"/>
    <cellStyle name="Normal 7 2 3 2 3 4 2 2 2" xfId="36594"/>
    <cellStyle name="Normal 7 2 3 2 3 4 2 3" xfId="36595"/>
    <cellStyle name="Normal 7 2 3 2 3 4 3" xfId="36596"/>
    <cellStyle name="Normal 7 2 3 2 3 4 3 2" xfId="36597"/>
    <cellStyle name="Normal 7 2 3 2 3 4 4" xfId="36598"/>
    <cellStyle name="Normal 7 2 3 2 3 5" xfId="36599"/>
    <cellStyle name="Normal 7 2 3 2 3 5 2" xfId="36600"/>
    <cellStyle name="Normal 7 2 3 2 3 5 2 2" xfId="36601"/>
    <cellStyle name="Normal 7 2 3 2 3 5 3" xfId="36602"/>
    <cellStyle name="Normal 7 2 3 2 3 6" xfId="36603"/>
    <cellStyle name="Normal 7 2 3 2 3 6 2" xfId="36604"/>
    <cellStyle name="Normal 7 2 3 2 3 7" xfId="36605"/>
    <cellStyle name="Normal 7 2 3 2 4" xfId="36606"/>
    <cellStyle name="Normal 7 2 3 2 4 2" xfId="36607"/>
    <cellStyle name="Normal 7 2 3 2 4 2 2" xfId="36608"/>
    <cellStyle name="Normal 7 2 3 2 4 2 2 2" xfId="36609"/>
    <cellStyle name="Normal 7 2 3 2 4 2 2 2 2" xfId="36610"/>
    <cellStyle name="Normal 7 2 3 2 4 2 2 2 2 2" xfId="36611"/>
    <cellStyle name="Normal 7 2 3 2 4 2 2 2 3" xfId="36612"/>
    <cellStyle name="Normal 7 2 3 2 4 2 2 3" xfId="36613"/>
    <cellStyle name="Normal 7 2 3 2 4 2 2 3 2" xfId="36614"/>
    <cellStyle name="Normal 7 2 3 2 4 2 2 4" xfId="36615"/>
    <cellStyle name="Normal 7 2 3 2 4 2 3" xfId="36616"/>
    <cellStyle name="Normal 7 2 3 2 4 2 3 2" xfId="36617"/>
    <cellStyle name="Normal 7 2 3 2 4 2 3 2 2" xfId="36618"/>
    <cellStyle name="Normal 7 2 3 2 4 2 3 3" xfId="36619"/>
    <cellStyle name="Normal 7 2 3 2 4 2 4" xfId="36620"/>
    <cellStyle name="Normal 7 2 3 2 4 2 4 2" xfId="36621"/>
    <cellStyle name="Normal 7 2 3 2 4 2 5" xfId="36622"/>
    <cellStyle name="Normal 7 2 3 2 4 3" xfId="36623"/>
    <cellStyle name="Normal 7 2 3 2 4 3 2" xfId="36624"/>
    <cellStyle name="Normal 7 2 3 2 4 3 2 2" xfId="36625"/>
    <cellStyle name="Normal 7 2 3 2 4 3 2 2 2" xfId="36626"/>
    <cellStyle name="Normal 7 2 3 2 4 3 2 3" xfId="36627"/>
    <cellStyle name="Normal 7 2 3 2 4 3 3" xfId="36628"/>
    <cellStyle name="Normal 7 2 3 2 4 3 3 2" xfId="36629"/>
    <cellStyle name="Normal 7 2 3 2 4 3 4" xfId="36630"/>
    <cellStyle name="Normal 7 2 3 2 4 4" xfId="36631"/>
    <cellStyle name="Normal 7 2 3 2 4 4 2" xfId="36632"/>
    <cellStyle name="Normal 7 2 3 2 4 4 2 2" xfId="36633"/>
    <cellStyle name="Normal 7 2 3 2 4 4 3" xfId="36634"/>
    <cellStyle name="Normal 7 2 3 2 4 5" xfId="36635"/>
    <cellStyle name="Normal 7 2 3 2 4 5 2" xfId="36636"/>
    <cellStyle name="Normal 7 2 3 2 4 6" xfId="36637"/>
    <cellStyle name="Normal 7 2 3 2 5" xfId="36638"/>
    <cellStyle name="Normal 7 2 3 2 5 2" xfId="36639"/>
    <cellStyle name="Normal 7 2 3 2 5 2 2" xfId="36640"/>
    <cellStyle name="Normal 7 2 3 2 5 2 2 2" xfId="36641"/>
    <cellStyle name="Normal 7 2 3 2 5 2 2 2 2" xfId="36642"/>
    <cellStyle name="Normal 7 2 3 2 5 2 2 3" xfId="36643"/>
    <cellStyle name="Normal 7 2 3 2 5 2 3" xfId="36644"/>
    <cellStyle name="Normal 7 2 3 2 5 2 3 2" xfId="36645"/>
    <cellStyle name="Normal 7 2 3 2 5 2 4" xfId="36646"/>
    <cellStyle name="Normal 7 2 3 2 5 3" xfId="36647"/>
    <cellStyle name="Normal 7 2 3 2 5 3 2" xfId="36648"/>
    <cellStyle name="Normal 7 2 3 2 5 3 2 2" xfId="36649"/>
    <cellStyle name="Normal 7 2 3 2 5 3 3" xfId="36650"/>
    <cellStyle name="Normal 7 2 3 2 5 4" xfId="36651"/>
    <cellStyle name="Normal 7 2 3 2 5 4 2" xfId="36652"/>
    <cellStyle name="Normal 7 2 3 2 5 5" xfId="36653"/>
    <cellStyle name="Normal 7 2 3 2 6" xfId="36654"/>
    <cellStyle name="Normal 7 2 3 2 6 2" xfId="36655"/>
    <cellStyle name="Normal 7 2 3 2 6 2 2" xfId="36656"/>
    <cellStyle name="Normal 7 2 3 2 6 2 2 2" xfId="36657"/>
    <cellStyle name="Normal 7 2 3 2 6 2 3" xfId="36658"/>
    <cellStyle name="Normal 7 2 3 2 6 3" xfId="36659"/>
    <cellStyle name="Normal 7 2 3 2 6 3 2" xfId="36660"/>
    <cellStyle name="Normal 7 2 3 2 6 4" xfId="36661"/>
    <cellStyle name="Normal 7 2 3 2 7" xfId="36662"/>
    <cellStyle name="Normal 7 2 3 2 7 2" xfId="36663"/>
    <cellStyle name="Normal 7 2 3 2 7 2 2" xfId="36664"/>
    <cellStyle name="Normal 7 2 3 2 7 3" xfId="36665"/>
    <cellStyle name="Normal 7 2 3 2 8" xfId="36666"/>
    <cellStyle name="Normal 7 2 3 2 8 2" xfId="36667"/>
    <cellStyle name="Normal 7 2 3 2 9" xfId="36668"/>
    <cellStyle name="Normal 7 2 3 3" xfId="36669"/>
    <cellStyle name="Normal 7 2 3 3 2" xfId="36670"/>
    <cellStyle name="Normal 7 2 3 3 2 2" xfId="36671"/>
    <cellStyle name="Normal 7 2 3 3 2 2 2" xfId="36672"/>
    <cellStyle name="Normal 7 2 3 3 2 2 2 2" xfId="36673"/>
    <cellStyle name="Normal 7 2 3 3 2 2 2 2 2" xfId="36674"/>
    <cellStyle name="Normal 7 2 3 3 2 2 2 2 2 2" xfId="36675"/>
    <cellStyle name="Normal 7 2 3 3 2 2 2 2 2 2 2" xfId="36676"/>
    <cellStyle name="Normal 7 2 3 3 2 2 2 2 2 3" xfId="36677"/>
    <cellStyle name="Normal 7 2 3 3 2 2 2 2 3" xfId="36678"/>
    <cellStyle name="Normal 7 2 3 3 2 2 2 2 3 2" xfId="36679"/>
    <cellStyle name="Normal 7 2 3 3 2 2 2 2 4" xfId="36680"/>
    <cellStyle name="Normal 7 2 3 3 2 2 2 3" xfId="36681"/>
    <cellStyle name="Normal 7 2 3 3 2 2 2 3 2" xfId="36682"/>
    <cellStyle name="Normal 7 2 3 3 2 2 2 3 2 2" xfId="36683"/>
    <cellStyle name="Normal 7 2 3 3 2 2 2 3 3" xfId="36684"/>
    <cellStyle name="Normal 7 2 3 3 2 2 2 4" xfId="36685"/>
    <cellStyle name="Normal 7 2 3 3 2 2 2 4 2" xfId="36686"/>
    <cellStyle name="Normal 7 2 3 3 2 2 2 5" xfId="36687"/>
    <cellStyle name="Normal 7 2 3 3 2 2 3" xfId="36688"/>
    <cellStyle name="Normal 7 2 3 3 2 2 3 2" xfId="36689"/>
    <cellStyle name="Normal 7 2 3 3 2 2 3 2 2" xfId="36690"/>
    <cellStyle name="Normal 7 2 3 3 2 2 3 2 2 2" xfId="36691"/>
    <cellStyle name="Normal 7 2 3 3 2 2 3 2 3" xfId="36692"/>
    <cellStyle name="Normal 7 2 3 3 2 2 3 3" xfId="36693"/>
    <cellStyle name="Normal 7 2 3 3 2 2 3 3 2" xfId="36694"/>
    <cellStyle name="Normal 7 2 3 3 2 2 3 4" xfId="36695"/>
    <cellStyle name="Normal 7 2 3 3 2 2 4" xfId="36696"/>
    <cellStyle name="Normal 7 2 3 3 2 2 4 2" xfId="36697"/>
    <cellStyle name="Normal 7 2 3 3 2 2 4 2 2" xfId="36698"/>
    <cellStyle name="Normal 7 2 3 3 2 2 4 3" xfId="36699"/>
    <cellStyle name="Normal 7 2 3 3 2 2 5" xfId="36700"/>
    <cellStyle name="Normal 7 2 3 3 2 2 5 2" xfId="36701"/>
    <cellStyle name="Normal 7 2 3 3 2 2 6" xfId="36702"/>
    <cellStyle name="Normal 7 2 3 3 2 3" xfId="36703"/>
    <cellStyle name="Normal 7 2 3 3 2 3 2" xfId="36704"/>
    <cellStyle name="Normal 7 2 3 3 2 3 2 2" xfId="36705"/>
    <cellStyle name="Normal 7 2 3 3 2 3 2 2 2" xfId="36706"/>
    <cellStyle name="Normal 7 2 3 3 2 3 2 2 2 2" xfId="36707"/>
    <cellStyle name="Normal 7 2 3 3 2 3 2 2 3" xfId="36708"/>
    <cellStyle name="Normal 7 2 3 3 2 3 2 3" xfId="36709"/>
    <cellStyle name="Normal 7 2 3 3 2 3 2 3 2" xfId="36710"/>
    <cellStyle name="Normal 7 2 3 3 2 3 2 4" xfId="36711"/>
    <cellStyle name="Normal 7 2 3 3 2 3 3" xfId="36712"/>
    <cellStyle name="Normal 7 2 3 3 2 3 3 2" xfId="36713"/>
    <cellStyle name="Normal 7 2 3 3 2 3 3 2 2" xfId="36714"/>
    <cellStyle name="Normal 7 2 3 3 2 3 3 3" xfId="36715"/>
    <cellStyle name="Normal 7 2 3 3 2 3 4" xfId="36716"/>
    <cellStyle name="Normal 7 2 3 3 2 3 4 2" xfId="36717"/>
    <cellStyle name="Normal 7 2 3 3 2 3 5" xfId="36718"/>
    <cellStyle name="Normal 7 2 3 3 2 4" xfId="36719"/>
    <cellStyle name="Normal 7 2 3 3 2 4 2" xfId="36720"/>
    <cellStyle name="Normal 7 2 3 3 2 4 2 2" xfId="36721"/>
    <cellStyle name="Normal 7 2 3 3 2 4 2 2 2" xfId="36722"/>
    <cellStyle name="Normal 7 2 3 3 2 4 2 3" xfId="36723"/>
    <cellStyle name="Normal 7 2 3 3 2 4 3" xfId="36724"/>
    <cellStyle name="Normal 7 2 3 3 2 4 3 2" xfId="36725"/>
    <cellStyle name="Normal 7 2 3 3 2 4 4" xfId="36726"/>
    <cellStyle name="Normal 7 2 3 3 2 5" xfId="36727"/>
    <cellStyle name="Normal 7 2 3 3 2 5 2" xfId="36728"/>
    <cellStyle name="Normal 7 2 3 3 2 5 2 2" xfId="36729"/>
    <cellStyle name="Normal 7 2 3 3 2 5 3" xfId="36730"/>
    <cellStyle name="Normal 7 2 3 3 2 6" xfId="36731"/>
    <cellStyle name="Normal 7 2 3 3 2 6 2" xfId="36732"/>
    <cellStyle name="Normal 7 2 3 3 2 7" xfId="36733"/>
    <cellStyle name="Normal 7 2 3 3 3" xfId="36734"/>
    <cellStyle name="Normal 7 2 3 3 3 2" xfId="36735"/>
    <cellStyle name="Normal 7 2 3 3 3 2 2" xfId="36736"/>
    <cellStyle name="Normal 7 2 3 3 3 2 2 2" xfId="36737"/>
    <cellStyle name="Normal 7 2 3 3 3 2 2 2 2" xfId="36738"/>
    <cellStyle name="Normal 7 2 3 3 3 2 2 2 2 2" xfId="36739"/>
    <cellStyle name="Normal 7 2 3 3 3 2 2 2 3" xfId="36740"/>
    <cellStyle name="Normal 7 2 3 3 3 2 2 3" xfId="36741"/>
    <cellStyle name="Normal 7 2 3 3 3 2 2 3 2" xfId="36742"/>
    <cellStyle name="Normal 7 2 3 3 3 2 2 4" xfId="36743"/>
    <cellStyle name="Normal 7 2 3 3 3 2 3" xfId="36744"/>
    <cellStyle name="Normal 7 2 3 3 3 2 3 2" xfId="36745"/>
    <cellStyle name="Normal 7 2 3 3 3 2 3 2 2" xfId="36746"/>
    <cellStyle name="Normal 7 2 3 3 3 2 3 3" xfId="36747"/>
    <cellStyle name="Normal 7 2 3 3 3 2 4" xfId="36748"/>
    <cellStyle name="Normal 7 2 3 3 3 2 4 2" xfId="36749"/>
    <cellStyle name="Normal 7 2 3 3 3 2 5" xfId="36750"/>
    <cellStyle name="Normal 7 2 3 3 3 3" xfId="36751"/>
    <cellStyle name="Normal 7 2 3 3 3 3 2" xfId="36752"/>
    <cellStyle name="Normal 7 2 3 3 3 3 2 2" xfId="36753"/>
    <cellStyle name="Normal 7 2 3 3 3 3 2 2 2" xfId="36754"/>
    <cellStyle name="Normal 7 2 3 3 3 3 2 3" xfId="36755"/>
    <cellStyle name="Normal 7 2 3 3 3 3 3" xfId="36756"/>
    <cellStyle name="Normal 7 2 3 3 3 3 3 2" xfId="36757"/>
    <cellStyle name="Normal 7 2 3 3 3 3 4" xfId="36758"/>
    <cellStyle name="Normal 7 2 3 3 3 4" xfId="36759"/>
    <cellStyle name="Normal 7 2 3 3 3 4 2" xfId="36760"/>
    <cellStyle name="Normal 7 2 3 3 3 4 2 2" xfId="36761"/>
    <cellStyle name="Normal 7 2 3 3 3 4 3" xfId="36762"/>
    <cellStyle name="Normal 7 2 3 3 3 5" xfId="36763"/>
    <cellStyle name="Normal 7 2 3 3 3 5 2" xfId="36764"/>
    <cellStyle name="Normal 7 2 3 3 3 6" xfId="36765"/>
    <cellStyle name="Normal 7 2 3 3 4" xfId="36766"/>
    <cellStyle name="Normal 7 2 3 3 4 2" xfId="36767"/>
    <cellStyle name="Normal 7 2 3 3 4 2 2" xfId="36768"/>
    <cellStyle name="Normal 7 2 3 3 4 2 2 2" xfId="36769"/>
    <cellStyle name="Normal 7 2 3 3 4 2 2 2 2" xfId="36770"/>
    <cellStyle name="Normal 7 2 3 3 4 2 2 3" xfId="36771"/>
    <cellStyle name="Normal 7 2 3 3 4 2 3" xfId="36772"/>
    <cellStyle name="Normal 7 2 3 3 4 2 3 2" xfId="36773"/>
    <cellStyle name="Normal 7 2 3 3 4 2 4" xfId="36774"/>
    <cellStyle name="Normal 7 2 3 3 4 3" xfId="36775"/>
    <cellStyle name="Normal 7 2 3 3 4 3 2" xfId="36776"/>
    <cellStyle name="Normal 7 2 3 3 4 3 2 2" xfId="36777"/>
    <cellStyle name="Normal 7 2 3 3 4 3 3" xfId="36778"/>
    <cellStyle name="Normal 7 2 3 3 4 4" xfId="36779"/>
    <cellStyle name="Normal 7 2 3 3 4 4 2" xfId="36780"/>
    <cellStyle name="Normal 7 2 3 3 4 5" xfId="36781"/>
    <cellStyle name="Normal 7 2 3 3 5" xfId="36782"/>
    <cellStyle name="Normal 7 2 3 3 5 2" xfId="36783"/>
    <cellStyle name="Normal 7 2 3 3 5 2 2" xfId="36784"/>
    <cellStyle name="Normal 7 2 3 3 5 2 2 2" xfId="36785"/>
    <cellStyle name="Normal 7 2 3 3 5 2 3" xfId="36786"/>
    <cellStyle name="Normal 7 2 3 3 5 3" xfId="36787"/>
    <cellStyle name="Normal 7 2 3 3 5 3 2" xfId="36788"/>
    <cellStyle name="Normal 7 2 3 3 5 4" xfId="36789"/>
    <cellStyle name="Normal 7 2 3 3 6" xfId="36790"/>
    <cellStyle name="Normal 7 2 3 3 6 2" xfId="36791"/>
    <cellStyle name="Normal 7 2 3 3 6 2 2" xfId="36792"/>
    <cellStyle name="Normal 7 2 3 3 6 3" xfId="36793"/>
    <cellStyle name="Normal 7 2 3 3 7" xfId="36794"/>
    <cellStyle name="Normal 7 2 3 3 7 2" xfId="36795"/>
    <cellStyle name="Normal 7 2 3 3 8" xfId="36796"/>
    <cellStyle name="Normal 7 2 3 4" xfId="36797"/>
    <cellStyle name="Normal 7 2 3 4 2" xfId="36798"/>
    <cellStyle name="Normal 7 2 3 4 2 2" xfId="36799"/>
    <cellStyle name="Normal 7 2 3 4 2 2 2" xfId="36800"/>
    <cellStyle name="Normal 7 2 3 4 2 2 2 2" xfId="36801"/>
    <cellStyle name="Normal 7 2 3 4 2 2 2 2 2" xfId="36802"/>
    <cellStyle name="Normal 7 2 3 4 2 2 2 2 2 2" xfId="36803"/>
    <cellStyle name="Normal 7 2 3 4 2 2 2 2 3" xfId="36804"/>
    <cellStyle name="Normal 7 2 3 4 2 2 2 3" xfId="36805"/>
    <cellStyle name="Normal 7 2 3 4 2 2 2 3 2" xfId="36806"/>
    <cellStyle name="Normal 7 2 3 4 2 2 2 4" xfId="36807"/>
    <cellStyle name="Normal 7 2 3 4 2 2 3" xfId="36808"/>
    <cellStyle name="Normal 7 2 3 4 2 2 3 2" xfId="36809"/>
    <cellStyle name="Normal 7 2 3 4 2 2 3 2 2" xfId="36810"/>
    <cellStyle name="Normal 7 2 3 4 2 2 3 3" xfId="36811"/>
    <cellStyle name="Normal 7 2 3 4 2 2 4" xfId="36812"/>
    <cellStyle name="Normal 7 2 3 4 2 2 4 2" xfId="36813"/>
    <cellStyle name="Normal 7 2 3 4 2 2 5" xfId="36814"/>
    <cellStyle name="Normal 7 2 3 4 2 3" xfId="36815"/>
    <cellStyle name="Normal 7 2 3 4 2 3 2" xfId="36816"/>
    <cellStyle name="Normal 7 2 3 4 2 3 2 2" xfId="36817"/>
    <cellStyle name="Normal 7 2 3 4 2 3 2 2 2" xfId="36818"/>
    <cellStyle name="Normal 7 2 3 4 2 3 2 3" xfId="36819"/>
    <cellStyle name="Normal 7 2 3 4 2 3 3" xfId="36820"/>
    <cellStyle name="Normal 7 2 3 4 2 3 3 2" xfId="36821"/>
    <cellStyle name="Normal 7 2 3 4 2 3 4" xfId="36822"/>
    <cellStyle name="Normal 7 2 3 4 2 4" xfId="36823"/>
    <cellStyle name="Normal 7 2 3 4 2 4 2" xfId="36824"/>
    <cellStyle name="Normal 7 2 3 4 2 4 2 2" xfId="36825"/>
    <cellStyle name="Normal 7 2 3 4 2 4 3" xfId="36826"/>
    <cellStyle name="Normal 7 2 3 4 2 5" xfId="36827"/>
    <cellStyle name="Normal 7 2 3 4 2 5 2" xfId="36828"/>
    <cellStyle name="Normal 7 2 3 4 2 6" xfId="36829"/>
    <cellStyle name="Normal 7 2 3 4 3" xfId="36830"/>
    <cellStyle name="Normal 7 2 3 4 3 2" xfId="36831"/>
    <cellStyle name="Normal 7 2 3 4 3 2 2" xfId="36832"/>
    <cellStyle name="Normal 7 2 3 4 3 2 2 2" xfId="36833"/>
    <cellStyle name="Normal 7 2 3 4 3 2 2 2 2" xfId="36834"/>
    <cellStyle name="Normal 7 2 3 4 3 2 2 3" xfId="36835"/>
    <cellStyle name="Normal 7 2 3 4 3 2 3" xfId="36836"/>
    <cellStyle name="Normal 7 2 3 4 3 2 3 2" xfId="36837"/>
    <cellStyle name="Normal 7 2 3 4 3 2 4" xfId="36838"/>
    <cellStyle name="Normal 7 2 3 4 3 3" xfId="36839"/>
    <cellStyle name="Normal 7 2 3 4 3 3 2" xfId="36840"/>
    <cellStyle name="Normal 7 2 3 4 3 3 2 2" xfId="36841"/>
    <cellStyle name="Normal 7 2 3 4 3 3 3" xfId="36842"/>
    <cellStyle name="Normal 7 2 3 4 3 4" xfId="36843"/>
    <cellStyle name="Normal 7 2 3 4 3 4 2" xfId="36844"/>
    <cellStyle name="Normal 7 2 3 4 3 5" xfId="36845"/>
    <cellStyle name="Normal 7 2 3 4 4" xfId="36846"/>
    <cellStyle name="Normal 7 2 3 4 4 2" xfId="36847"/>
    <cellStyle name="Normal 7 2 3 4 4 2 2" xfId="36848"/>
    <cellStyle name="Normal 7 2 3 4 4 2 2 2" xfId="36849"/>
    <cellStyle name="Normal 7 2 3 4 4 2 3" xfId="36850"/>
    <cellStyle name="Normal 7 2 3 4 4 3" xfId="36851"/>
    <cellStyle name="Normal 7 2 3 4 4 3 2" xfId="36852"/>
    <cellStyle name="Normal 7 2 3 4 4 4" xfId="36853"/>
    <cellStyle name="Normal 7 2 3 4 5" xfId="36854"/>
    <cellStyle name="Normal 7 2 3 4 5 2" xfId="36855"/>
    <cellStyle name="Normal 7 2 3 4 5 2 2" xfId="36856"/>
    <cellStyle name="Normal 7 2 3 4 5 3" xfId="36857"/>
    <cellStyle name="Normal 7 2 3 4 6" xfId="36858"/>
    <cellStyle name="Normal 7 2 3 4 6 2" xfId="36859"/>
    <cellStyle name="Normal 7 2 3 4 7" xfId="36860"/>
    <cellStyle name="Normal 7 2 3 5" xfId="36861"/>
    <cellStyle name="Normal 7 2 3 5 2" xfId="36862"/>
    <cellStyle name="Normal 7 2 3 5 2 2" xfId="36863"/>
    <cellStyle name="Normal 7 2 3 5 2 2 2" xfId="36864"/>
    <cellStyle name="Normal 7 2 3 5 2 2 2 2" xfId="36865"/>
    <cellStyle name="Normal 7 2 3 5 2 2 2 2 2" xfId="36866"/>
    <cellStyle name="Normal 7 2 3 5 2 2 2 3" xfId="36867"/>
    <cellStyle name="Normal 7 2 3 5 2 2 3" xfId="36868"/>
    <cellStyle name="Normal 7 2 3 5 2 2 3 2" xfId="36869"/>
    <cellStyle name="Normal 7 2 3 5 2 2 4" xfId="36870"/>
    <cellStyle name="Normal 7 2 3 5 2 3" xfId="36871"/>
    <cellStyle name="Normal 7 2 3 5 2 3 2" xfId="36872"/>
    <cellStyle name="Normal 7 2 3 5 2 3 2 2" xfId="36873"/>
    <cellStyle name="Normal 7 2 3 5 2 3 3" xfId="36874"/>
    <cellStyle name="Normal 7 2 3 5 2 4" xfId="36875"/>
    <cellStyle name="Normal 7 2 3 5 2 4 2" xfId="36876"/>
    <cellStyle name="Normal 7 2 3 5 2 5" xfId="36877"/>
    <cellStyle name="Normal 7 2 3 5 3" xfId="36878"/>
    <cellStyle name="Normal 7 2 3 5 3 2" xfId="36879"/>
    <cellStyle name="Normal 7 2 3 5 3 2 2" xfId="36880"/>
    <cellStyle name="Normal 7 2 3 5 3 2 2 2" xfId="36881"/>
    <cellStyle name="Normal 7 2 3 5 3 2 3" xfId="36882"/>
    <cellStyle name="Normal 7 2 3 5 3 3" xfId="36883"/>
    <cellStyle name="Normal 7 2 3 5 3 3 2" xfId="36884"/>
    <cellStyle name="Normal 7 2 3 5 3 4" xfId="36885"/>
    <cellStyle name="Normal 7 2 3 5 4" xfId="36886"/>
    <cellStyle name="Normal 7 2 3 5 4 2" xfId="36887"/>
    <cellStyle name="Normal 7 2 3 5 4 2 2" xfId="36888"/>
    <cellStyle name="Normal 7 2 3 5 4 3" xfId="36889"/>
    <cellStyle name="Normal 7 2 3 5 5" xfId="36890"/>
    <cellStyle name="Normal 7 2 3 5 5 2" xfId="36891"/>
    <cellStyle name="Normal 7 2 3 5 6" xfId="36892"/>
    <cellStyle name="Normal 7 2 3 6" xfId="36893"/>
    <cellStyle name="Normal 7 2 3 6 2" xfId="36894"/>
    <cellStyle name="Normal 7 2 3 6 2 2" xfId="36895"/>
    <cellStyle name="Normal 7 2 3 6 2 2 2" xfId="36896"/>
    <cellStyle name="Normal 7 2 3 6 2 2 2 2" xfId="36897"/>
    <cellStyle name="Normal 7 2 3 6 2 2 3" xfId="36898"/>
    <cellStyle name="Normal 7 2 3 6 2 3" xfId="36899"/>
    <cellStyle name="Normal 7 2 3 6 2 3 2" xfId="36900"/>
    <cellStyle name="Normal 7 2 3 6 2 4" xfId="36901"/>
    <cellStyle name="Normal 7 2 3 6 3" xfId="36902"/>
    <cellStyle name="Normal 7 2 3 6 3 2" xfId="36903"/>
    <cellStyle name="Normal 7 2 3 6 3 2 2" xfId="36904"/>
    <cellStyle name="Normal 7 2 3 6 3 3" xfId="36905"/>
    <cellStyle name="Normal 7 2 3 6 4" xfId="36906"/>
    <cellStyle name="Normal 7 2 3 6 4 2" xfId="36907"/>
    <cellStyle name="Normal 7 2 3 6 5" xfId="36908"/>
    <cellStyle name="Normal 7 2 3 7" xfId="36909"/>
    <cellStyle name="Normal 7 2 3 7 2" xfId="36910"/>
    <cellStyle name="Normal 7 2 3 7 2 2" xfId="36911"/>
    <cellStyle name="Normal 7 2 3 7 2 2 2" xfId="36912"/>
    <cellStyle name="Normal 7 2 3 7 2 3" xfId="36913"/>
    <cellStyle name="Normal 7 2 3 7 3" xfId="36914"/>
    <cellStyle name="Normal 7 2 3 7 3 2" xfId="36915"/>
    <cellStyle name="Normal 7 2 3 7 4" xfId="36916"/>
    <cellStyle name="Normal 7 2 3 8" xfId="36917"/>
    <cellStyle name="Normal 7 2 3 8 2" xfId="36918"/>
    <cellStyle name="Normal 7 2 3 8 2 2" xfId="36919"/>
    <cellStyle name="Normal 7 2 3 8 3" xfId="36920"/>
    <cellStyle name="Normal 7 2 3 9" xfId="36921"/>
    <cellStyle name="Normal 7 2 3 9 2" xfId="36922"/>
    <cellStyle name="Normal 7 2 4" xfId="36923"/>
    <cellStyle name="Normal 7 2 4 2" xfId="36924"/>
    <cellStyle name="Normal 7 2 4 2 2" xfId="36925"/>
    <cellStyle name="Normal 7 2 4 2 2 2" xfId="36926"/>
    <cellStyle name="Normal 7 2 4 2 2 2 2" xfId="36927"/>
    <cellStyle name="Normal 7 2 4 2 2 2 2 2" xfId="36928"/>
    <cellStyle name="Normal 7 2 4 2 2 2 2 2 2" xfId="36929"/>
    <cellStyle name="Normal 7 2 4 2 2 2 2 2 2 2" xfId="36930"/>
    <cellStyle name="Normal 7 2 4 2 2 2 2 2 2 2 2" xfId="36931"/>
    <cellStyle name="Normal 7 2 4 2 2 2 2 2 2 3" xfId="36932"/>
    <cellStyle name="Normal 7 2 4 2 2 2 2 2 3" xfId="36933"/>
    <cellStyle name="Normal 7 2 4 2 2 2 2 2 3 2" xfId="36934"/>
    <cellStyle name="Normal 7 2 4 2 2 2 2 2 4" xfId="36935"/>
    <cellStyle name="Normal 7 2 4 2 2 2 2 3" xfId="36936"/>
    <cellStyle name="Normal 7 2 4 2 2 2 2 3 2" xfId="36937"/>
    <cellStyle name="Normal 7 2 4 2 2 2 2 3 2 2" xfId="36938"/>
    <cellStyle name="Normal 7 2 4 2 2 2 2 3 3" xfId="36939"/>
    <cellStyle name="Normal 7 2 4 2 2 2 2 4" xfId="36940"/>
    <cellStyle name="Normal 7 2 4 2 2 2 2 4 2" xfId="36941"/>
    <cellStyle name="Normal 7 2 4 2 2 2 2 5" xfId="36942"/>
    <cellStyle name="Normal 7 2 4 2 2 2 3" xfId="36943"/>
    <cellStyle name="Normal 7 2 4 2 2 2 3 2" xfId="36944"/>
    <cellStyle name="Normal 7 2 4 2 2 2 3 2 2" xfId="36945"/>
    <cellStyle name="Normal 7 2 4 2 2 2 3 2 2 2" xfId="36946"/>
    <cellStyle name="Normal 7 2 4 2 2 2 3 2 3" xfId="36947"/>
    <cellStyle name="Normal 7 2 4 2 2 2 3 3" xfId="36948"/>
    <cellStyle name="Normal 7 2 4 2 2 2 3 3 2" xfId="36949"/>
    <cellStyle name="Normal 7 2 4 2 2 2 3 4" xfId="36950"/>
    <cellStyle name="Normal 7 2 4 2 2 2 4" xfId="36951"/>
    <cellStyle name="Normal 7 2 4 2 2 2 4 2" xfId="36952"/>
    <cellStyle name="Normal 7 2 4 2 2 2 4 2 2" xfId="36953"/>
    <cellStyle name="Normal 7 2 4 2 2 2 4 3" xfId="36954"/>
    <cellStyle name="Normal 7 2 4 2 2 2 5" xfId="36955"/>
    <cellStyle name="Normal 7 2 4 2 2 2 5 2" xfId="36956"/>
    <cellStyle name="Normal 7 2 4 2 2 2 6" xfId="36957"/>
    <cellStyle name="Normal 7 2 4 2 2 3" xfId="36958"/>
    <cellStyle name="Normal 7 2 4 2 2 3 2" xfId="36959"/>
    <cellStyle name="Normal 7 2 4 2 2 3 2 2" xfId="36960"/>
    <cellStyle name="Normal 7 2 4 2 2 3 2 2 2" xfId="36961"/>
    <cellStyle name="Normal 7 2 4 2 2 3 2 2 2 2" xfId="36962"/>
    <cellStyle name="Normal 7 2 4 2 2 3 2 2 3" xfId="36963"/>
    <cellStyle name="Normal 7 2 4 2 2 3 2 3" xfId="36964"/>
    <cellStyle name="Normal 7 2 4 2 2 3 2 3 2" xfId="36965"/>
    <cellStyle name="Normal 7 2 4 2 2 3 2 4" xfId="36966"/>
    <cellStyle name="Normal 7 2 4 2 2 3 3" xfId="36967"/>
    <cellStyle name="Normal 7 2 4 2 2 3 3 2" xfId="36968"/>
    <cellStyle name="Normal 7 2 4 2 2 3 3 2 2" xfId="36969"/>
    <cellStyle name="Normal 7 2 4 2 2 3 3 3" xfId="36970"/>
    <cellStyle name="Normal 7 2 4 2 2 3 4" xfId="36971"/>
    <cellStyle name="Normal 7 2 4 2 2 3 4 2" xfId="36972"/>
    <cellStyle name="Normal 7 2 4 2 2 3 5" xfId="36973"/>
    <cellStyle name="Normal 7 2 4 2 2 4" xfId="36974"/>
    <cellStyle name="Normal 7 2 4 2 2 4 2" xfId="36975"/>
    <cellStyle name="Normal 7 2 4 2 2 4 2 2" xfId="36976"/>
    <cellStyle name="Normal 7 2 4 2 2 4 2 2 2" xfId="36977"/>
    <cellStyle name="Normal 7 2 4 2 2 4 2 3" xfId="36978"/>
    <cellStyle name="Normal 7 2 4 2 2 4 3" xfId="36979"/>
    <cellStyle name="Normal 7 2 4 2 2 4 3 2" xfId="36980"/>
    <cellStyle name="Normal 7 2 4 2 2 4 4" xfId="36981"/>
    <cellStyle name="Normal 7 2 4 2 2 5" xfId="36982"/>
    <cellStyle name="Normal 7 2 4 2 2 5 2" xfId="36983"/>
    <cellStyle name="Normal 7 2 4 2 2 5 2 2" xfId="36984"/>
    <cellStyle name="Normal 7 2 4 2 2 5 3" xfId="36985"/>
    <cellStyle name="Normal 7 2 4 2 2 6" xfId="36986"/>
    <cellStyle name="Normal 7 2 4 2 2 6 2" xfId="36987"/>
    <cellStyle name="Normal 7 2 4 2 2 7" xfId="36988"/>
    <cellStyle name="Normal 7 2 4 2 3" xfId="36989"/>
    <cellStyle name="Normal 7 2 4 2 3 2" xfId="36990"/>
    <cellStyle name="Normal 7 2 4 2 3 2 2" xfId="36991"/>
    <cellStyle name="Normal 7 2 4 2 3 2 2 2" xfId="36992"/>
    <cellStyle name="Normal 7 2 4 2 3 2 2 2 2" xfId="36993"/>
    <cellStyle name="Normal 7 2 4 2 3 2 2 2 2 2" xfId="36994"/>
    <cellStyle name="Normal 7 2 4 2 3 2 2 2 3" xfId="36995"/>
    <cellStyle name="Normal 7 2 4 2 3 2 2 3" xfId="36996"/>
    <cellStyle name="Normal 7 2 4 2 3 2 2 3 2" xfId="36997"/>
    <cellStyle name="Normal 7 2 4 2 3 2 2 4" xfId="36998"/>
    <cellStyle name="Normal 7 2 4 2 3 2 3" xfId="36999"/>
    <cellStyle name="Normal 7 2 4 2 3 2 3 2" xfId="37000"/>
    <cellStyle name="Normal 7 2 4 2 3 2 3 2 2" xfId="37001"/>
    <cellStyle name="Normal 7 2 4 2 3 2 3 3" xfId="37002"/>
    <cellStyle name="Normal 7 2 4 2 3 2 4" xfId="37003"/>
    <cellStyle name="Normal 7 2 4 2 3 2 4 2" xfId="37004"/>
    <cellStyle name="Normal 7 2 4 2 3 2 5" xfId="37005"/>
    <cellStyle name="Normal 7 2 4 2 3 3" xfId="37006"/>
    <cellStyle name="Normal 7 2 4 2 3 3 2" xfId="37007"/>
    <cellStyle name="Normal 7 2 4 2 3 3 2 2" xfId="37008"/>
    <cellStyle name="Normal 7 2 4 2 3 3 2 2 2" xfId="37009"/>
    <cellStyle name="Normal 7 2 4 2 3 3 2 3" xfId="37010"/>
    <cellStyle name="Normal 7 2 4 2 3 3 3" xfId="37011"/>
    <cellStyle name="Normal 7 2 4 2 3 3 3 2" xfId="37012"/>
    <cellStyle name="Normal 7 2 4 2 3 3 4" xfId="37013"/>
    <cellStyle name="Normal 7 2 4 2 3 4" xfId="37014"/>
    <cellStyle name="Normal 7 2 4 2 3 4 2" xfId="37015"/>
    <cellStyle name="Normal 7 2 4 2 3 4 2 2" xfId="37016"/>
    <cellStyle name="Normal 7 2 4 2 3 4 3" xfId="37017"/>
    <cellStyle name="Normal 7 2 4 2 3 5" xfId="37018"/>
    <cellStyle name="Normal 7 2 4 2 3 5 2" xfId="37019"/>
    <cellStyle name="Normal 7 2 4 2 3 6" xfId="37020"/>
    <cellStyle name="Normal 7 2 4 2 4" xfId="37021"/>
    <cellStyle name="Normal 7 2 4 2 4 2" xfId="37022"/>
    <cellStyle name="Normal 7 2 4 2 4 2 2" xfId="37023"/>
    <cellStyle name="Normal 7 2 4 2 4 2 2 2" xfId="37024"/>
    <cellStyle name="Normal 7 2 4 2 4 2 2 2 2" xfId="37025"/>
    <cellStyle name="Normal 7 2 4 2 4 2 2 3" xfId="37026"/>
    <cellStyle name="Normal 7 2 4 2 4 2 3" xfId="37027"/>
    <cellStyle name="Normal 7 2 4 2 4 2 3 2" xfId="37028"/>
    <cellStyle name="Normal 7 2 4 2 4 2 4" xfId="37029"/>
    <cellStyle name="Normal 7 2 4 2 4 3" xfId="37030"/>
    <cellStyle name="Normal 7 2 4 2 4 3 2" xfId="37031"/>
    <cellStyle name="Normal 7 2 4 2 4 3 2 2" xfId="37032"/>
    <cellStyle name="Normal 7 2 4 2 4 3 3" xfId="37033"/>
    <cellStyle name="Normal 7 2 4 2 4 4" xfId="37034"/>
    <cellStyle name="Normal 7 2 4 2 4 4 2" xfId="37035"/>
    <cellStyle name="Normal 7 2 4 2 4 5" xfId="37036"/>
    <cellStyle name="Normal 7 2 4 2 5" xfId="37037"/>
    <cellStyle name="Normal 7 2 4 2 5 2" xfId="37038"/>
    <cellStyle name="Normal 7 2 4 2 5 2 2" xfId="37039"/>
    <cellStyle name="Normal 7 2 4 2 5 2 2 2" xfId="37040"/>
    <cellStyle name="Normal 7 2 4 2 5 2 3" xfId="37041"/>
    <cellStyle name="Normal 7 2 4 2 5 3" xfId="37042"/>
    <cellStyle name="Normal 7 2 4 2 5 3 2" xfId="37043"/>
    <cellStyle name="Normal 7 2 4 2 5 4" xfId="37044"/>
    <cellStyle name="Normal 7 2 4 2 6" xfId="37045"/>
    <cellStyle name="Normal 7 2 4 2 6 2" xfId="37046"/>
    <cellStyle name="Normal 7 2 4 2 6 2 2" xfId="37047"/>
    <cellStyle name="Normal 7 2 4 2 6 3" xfId="37048"/>
    <cellStyle name="Normal 7 2 4 2 7" xfId="37049"/>
    <cellStyle name="Normal 7 2 4 2 7 2" xfId="37050"/>
    <cellStyle name="Normal 7 2 4 2 8" xfId="37051"/>
    <cellStyle name="Normal 7 2 4 3" xfId="37052"/>
    <cellStyle name="Normal 7 2 4 3 2" xfId="37053"/>
    <cellStyle name="Normal 7 2 4 3 2 2" xfId="37054"/>
    <cellStyle name="Normal 7 2 4 3 2 2 2" xfId="37055"/>
    <cellStyle name="Normal 7 2 4 3 2 2 2 2" xfId="37056"/>
    <cellStyle name="Normal 7 2 4 3 2 2 2 2 2" xfId="37057"/>
    <cellStyle name="Normal 7 2 4 3 2 2 2 2 2 2" xfId="37058"/>
    <cellStyle name="Normal 7 2 4 3 2 2 2 2 3" xfId="37059"/>
    <cellStyle name="Normal 7 2 4 3 2 2 2 3" xfId="37060"/>
    <cellStyle name="Normal 7 2 4 3 2 2 2 3 2" xfId="37061"/>
    <cellStyle name="Normal 7 2 4 3 2 2 2 4" xfId="37062"/>
    <cellStyle name="Normal 7 2 4 3 2 2 3" xfId="37063"/>
    <cellStyle name="Normal 7 2 4 3 2 2 3 2" xfId="37064"/>
    <cellStyle name="Normal 7 2 4 3 2 2 3 2 2" xfId="37065"/>
    <cellStyle name="Normal 7 2 4 3 2 2 3 3" xfId="37066"/>
    <cellStyle name="Normal 7 2 4 3 2 2 4" xfId="37067"/>
    <cellStyle name="Normal 7 2 4 3 2 2 4 2" xfId="37068"/>
    <cellStyle name="Normal 7 2 4 3 2 2 5" xfId="37069"/>
    <cellStyle name="Normal 7 2 4 3 2 3" xfId="37070"/>
    <cellStyle name="Normal 7 2 4 3 2 3 2" xfId="37071"/>
    <cellStyle name="Normal 7 2 4 3 2 3 2 2" xfId="37072"/>
    <cellStyle name="Normal 7 2 4 3 2 3 2 2 2" xfId="37073"/>
    <cellStyle name="Normal 7 2 4 3 2 3 2 3" xfId="37074"/>
    <cellStyle name="Normal 7 2 4 3 2 3 3" xfId="37075"/>
    <cellStyle name="Normal 7 2 4 3 2 3 3 2" xfId="37076"/>
    <cellStyle name="Normal 7 2 4 3 2 3 4" xfId="37077"/>
    <cellStyle name="Normal 7 2 4 3 2 4" xfId="37078"/>
    <cellStyle name="Normal 7 2 4 3 2 4 2" xfId="37079"/>
    <cellStyle name="Normal 7 2 4 3 2 4 2 2" xfId="37080"/>
    <cellStyle name="Normal 7 2 4 3 2 4 3" xfId="37081"/>
    <cellStyle name="Normal 7 2 4 3 2 5" xfId="37082"/>
    <cellStyle name="Normal 7 2 4 3 2 5 2" xfId="37083"/>
    <cellStyle name="Normal 7 2 4 3 2 6" xfId="37084"/>
    <cellStyle name="Normal 7 2 4 3 3" xfId="37085"/>
    <cellStyle name="Normal 7 2 4 3 3 2" xfId="37086"/>
    <cellStyle name="Normal 7 2 4 3 3 2 2" xfId="37087"/>
    <cellStyle name="Normal 7 2 4 3 3 2 2 2" xfId="37088"/>
    <cellStyle name="Normal 7 2 4 3 3 2 2 2 2" xfId="37089"/>
    <cellStyle name="Normal 7 2 4 3 3 2 2 3" xfId="37090"/>
    <cellStyle name="Normal 7 2 4 3 3 2 3" xfId="37091"/>
    <cellStyle name="Normal 7 2 4 3 3 2 3 2" xfId="37092"/>
    <cellStyle name="Normal 7 2 4 3 3 2 4" xfId="37093"/>
    <cellStyle name="Normal 7 2 4 3 3 3" xfId="37094"/>
    <cellStyle name="Normal 7 2 4 3 3 3 2" xfId="37095"/>
    <cellStyle name="Normal 7 2 4 3 3 3 2 2" xfId="37096"/>
    <cellStyle name="Normal 7 2 4 3 3 3 3" xfId="37097"/>
    <cellStyle name="Normal 7 2 4 3 3 4" xfId="37098"/>
    <cellStyle name="Normal 7 2 4 3 3 4 2" xfId="37099"/>
    <cellStyle name="Normal 7 2 4 3 3 5" xfId="37100"/>
    <cellStyle name="Normal 7 2 4 3 4" xfId="37101"/>
    <cellStyle name="Normal 7 2 4 3 4 2" xfId="37102"/>
    <cellStyle name="Normal 7 2 4 3 4 2 2" xfId="37103"/>
    <cellStyle name="Normal 7 2 4 3 4 2 2 2" xfId="37104"/>
    <cellStyle name="Normal 7 2 4 3 4 2 3" xfId="37105"/>
    <cellStyle name="Normal 7 2 4 3 4 3" xfId="37106"/>
    <cellStyle name="Normal 7 2 4 3 4 3 2" xfId="37107"/>
    <cellStyle name="Normal 7 2 4 3 4 4" xfId="37108"/>
    <cellStyle name="Normal 7 2 4 3 5" xfId="37109"/>
    <cellStyle name="Normal 7 2 4 3 5 2" xfId="37110"/>
    <cellStyle name="Normal 7 2 4 3 5 2 2" xfId="37111"/>
    <cellStyle name="Normal 7 2 4 3 5 3" xfId="37112"/>
    <cellStyle name="Normal 7 2 4 3 6" xfId="37113"/>
    <cellStyle name="Normal 7 2 4 3 6 2" xfId="37114"/>
    <cellStyle name="Normal 7 2 4 3 7" xfId="37115"/>
    <cellStyle name="Normal 7 2 4 4" xfId="37116"/>
    <cellStyle name="Normal 7 2 4 4 2" xfId="37117"/>
    <cellStyle name="Normal 7 2 4 4 2 2" xfId="37118"/>
    <cellStyle name="Normal 7 2 4 4 2 2 2" xfId="37119"/>
    <cellStyle name="Normal 7 2 4 4 2 2 2 2" xfId="37120"/>
    <cellStyle name="Normal 7 2 4 4 2 2 2 2 2" xfId="37121"/>
    <cellStyle name="Normal 7 2 4 4 2 2 2 3" xfId="37122"/>
    <cellStyle name="Normal 7 2 4 4 2 2 3" xfId="37123"/>
    <cellStyle name="Normal 7 2 4 4 2 2 3 2" xfId="37124"/>
    <cellStyle name="Normal 7 2 4 4 2 2 4" xfId="37125"/>
    <cellStyle name="Normal 7 2 4 4 2 3" xfId="37126"/>
    <cellStyle name="Normal 7 2 4 4 2 3 2" xfId="37127"/>
    <cellStyle name="Normal 7 2 4 4 2 3 2 2" xfId="37128"/>
    <cellStyle name="Normal 7 2 4 4 2 3 3" xfId="37129"/>
    <cellStyle name="Normal 7 2 4 4 2 4" xfId="37130"/>
    <cellStyle name="Normal 7 2 4 4 2 4 2" xfId="37131"/>
    <cellStyle name="Normal 7 2 4 4 2 5" xfId="37132"/>
    <cellStyle name="Normal 7 2 4 4 3" xfId="37133"/>
    <cellStyle name="Normal 7 2 4 4 3 2" xfId="37134"/>
    <cellStyle name="Normal 7 2 4 4 3 2 2" xfId="37135"/>
    <cellStyle name="Normal 7 2 4 4 3 2 2 2" xfId="37136"/>
    <cellStyle name="Normal 7 2 4 4 3 2 3" xfId="37137"/>
    <cellStyle name="Normal 7 2 4 4 3 3" xfId="37138"/>
    <cellStyle name="Normal 7 2 4 4 3 3 2" xfId="37139"/>
    <cellStyle name="Normal 7 2 4 4 3 4" xfId="37140"/>
    <cellStyle name="Normal 7 2 4 4 4" xfId="37141"/>
    <cellStyle name="Normal 7 2 4 4 4 2" xfId="37142"/>
    <cellStyle name="Normal 7 2 4 4 4 2 2" xfId="37143"/>
    <cellStyle name="Normal 7 2 4 4 4 3" xfId="37144"/>
    <cellStyle name="Normal 7 2 4 4 5" xfId="37145"/>
    <cellStyle name="Normal 7 2 4 4 5 2" xfId="37146"/>
    <cellStyle name="Normal 7 2 4 4 6" xfId="37147"/>
    <cellStyle name="Normal 7 2 4 5" xfId="37148"/>
    <cellStyle name="Normal 7 2 4 5 2" xfId="37149"/>
    <cellStyle name="Normal 7 2 4 5 2 2" xfId="37150"/>
    <cellStyle name="Normal 7 2 4 5 2 2 2" xfId="37151"/>
    <cellStyle name="Normal 7 2 4 5 2 2 2 2" xfId="37152"/>
    <cellStyle name="Normal 7 2 4 5 2 2 3" xfId="37153"/>
    <cellStyle name="Normal 7 2 4 5 2 3" xfId="37154"/>
    <cellStyle name="Normal 7 2 4 5 2 3 2" xfId="37155"/>
    <cellStyle name="Normal 7 2 4 5 2 4" xfId="37156"/>
    <cellStyle name="Normal 7 2 4 5 3" xfId="37157"/>
    <cellStyle name="Normal 7 2 4 5 3 2" xfId="37158"/>
    <cellStyle name="Normal 7 2 4 5 3 2 2" xfId="37159"/>
    <cellStyle name="Normal 7 2 4 5 3 3" xfId="37160"/>
    <cellStyle name="Normal 7 2 4 5 4" xfId="37161"/>
    <cellStyle name="Normal 7 2 4 5 4 2" xfId="37162"/>
    <cellStyle name="Normal 7 2 4 5 5" xfId="37163"/>
    <cellStyle name="Normal 7 2 4 6" xfId="37164"/>
    <cellStyle name="Normal 7 2 4 6 2" xfId="37165"/>
    <cellStyle name="Normal 7 2 4 6 2 2" xfId="37166"/>
    <cellStyle name="Normal 7 2 4 6 2 2 2" xfId="37167"/>
    <cellStyle name="Normal 7 2 4 6 2 3" xfId="37168"/>
    <cellStyle name="Normal 7 2 4 6 3" xfId="37169"/>
    <cellStyle name="Normal 7 2 4 6 3 2" xfId="37170"/>
    <cellStyle name="Normal 7 2 4 6 4" xfId="37171"/>
    <cellStyle name="Normal 7 2 4 7" xfId="37172"/>
    <cellStyle name="Normal 7 2 4 7 2" xfId="37173"/>
    <cellStyle name="Normal 7 2 4 7 2 2" xfId="37174"/>
    <cellStyle name="Normal 7 2 4 7 3" xfId="37175"/>
    <cellStyle name="Normal 7 2 4 8" xfId="37176"/>
    <cellStyle name="Normal 7 2 4 8 2" xfId="37177"/>
    <cellStyle name="Normal 7 2 4 9" xfId="37178"/>
    <cellStyle name="Normal 7 2 5" xfId="37179"/>
    <cellStyle name="Normal 7 2 5 2" xfId="37180"/>
    <cellStyle name="Normal 7 2 5 2 2" xfId="37181"/>
    <cellStyle name="Normal 7 2 5 2 2 2" xfId="37182"/>
    <cellStyle name="Normal 7 2 5 2 2 2 2" xfId="37183"/>
    <cellStyle name="Normal 7 2 5 2 2 2 2 2" xfId="37184"/>
    <cellStyle name="Normal 7 2 5 2 2 2 2 2 2" xfId="37185"/>
    <cellStyle name="Normal 7 2 5 2 2 2 2 2 2 2" xfId="37186"/>
    <cellStyle name="Normal 7 2 5 2 2 2 2 2 3" xfId="37187"/>
    <cellStyle name="Normal 7 2 5 2 2 2 2 3" xfId="37188"/>
    <cellStyle name="Normal 7 2 5 2 2 2 2 3 2" xfId="37189"/>
    <cellStyle name="Normal 7 2 5 2 2 2 2 4" xfId="37190"/>
    <cellStyle name="Normal 7 2 5 2 2 2 3" xfId="37191"/>
    <cellStyle name="Normal 7 2 5 2 2 2 3 2" xfId="37192"/>
    <cellStyle name="Normal 7 2 5 2 2 2 3 2 2" xfId="37193"/>
    <cellStyle name="Normal 7 2 5 2 2 2 3 3" xfId="37194"/>
    <cellStyle name="Normal 7 2 5 2 2 2 4" xfId="37195"/>
    <cellStyle name="Normal 7 2 5 2 2 2 4 2" xfId="37196"/>
    <cellStyle name="Normal 7 2 5 2 2 2 5" xfId="37197"/>
    <cellStyle name="Normal 7 2 5 2 2 3" xfId="37198"/>
    <cellStyle name="Normal 7 2 5 2 2 3 2" xfId="37199"/>
    <cellStyle name="Normal 7 2 5 2 2 3 2 2" xfId="37200"/>
    <cellStyle name="Normal 7 2 5 2 2 3 2 2 2" xfId="37201"/>
    <cellStyle name="Normal 7 2 5 2 2 3 2 3" xfId="37202"/>
    <cellStyle name="Normal 7 2 5 2 2 3 3" xfId="37203"/>
    <cellStyle name="Normal 7 2 5 2 2 3 3 2" xfId="37204"/>
    <cellStyle name="Normal 7 2 5 2 2 3 4" xfId="37205"/>
    <cellStyle name="Normal 7 2 5 2 2 4" xfId="37206"/>
    <cellStyle name="Normal 7 2 5 2 2 4 2" xfId="37207"/>
    <cellStyle name="Normal 7 2 5 2 2 4 2 2" xfId="37208"/>
    <cellStyle name="Normal 7 2 5 2 2 4 3" xfId="37209"/>
    <cellStyle name="Normal 7 2 5 2 2 5" xfId="37210"/>
    <cellStyle name="Normal 7 2 5 2 2 5 2" xfId="37211"/>
    <cellStyle name="Normal 7 2 5 2 2 6" xfId="37212"/>
    <cellStyle name="Normal 7 2 5 2 3" xfId="37213"/>
    <cellStyle name="Normal 7 2 5 2 3 2" xfId="37214"/>
    <cellStyle name="Normal 7 2 5 2 3 2 2" xfId="37215"/>
    <cellStyle name="Normal 7 2 5 2 3 2 2 2" xfId="37216"/>
    <cellStyle name="Normal 7 2 5 2 3 2 2 2 2" xfId="37217"/>
    <cellStyle name="Normal 7 2 5 2 3 2 2 3" xfId="37218"/>
    <cellStyle name="Normal 7 2 5 2 3 2 3" xfId="37219"/>
    <cellStyle name="Normal 7 2 5 2 3 2 3 2" xfId="37220"/>
    <cellStyle name="Normal 7 2 5 2 3 2 4" xfId="37221"/>
    <cellStyle name="Normal 7 2 5 2 3 3" xfId="37222"/>
    <cellStyle name="Normal 7 2 5 2 3 3 2" xfId="37223"/>
    <cellStyle name="Normal 7 2 5 2 3 3 2 2" xfId="37224"/>
    <cellStyle name="Normal 7 2 5 2 3 3 3" xfId="37225"/>
    <cellStyle name="Normal 7 2 5 2 3 4" xfId="37226"/>
    <cellStyle name="Normal 7 2 5 2 3 4 2" xfId="37227"/>
    <cellStyle name="Normal 7 2 5 2 3 5" xfId="37228"/>
    <cellStyle name="Normal 7 2 5 2 4" xfId="37229"/>
    <cellStyle name="Normal 7 2 5 2 4 2" xfId="37230"/>
    <cellStyle name="Normal 7 2 5 2 4 2 2" xfId="37231"/>
    <cellStyle name="Normal 7 2 5 2 4 2 2 2" xfId="37232"/>
    <cellStyle name="Normal 7 2 5 2 4 2 3" xfId="37233"/>
    <cellStyle name="Normal 7 2 5 2 4 3" xfId="37234"/>
    <cellStyle name="Normal 7 2 5 2 4 3 2" xfId="37235"/>
    <cellStyle name="Normal 7 2 5 2 4 4" xfId="37236"/>
    <cellStyle name="Normal 7 2 5 2 5" xfId="37237"/>
    <cellStyle name="Normal 7 2 5 2 5 2" xfId="37238"/>
    <cellStyle name="Normal 7 2 5 2 5 2 2" xfId="37239"/>
    <cellStyle name="Normal 7 2 5 2 5 3" xfId="37240"/>
    <cellStyle name="Normal 7 2 5 2 6" xfId="37241"/>
    <cellStyle name="Normal 7 2 5 2 6 2" xfId="37242"/>
    <cellStyle name="Normal 7 2 5 2 7" xfId="37243"/>
    <cellStyle name="Normal 7 2 5 3" xfId="37244"/>
    <cellStyle name="Normal 7 2 5 3 2" xfId="37245"/>
    <cellStyle name="Normal 7 2 5 3 2 2" xfId="37246"/>
    <cellStyle name="Normal 7 2 5 3 2 2 2" xfId="37247"/>
    <cellStyle name="Normal 7 2 5 3 2 2 2 2" xfId="37248"/>
    <cellStyle name="Normal 7 2 5 3 2 2 2 2 2" xfId="37249"/>
    <cellStyle name="Normal 7 2 5 3 2 2 2 3" xfId="37250"/>
    <cellStyle name="Normal 7 2 5 3 2 2 3" xfId="37251"/>
    <cellStyle name="Normal 7 2 5 3 2 2 3 2" xfId="37252"/>
    <cellStyle name="Normal 7 2 5 3 2 2 4" xfId="37253"/>
    <cellStyle name="Normal 7 2 5 3 2 3" xfId="37254"/>
    <cellStyle name="Normal 7 2 5 3 2 3 2" xfId="37255"/>
    <cellStyle name="Normal 7 2 5 3 2 3 2 2" xfId="37256"/>
    <cellStyle name="Normal 7 2 5 3 2 3 3" xfId="37257"/>
    <cellStyle name="Normal 7 2 5 3 2 4" xfId="37258"/>
    <cellStyle name="Normal 7 2 5 3 2 4 2" xfId="37259"/>
    <cellStyle name="Normal 7 2 5 3 2 5" xfId="37260"/>
    <cellStyle name="Normal 7 2 5 3 3" xfId="37261"/>
    <cellStyle name="Normal 7 2 5 3 3 2" xfId="37262"/>
    <cellStyle name="Normal 7 2 5 3 3 2 2" xfId="37263"/>
    <cellStyle name="Normal 7 2 5 3 3 2 2 2" xfId="37264"/>
    <cellStyle name="Normal 7 2 5 3 3 2 3" xfId="37265"/>
    <cellStyle name="Normal 7 2 5 3 3 3" xfId="37266"/>
    <cellStyle name="Normal 7 2 5 3 3 3 2" xfId="37267"/>
    <cellStyle name="Normal 7 2 5 3 3 4" xfId="37268"/>
    <cellStyle name="Normal 7 2 5 3 4" xfId="37269"/>
    <cellStyle name="Normal 7 2 5 3 4 2" xfId="37270"/>
    <cellStyle name="Normal 7 2 5 3 4 2 2" xfId="37271"/>
    <cellStyle name="Normal 7 2 5 3 4 3" xfId="37272"/>
    <cellStyle name="Normal 7 2 5 3 5" xfId="37273"/>
    <cellStyle name="Normal 7 2 5 3 5 2" xfId="37274"/>
    <cellStyle name="Normal 7 2 5 3 6" xfId="37275"/>
    <cellStyle name="Normal 7 2 5 4" xfId="37276"/>
    <cellStyle name="Normal 7 2 5 4 2" xfId="37277"/>
    <cellStyle name="Normal 7 2 5 4 2 2" xfId="37278"/>
    <cellStyle name="Normal 7 2 5 4 2 2 2" xfId="37279"/>
    <cellStyle name="Normal 7 2 5 4 2 2 2 2" xfId="37280"/>
    <cellStyle name="Normal 7 2 5 4 2 2 3" xfId="37281"/>
    <cellStyle name="Normal 7 2 5 4 2 3" xfId="37282"/>
    <cellStyle name="Normal 7 2 5 4 2 3 2" xfId="37283"/>
    <cellStyle name="Normal 7 2 5 4 2 4" xfId="37284"/>
    <cellStyle name="Normal 7 2 5 4 3" xfId="37285"/>
    <cellStyle name="Normal 7 2 5 4 3 2" xfId="37286"/>
    <cellStyle name="Normal 7 2 5 4 3 2 2" xfId="37287"/>
    <cellStyle name="Normal 7 2 5 4 3 3" xfId="37288"/>
    <cellStyle name="Normal 7 2 5 4 4" xfId="37289"/>
    <cellStyle name="Normal 7 2 5 4 4 2" xfId="37290"/>
    <cellStyle name="Normal 7 2 5 4 5" xfId="37291"/>
    <cellStyle name="Normal 7 2 5 5" xfId="37292"/>
    <cellStyle name="Normal 7 2 5 5 2" xfId="37293"/>
    <cellStyle name="Normal 7 2 5 5 2 2" xfId="37294"/>
    <cellStyle name="Normal 7 2 5 5 2 2 2" xfId="37295"/>
    <cellStyle name="Normal 7 2 5 5 2 3" xfId="37296"/>
    <cellStyle name="Normal 7 2 5 5 3" xfId="37297"/>
    <cellStyle name="Normal 7 2 5 5 3 2" xfId="37298"/>
    <cellStyle name="Normal 7 2 5 5 4" xfId="37299"/>
    <cellStyle name="Normal 7 2 5 6" xfId="37300"/>
    <cellStyle name="Normal 7 2 5 6 2" xfId="37301"/>
    <cellStyle name="Normal 7 2 5 6 2 2" xfId="37302"/>
    <cellStyle name="Normal 7 2 5 6 3" xfId="37303"/>
    <cellStyle name="Normal 7 2 5 7" xfId="37304"/>
    <cellStyle name="Normal 7 2 5 7 2" xfId="37305"/>
    <cellStyle name="Normal 7 2 5 8" xfId="37306"/>
    <cellStyle name="Normal 7 2 6" xfId="37307"/>
    <cellStyle name="Normal 7 2 6 2" xfId="37308"/>
    <cellStyle name="Normal 7 2 6 2 2" xfId="37309"/>
    <cellStyle name="Normal 7 2 6 2 2 2" xfId="37310"/>
    <cellStyle name="Normal 7 2 6 2 2 2 2" xfId="37311"/>
    <cellStyle name="Normal 7 2 6 2 2 2 2 2" xfId="37312"/>
    <cellStyle name="Normal 7 2 6 2 2 2 2 2 2" xfId="37313"/>
    <cellStyle name="Normal 7 2 6 2 2 2 2 3" xfId="37314"/>
    <cellStyle name="Normal 7 2 6 2 2 2 3" xfId="37315"/>
    <cellStyle name="Normal 7 2 6 2 2 2 3 2" xfId="37316"/>
    <cellStyle name="Normal 7 2 6 2 2 2 4" xfId="37317"/>
    <cellStyle name="Normal 7 2 6 2 2 3" xfId="37318"/>
    <cellStyle name="Normal 7 2 6 2 2 3 2" xfId="37319"/>
    <cellStyle name="Normal 7 2 6 2 2 3 2 2" xfId="37320"/>
    <cellStyle name="Normal 7 2 6 2 2 3 3" xfId="37321"/>
    <cellStyle name="Normal 7 2 6 2 2 4" xfId="37322"/>
    <cellStyle name="Normal 7 2 6 2 2 4 2" xfId="37323"/>
    <cellStyle name="Normal 7 2 6 2 2 5" xfId="37324"/>
    <cellStyle name="Normal 7 2 6 2 3" xfId="37325"/>
    <cellStyle name="Normal 7 2 6 2 3 2" xfId="37326"/>
    <cellStyle name="Normal 7 2 6 2 3 2 2" xfId="37327"/>
    <cellStyle name="Normal 7 2 6 2 3 2 2 2" xfId="37328"/>
    <cellStyle name="Normal 7 2 6 2 3 2 3" xfId="37329"/>
    <cellStyle name="Normal 7 2 6 2 3 3" xfId="37330"/>
    <cellStyle name="Normal 7 2 6 2 3 3 2" xfId="37331"/>
    <cellStyle name="Normal 7 2 6 2 3 4" xfId="37332"/>
    <cellStyle name="Normal 7 2 6 2 4" xfId="37333"/>
    <cellStyle name="Normal 7 2 6 2 4 2" xfId="37334"/>
    <cellStyle name="Normal 7 2 6 2 4 2 2" xfId="37335"/>
    <cellStyle name="Normal 7 2 6 2 4 3" xfId="37336"/>
    <cellStyle name="Normal 7 2 6 2 5" xfId="37337"/>
    <cellStyle name="Normal 7 2 6 2 5 2" xfId="37338"/>
    <cellStyle name="Normal 7 2 6 2 6" xfId="37339"/>
    <cellStyle name="Normal 7 2 6 3" xfId="37340"/>
    <cellStyle name="Normal 7 2 6 3 2" xfId="37341"/>
    <cellStyle name="Normal 7 2 6 3 2 2" xfId="37342"/>
    <cellStyle name="Normal 7 2 6 3 2 2 2" xfId="37343"/>
    <cellStyle name="Normal 7 2 6 3 2 2 2 2" xfId="37344"/>
    <cellStyle name="Normal 7 2 6 3 2 2 3" xfId="37345"/>
    <cellStyle name="Normal 7 2 6 3 2 3" xfId="37346"/>
    <cellStyle name="Normal 7 2 6 3 2 3 2" xfId="37347"/>
    <cellStyle name="Normal 7 2 6 3 2 4" xfId="37348"/>
    <cellStyle name="Normal 7 2 6 3 3" xfId="37349"/>
    <cellStyle name="Normal 7 2 6 3 3 2" xfId="37350"/>
    <cellStyle name="Normal 7 2 6 3 3 2 2" xfId="37351"/>
    <cellStyle name="Normal 7 2 6 3 3 3" xfId="37352"/>
    <cellStyle name="Normal 7 2 6 3 4" xfId="37353"/>
    <cellStyle name="Normal 7 2 6 3 4 2" xfId="37354"/>
    <cellStyle name="Normal 7 2 6 3 5" xfId="37355"/>
    <cellStyle name="Normal 7 2 6 4" xfId="37356"/>
    <cellStyle name="Normal 7 2 6 4 2" xfId="37357"/>
    <cellStyle name="Normal 7 2 6 4 2 2" xfId="37358"/>
    <cellStyle name="Normal 7 2 6 4 2 2 2" xfId="37359"/>
    <cellStyle name="Normal 7 2 6 4 2 3" xfId="37360"/>
    <cellStyle name="Normal 7 2 6 4 3" xfId="37361"/>
    <cellStyle name="Normal 7 2 6 4 3 2" xfId="37362"/>
    <cellStyle name="Normal 7 2 6 4 4" xfId="37363"/>
    <cellStyle name="Normal 7 2 6 5" xfId="37364"/>
    <cellStyle name="Normal 7 2 6 5 2" xfId="37365"/>
    <cellStyle name="Normal 7 2 6 5 2 2" xfId="37366"/>
    <cellStyle name="Normal 7 2 6 5 3" xfId="37367"/>
    <cellStyle name="Normal 7 2 6 6" xfId="37368"/>
    <cellStyle name="Normal 7 2 6 6 2" xfId="37369"/>
    <cellStyle name="Normal 7 2 6 7" xfId="37370"/>
    <cellStyle name="Normal 7 2 7" xfId="37371"/>
    <cellStyle name="Normal 7 2 7 2" xfId="37372"/>
    <cellStyle name="Normal 7 2 7 2 2" xfId="37373"/>
    <cellStyle name="Normal 7 2 7 2 2 2" xfId="37374"/>
    <cellStyle name="Normal 7 2 7 2 2 2 2" xfId="37375"/>
    <cellStyle name="Normal 7 2 7 2 2 2 2 2" xfId="37376"/>
    <cellStyle name="Normal 7 2 7 2 2 2 3" xfId="37377"/>
    <cellStyle name="Normal 7 2 7 2 2 3" xfId="37378"/>
    <cellStyle name="Normal 7 2 7 2 2 3 2" xfId="37379"/>
    <cellStyle name="Normal 7 2 7 2 2 4" xfId="37380"/>
    <cellStyle name="Normal 7 2 7 2 3" xfId="37381"/>
    <cellStyle name="Normal 7 2 7 2 3 2" xfId="37382"/>
    <cellStyle name="Normal 7 2 7 2 3 2 2" xfId="37383"/>
    <cellStyle name="Normal 7 2 7 2 3 3" xfId="37384"/>
    <cellStyle name="Normal 7 2 7 2 4" xfId="37385"/>
    <cellStyle name="Normal 7 2 7 2 4 2" xfId="37386"/>
    <cellStyle name="Normal 7 2 7 2 5" xfId="37387"/>
    <cellStyle name="Normal 7 2 7 3" xfId="37388"/>
    <cellStyle name="Normal 7 2 7 3 2" xfId="37389"/>
    <cellStyle name="Normal 7 2 7 3 2 2" xfId="37390"/>
    <cellStyle name="Normal 7 2 7 3 2 2 2" xfId="37391"/>
    <cellStyle name="Normal 7 2 7 3 2 3" xfId="37392"/>
    <cellStyle name="Normal 7 2 7 3 3" xfId="37393"/>
    <cellStyle name="Normal 7 2 7 3 3 2" xfId="37394"/>
    <cellStyle name="Normal 7 2 7 3 4" xfId="37395"/>
    <cellStyle name="Normal 7 2 7 4" xfId="37396"/>
    <cellStyle name="Normal 7 2 7 4 2" xfId="37397"/>
    <cellStyle name="Normal 7 2 7 4 2 2" xfId="37398"/>
    <cellStyle name="Normal 7 2 7 4 3" xfId="37399"/>
    <cellStyle name="Normal 7 2 7 5" xfId="37400"/>
    <cellStyle name="Normal 7 2 7 5 2" xfId="37401"/>
    <cellStyle name="Normal 7 2 7 6" xfId="37402"/>
    <cellStyle name="Normal 7 2 8" xfId="37403"/>
    <cellStyle name="Normal 7 2 8 2" xfId="37404"/>
    <cellStyle name="Normal 7 2 8 2 2" xfId="37405"/>
    <cellStyle name="Normal 7 2 8 2 2 2" xfId="37406"/>
    <cellStyle name="Normal 7 2 8 2 2 2 2" xfId="37407"/>
    <cellStyle name="Normal 7 2 8 2 2 3" xfId="37408"/>
    <cellStyle name="Normal 7 2 8 2 3" xfId="37409"/>
    <cellStyle name="Normal 7 2 8 2 3 2" xfId="37410"/>
    <cellStyle name="Normal 7 2 8 2 4" xfId="37411"/>
    <cellStyle name="Normal 7 2 8 3" xfId="37412"/>
    <cellStyle name="Normal 7 2 8 3 2" xfId="37413"/>
    <cellStyle name="Normal 7 2 8 3 2 2" xfId="37414"/>
    <cellStyle name="Normal 7 2 8 3 3" xfId="37415"/>
    <cellStyle name="Normal 7 2 8 4" xfId="37416"/>
    <cellStyle name="Normal 7 2 8 4 2" xfId="37417"/>
    <cellStyle name="Normal 7 2 8 5" xfId="37418"/>
    <cellStyle name="Normal 7 2 9" xfId="37419"/>
    <cellStyle name="Normal 7 2 9 2" xfId="37420"/>
    <cellStyle name="Normal 7 2 9 2 2" xfId="37421"/>
    <cellStyle name="Normal 7 2 9 2 2 2" xfId="37422"/>
    <cellStyle name="Normal 7 2 9 2 3" xfId="37423"/>
    <cellStyle name="Normal 7 2 9 3" xfId="37424"/>
    <cellStyle name="Normal 7 2 9 3 2" xfId="37425"/>
    <cellStyle name="Normal 7 2 9 4" xfId="37426"/>
    <cellStyle name="Normal 7 3" xfId="37427"/>
    <cellStyle name="Normal 7 3 10" xfId="37428"/>
    <cellStyle name="Normal 7 3 10 2" xfId="37429"/>
    <cellStyle name="Normal 7 3 11" xfId="37430"/>
    <cellStyle name="Normal 7 3 2" xfId="37431"/>
    <cellStyle name="Normal 7 3 2 10" xfId="37432"/>
    <cellStyle name="Normal 7 3 2 2" xfId="37433"/>
    <cellStyle name="Normal 7 3 2 2 2" xfId="37434"/>
    <cellStyle name="Normal 7 3 2 2 2 2" xfId="37435"/>
    <cellStyle name="Normal 7 3 2 2 2 2 2" xfId="37436"/>
    <cellStyle name="Normal 7 3 2 2 2 2 2 2" xfId="37437"/>
    <cellStyle name="Normal 7 3 2 2 2 2 2 2 2" xfId="37438"/>
    <cellStyle name="Normal 7 3 2 2 2 2 2 2 2 2" xfId="37439"/>
    <cellStyle name="Normal 7 3 2 2 2 2 2 2 2 2 2" xfId="37440"/>
    <cellStyle name="Normal 7 3 2 2 2 2 2 2 2 2 2 2" xfId="37441"/>
    <cellStyle name="Normal 7 3 2 2 2 2 2 2 2 2 3" xfId="37442"/>
    <cellStyle name="Normal 7 3 2 2 2 2 2 2 2 3" xfId="37443"/>
    <cellStyle name="Normal 7 3 2 2 2 2 2 2 2 3 2" xfId="37444"/>
    <cellStyle name="Normal 7 3 2 2 2 2 2 2 2 4" xfId="37445"/>
    <cellStyle name="Normal 7 3 2 2 2 2 2 2 3" xfId="37446"/>
    <cellStyle name="Normal 7 3 2 2 2 2 2 2 3 2" xfId="37447"/>
    <cellStyle name="Normal 7 3 2 2 2 2 2 2 3 2 2" xfId="37448"/>
    <cellStyle name="Normal 7 3 2 2 2 2 2 2 3 3" xfId="37449"/>
    <cellStyle name="Normal 7 3 2 2 2 2 2 2 4" xfId="37450"/>
    <cellStyle name="Normal 7 3 2 2 2 2 2 2 4 2" xfId="37451"/>
    <cellStyle name="Normal 7 3 2 2 2 2 2 2 5" xfId="37452"/>
    <cellStyle name="Normal 7 3 2 2 2 2 2 3" xfId="37453"/>
    <cellStyle name="Normal 7 3 2 2 2 2 2 3 2" xfId="37454"/>
    <cellStyle name="Normal 7 3 2 2 2 2 2 3 2 2" xfId="37455"/>
    <cellStyle name="Normal 7 3 2 2 2 2 2 3 2 2 2" xfId="37456"/>
    <cellStyle name="Normal 7 3 2 2 2 2 2 3 2 3" xfId="37457"/>
    <cellStyle name="Normal 7 3 2 2 2 2 2 3 3" xfId="37458"/>
    <cellStyle name="Normal 7 3 2 2 2 2 2 3 3 2" xfId="37459"/>
    <cellStyle name="Normal 7 3 2 2 2 2 2 3 4" xfId="37460"/>
    <cellStyle name="Normal 7 3 2 2 2 2 2 4" xfId="37461"/>
    <cellStyle name="Normal 7 3 2 2 2 2 2 4 2" xfId="37462"/>
    <cellStyle name="Normal 7 3 2 2 2 2 2 4 2 2" xfId="37463"/>
    <cellStyle name="Normal 7 3 2 2 2 2 2 4 3" xfId="37464"/>
    <cellStyle name="Normal 7 3 2 2 2 2 2 5" xfId="37465"/>
    <cellStyle name="Normal 7 3 2 2 2 2 2 5 2" xfId="37466"/>
    <cellStyle name="Normal 7 3 2 2 2 2 2 6" xfId="37467"/>
    <cellStyle name="Normal 7 3 2 2 2 2 3" xfId="37468"/>
    <cellStyle name="Normal 7 3 2 2 2 2 3 2" xfId="37469"/>
    <cellStyle name="Normal 7 3 2 2 2 2 3 2 2" xfId="37470"/>
    <cellStyle name="Normal 7 3 2 2 2 2 3 2 2 2" xfId="37471"/>
    <cellStyle name="Normal 7 3 2 2 2 2 3 2 2 2 2" xfId="37472"/>
    <cellStyle name="Normal 7 3 2 2 2 2 3 2 2 3" xfId="37473"/>
    <cellStyle name="Normal 7 3 2 2 2 2 3 2 3" xfId="37474"/>
    <cellStyle name="Normal 7 3 2 2 2 2 3 2 3 2" xfId="37475"/>
    <cellStyle name="Normal 7 3 2 2 2 2 3 2 4" xfId="37476"/>
    <cellStyle name="Normal 7 3 2 2 2 2 3 3" xfId="37477"/>
    <cellStyle name="Normal 7 3 2 2 2 2 3 3 2" xfId="37478"/>
    <cellStyle name="Normal 7 3 2 2 2 2 3 3 2 2" xfId="37479"/>
    <cellStyle name="Normal 7 3 2 2 2 2 3 3 3" xfId="37480"/>
    <cellStyle name="Normal 7 3 2 2 2 2 3 4" xfId="37481"/>
    <cellStyle name="Normal 7 3 2 2 2 2 3 4 2" xfId="37482"/>
    <cellStyle name="Normal 7 3 2 2 2 2 3 5" xfId="37483"/>
    <cellStyle name="Normal 7 3 2 2 2 2 4" xfId="37484"/>
    <cellStyle name="Normal 7 3 2 2 2 2 4 2" xfId="37485"/>
    <cellStyle name="Normal 7 3 2 2 2 2 4 2 2" xfId="37486"/>
    <cellStyle name="Normal 7 3 2 2 2 2 4 2 2 2" xfId="37487"/>
    <cellStyle name="Normal 7 3 2 2 2 2 4 2 3" xfId="37488"/>
    <cellStyle name="Normal 7 3 2 2 2 2 4 3" xfId="37489"/>
    <cellStyle name="Normal 7 3 2 2 2 2 4 3 2" xfId="37490"/>
    <cellStyle name="Normal 7 3 2 2 2 2 4 4" xfId="37491"/>
    <cellStyle name="Normal 7 3 2 2 2 2 5" xfId="37492"/>
    <cellStyle name="Normal 7 3 2 2 2 2 5 2" xfId="37493"/>
    <cellStyle name="Normal 7 3 2 2 2 2 5 2 2" xfId="37494"/>
    <cellStyle name="Normal 7 3 2 2 2 2 5 3" xfId="37495"/>
    <cellStyle name="Normal 7 3 2 2 2 2 6" xfId="37496"/>
    <cellStyle name="Normal 7 3 2 2 2 2 6 2" xfId="37497"/>
    <cellStyle name="Normal 7 3 2 2 2 2 7" xfId="37498"/>
    <cellStyle name="Normal 7 3 2 2 2 3" xfId="37499"/>
    <cellStyle name="Normal 7 3 2 2 2 3 2" xfId="37500"/>
    <cellStyle name="Normal 7 3 2 2 2 3 2 2" xfId="37501"/>
    <cellStyle name="Normal 7 3 2 2 2 3 2 2 2" xfId="37502"/>
    <cellStyle name="Normal 7 3 2 2 2 3 2 2 2 2" xfId="37503"/>
    <cellStyle name="Normal 7 3 2 2 2 3 2 2 2 2 2" xfId="37504"/>
    <cellStyle name="Normal 7 3 2 2 2 3 2 2 2 3" xfId="37505"/>
    <cellStyle name="Normal 7 3 2 2 2 3 2 2 3" xfId="37506"/>
    <cellStyle name="Normal 7 3 2 2 2 3 2 2 3 2" xfId="37507"/>
    <cellStyle name="Normal 7 3 2 2 2 3 2 2 4" xfId="37508"/>
    <cellStyle name="Normal 7 3 2 2 2 3 2 3" xfId="37509"/>
    <cellStyle name="Normal 7 3 2 2 2 3 2 3 2" xfId="37510"/>
    <cellStyle name="Normal 7 3 2 2 2 3 2 3 2 2" xfId="37511"/>
    <cellStyle name="Normal 7 3 2 2 2 3 2 3 3" xfId="37512"/>
    <cellStyle name="Normal 7 3 2 2 2 3 2 4" xfId="37513"/>
    <cellStyle name="Normal 7 3 2 2 2 3 2 4 2" xfId="37514"/>
    <cellStyle name="Normal 7 3 2 2 2 3 2 5" xfId="37515"/>
    <cellStyle name="Normal 7 3 2 2 2 3 3" xfId="37516"/>
    <cellStyle name="Normal 7 3 2 2 2 3 3 2" xfId="37517"/>
    <cellStyle name="Normal 7 3 2 2 2 3 3 2 2" xfId="37518"/>
    <cellStyle name="Normal 7 3 2 2 2 3 3 2 2 2" xfId="37519"/>
    <cellStyle name="Normal 7 3 2 2 2 3 3 2 3" xfId="37520"/>
    <cellStyle name="Normal 7 3 2 2 2 3 3 3" xfId="37521"/>
    <cellStyle name="Normal 7 3 2 2 2 3 3 3 2" xfId="37522"/>
    <cellStyle name="Normal 7 3 2 2 2 3 3 4" xfId="37523"/>
    <cellStyle name="Normal 7 3 2 2 2 3 4" xfId="37524"/>
    <cellStyle name="Normal 7 3 2 2 2 3 4 2" xfId="37525"/>
    <cellStyle name="Normal 7 3 2 2 2 3 4 2 2" xfId="37526"/>
    <cellStyle name="Normal 7 3 2 2 2 3 4 3" xfId="37527"/>
    <cellStyle name="Normal 7 3 2 2 2 3 5" xfId="37528"/>
    <cellStyle name="Normal 7 3 2 2 2 3 5 2" xfId="37529"/>
    <cellStyle name="Normal 7 3 2 2 2 3 6" xfId="37530"/>
    <cellStyle name="Normal 7 3 2 2 2 4" xfId="37531"/>
    <cellStyle name="Normal 7 3 2 2 2 4 2" xfId="37532"/>
    <cellStyle name="Normal 7 3 2 2 2 4 2 2" xfId="37533"/>
    <cellStyle name="Normal 7 3 2 2 2 4 2 2 2" xfId="37534"/>
    <cellStyle name="Normal 7 3 2 2 2 4 2 2 2 2" xfId="37535"/>
    <cellStyle name="Normal 7 3 2 2 2 4 2 2 3" xfId="37536"/>
    <cellStyle name="Normal 7 3 2 2 2 4 2 3" xfId="37537"/>
    <cellStyle name="Normal 7 3 2 2 2 4 2 3 2" xfId="37538"/>
    <cellStyle name="Normal 7 3 2 2 2 4 2 4" xfId="37539"/>
    <cellStyle name="Normal 7 3 2 2 2 4 3" xfId="37540"/>
    <cellStyle name="Normal 7 3 2 2 2 4 3 2" xfId="37541"/>
    <cellStyle name="Normal 7 3 2 2 2 4 3 2 2" xfId="37542"/>
    <cellStyle name="Normal 7 3 2 2 2 4 3 3" xfId="37543"/>
    <cellStyle name="Normal 7 3 2 2 2 4 4" xfId="37544"/>
    <cellStyle name="Normal 7 3 2 2 2 4 4 2" xfId="37545"/>
    <cellStyle name="Normal 7 3 2 2 2 4 5" xfId="37546"/>
    <cellStyle name="Normal 7 3 2 2 2 5" xfId="37547"/>
    <cellStyle name="Normal 7 3 2 2 2 5 2" xfId="37548"/>
    <cellStyle name="Normal 7 3 2 2 2 5 2 2" xfId="37549"/>
    <cellStyle name="Normal 7 3 2 2 2 5 2 2 2" xfId="37550"/>
    <cellStyle name="Normal 7 3 2 2 2 5 2 3" xfId="37551"/>
    <cellStyle name="Normal 7 3 2 2 2 5 3" xfId="37552"/>
    <cellStyle name="Normal 7 3 2 2 2 5 3 2" xfId="37553"/>
    <cellStyle name="Normal 7 3 2 2 2 5 4" xfId="37554"/>
    <cellStyle name="Normal 7 3 2 2 2 6" xfId="37555"/>
    <cellStyle name="Normal 7 3 2 2 2 6 2" xfId="37556"/>
    <cellStyle name="Normal 7 3 2 2 2 6 2 2" xfId="37557"/>
    <cellStyle name="Normal 7 3 2 2 2 6 3" xfId="37558"/>
    <cellStyle name="Normal 7 3 2 2 2 7" xfId="37559"/>
    <cellStyle name="Normal 7 3 2 2 2 7 2" xfId="37560"/>
    <cellStyle name="Normal 7 3 2 2 2 8" xfId="37561"/>
    <cellStyle name="Normal 7 3 2 2 3" xfId="37562"/>
    <cellStyle name="Normal 7 3 2 2 3 2" xfId="37563"/>
    <cellStyle name="Normal 7 3 2 2 3 2 2" xfId="37564"/>
    <cellStyle name="Normal 7 3 2 2 3 2 2 2" xfId="37565"/>
    <cellStyle name="Normal 7 3 2 2 3 2 2 2 2" xfId="37566"/>
    <cellStyle name="Normal 7 3 2 2 3 2 2 2 2 2" xfId="37567"/>
    <cellStyle name="Normal 7 3 2 2 3 2 2 2 2 2 2" xfId="37568"/>
    <cellStyle name="Normal 7 3 2 2 3 2 2 2 2 3" xfId="37569"/>
    <cellStyle name="Normal 7 3 2 2 3 2 2 2 3" xfId="37570"/>
    <cellStyle name="Normal 7 3 2 2 3 2 2 2 3 2" xfId="37571"/>
    <cellStyle name="Normal 7 3 2 2 3 2 2 2 4" xfId="37572"/>
    <cellStyle name="Normal 7 3 2 2 3 2 2 3" xfId="37573"/>
    <cellStyle name="Normal 7 3 2 2 3 2 2 3 2" xfId="37574"/>
    <cellStyle name="Normal 7 3 2 2 3 2 2 3 2 2" xfId="37575"/>
    <cellStyle name="Normal 7 3 2 2 3 2 2 3 3" xfId="37576"/>
    <cellStyle name="Normal 7 3 2 2 3 2 2 4" xfId="37577"/>
    <cellStyle name="Normal 7 3 2 2 3 2 2 4 2" xfId="37578"/>
    <cellStyle name="Normal 7 3 2 2 3 2 2 5" xfId="37579"/>
    <cellStyle name="Normal 7 3 2 2 3 2 3" xfId="37580"/>
    <cellStyle name="Normal 7 3 2 2 3 2 3 2" xfId="37581"/>
    <cellStyle name="Normal 7 3 2 2 3 2 3 2 2" xfId="37582"/>
    <cellStyle name="Normal 7 3 2 2 3 2 3 2 2 2" xfId="37583"/>
    <cellStyle name="Normal 7 3 2 2 3 2 3 2 3" xfId="37584"/>
    <cellStyle name="Normal 7 3 2 2 3 2 3 3" xfId="37585"/>
    <cellStyle name="Normal 7 3 2 2 3 2 3 3 2" xfId="37586"/>
    <cellStyle name="Normal 7 3 2 2 3 2 3 4" xfId="37587"/>
    <cellStyle name="Normal 7 3 2 2 3 2 4" xfId="37588"/>
    <cellStyle name="Normal 7 3 2 2 3 2 4 2" xfId="37589"/>
    <cellStyle name="Normal 7 3 2 2 3 2 4 2 2" xfId="37590"/>
    <cellStyle name="Normal 7 3 2 2 3 2 4 3" xfId="37591"/>
    <cellStyle name="Normal 7 3 2 2 3 2 5" xfId="37592"/>
    <cellStyle name="Normal 7 3 2 2 3 2 5 2" xfId="37593"/>
    <cellStyle name="Normal 7 3 2 2 3 2 6" xfId="37594"/>
    <cellStyle name="Normal 7 3 2 2 3 3" xfId="37595"/>
    <cellStyle name="Normal 7 3 2 2 3 3 2" xfId="37596"/>
    <cellStyle name="Normal 7 3 2 2 3 3 2 2" xfId="37597"/>
    <cellStyle name="Normal 7 3 2 2 3 3 2 2 2" xfId="37598"/>
    <cellStyle name="Normal 7 3 2 2 3 3 2 2 2 2" xfId="37599"/>
    <cellStyle name="Normal 7 3 2 2 3 3 2 2 3" xfId="37600"/>
    <cellStyle name="Normal 7 3 2 2 3 3 2 3" xfId="37601"/>
    <cellStyle name="Normal 7 3 2 2 3 3 2 3 2" xfId="37602"/>
    <cellStyle name="Normal 7 3 2 2 3 3 2 4" xfId="37603"/>
    <cellStyle name="Normal 7 3 2 2 3 3 3" xfId="37604"/>
    <cellStyle name="Normal 7 3 2 2 3 3 3 2" xfId="37605"/>
    <cellStyle name="Normal 7 3 2 2 3 3 3 2 2" xfId="37606"/>
    <cellStyle name="Normal 7 3 2 2 3 3 3 3" xfId="37607"/>
    <cellStyle name="Normal 7 3 2 2 3 3 4" xfId="37608"/>
    <cellStyle name="Normal 7 3 2 2 3 3 4 2" xfId="37609"/>
    <cellStyle name="Normal 7 3 2 2 3 3 5" xfId="37610"/>
    <cellStyle name="Normal 7 3 2 2 3 4" xfId="37611"/>
    <cellStyle name="Normal 7 3 2 2 3 4 2" xfId="37612"/>
    <cellStyle name="Normal 7 3 2 2 3 4 2 2" xfId="37613"/>
    <cellStyle name="Normal 7 3 2 2 3 4 2 2 2" xfId="37614"/>
    <cellStyle name="Normal 7 3 2 2 3 4 2 3" xfId="37615"/>
    <cellStyle name="Normal 7 3 2 2 3 4 3" xfId="37616"/>
    <cellStyle name="Normal 7 3 2 2 3 4 3 2" xfId="37617"/>
    <cellStyle name="Normal 7 3 2 2 3 4 4" xfId="37618"/>
    <cellStyle name="Normal 7 3 2 2 3 5" xfId="37619"/>
    <cellStyle name="Normal 7 3 2 2 3 5 2" xfId="37620"/>
    <cellStyle name="Normal 7 3 2 2 3 5 2 2" xfId="37621"/>
    <cellStyle name="Normal 7 3 2 2 3 5 3" xfId="37622"/>
    <cellStyle name="Normal 7 3 2 2 3 6" xfId="37623"/>
    <cellStyle name="Normal 7 3 2 2 3 6 2" xfId="37624"/>
    <cellStyle name="Normal 7 3 2 2 3 7" xfId="37625"/>
    <cellStyle name="Normal 7 3 2 2 4" xfId="37626"/>
    <cellStyle name="Normal 7 3 2 2 4 2" xfId="37627"/>
    <cellStyle name="Normal 7 3 2 2 4 2 2" xfId="37628"/>
    <cellStyle name="Normal 7 3 2 2 4 2 2 2" xfId="37629"/>
    <cellStyle name="Normal 7 3 2 2 4 2 2 2 2" xfId="37630"/>
    <cellStyle name="Normal 7 3 2 2 4 2 2 2 2 2" xfId="37631"/>
    <cellStyle name="Normal 7 3 2 2 4 2 2 2 3" xfId="37632"/>
    <cellStyle name="Normal 7 3 2 2 4 2 2 3" xfId="37633"/>
    <cellStyle name="Normal 7 3 2 2 4 2 2 3 2" xfId="37634"/>
    <cellStyle name="Normal 7 3 2 2 4 2 2 4" xfId="37635"/>
    <cellStyle name="Normal 7 3 2 2 4 2 3" xfId="37636"/>
    <cellStyle name="Normal 7 3 2 2 4 2 3 2" xfId="37637"/>
    <cellStyle name="Normal 7 3 2 2 4 2 3 2 2" xfId="37638"/>
    <cellStyle name="Normal 7 3 2 2 4 2 3 3" xfId="37639"/>
    <cellStyle name="Normal 7 3 2 2 4 2 4" xfId="37640"/>
    <cellStyle name="Normal 7 3 2 2 4 2 4 2" xfId="37641"/>
    <cellStyle name="Normal 7 3 2 2 4 2 5" xfId="37642"/>
    <cellStyle name="Normal 7 3 2 2 4 3" xfId="37643"/>
    <cellStyle name="Normal 7 3 2 2 4 3 2" xfId="37644"/>
    <cellStyle name="Normal 7 3 2 2 4 3 2 2" xfId="37645"/>
    <cellStyle name="Normal 7 3 2 2 4 3 2 2 2" xfId="37646"/>
    <cellStyle name="Normal 7 3 2 2 4 3 2 3" xfId="37647"/>
    <cellStyle name="Normal 7 3 2 2 4 3 3" xfId="37648"/>
    <cellStyle name="Normal 7 3 2 2 4 3 3 2" xfId="37649"/>
    <cellStyle name="Normal 7 3 2 2 4 3 4" xfId="37650"/>
    <cellStyle name="Normal 7 3 2 2 4 4" xfId="37651"/>
    <cellStyle name="Normal 7 3 2 2 4 4 2" xfId="37652"/>
    <cellStyle name="Normal 7 3 2 2 4 4 2 2" xfId="37653"/>
    <cellStyle name="Normal 7 3 2 2 4 4 3" xfId="37654"/>
    <cellStyle name="Normal 7 3 2 2 4 5" xfId="37655"/>
    <cellStyle name="Normal 7 3 2 2 4 5 2" xfId="37656"/>
    <cellStyle name="Normal 7 3 2 2 4 6" xfId="37657"/>
    <cellStyle name="Normal 7 3 2 2 5" xfId="37658"/>
    <cellStyle name="Normal 7 3 2 2 5 2" xfId="37659"/>
    <cellStyle name="Normal 7 3 2 2 5 2 2" xfId="37660"/>
    <cellStyle name="Normal 7 3 2 2 5 2 2 2" xfId="37661"/>
    <cellStyle name="Normal 7 3 2 2 5 2 2 2 2" xfId="37662"/>
    <cellStyle name="Normal 7 3 2 2 5 2 2 3" xfId="37663"/>
    <cellStyle name="Normal 7 3 2 2 5 2 3" xfId="37664"/>
    <cellStyle name="Normal 7 3 2 2 5 2 3 2" xfId="37665"/>
    <cellStyle name="Normal 7 3 2 2 5 2 4" xfId="37666"/>
    <cellStyle name="Normal 7 3 2 2 5 3" xfId="37667"/>
    <cellStyle name="Normal 7 3 2 2 5 3 2" xfId="37668"/>
    <cellStyle name="Normal 7 3 2 2 5 3 2 2" xfId="37669"/>
    <cellStyle name="Normal 7 3 2 2 5 3 3" xfId="37670"/>
    <cellStyle name="Normal 7 3 2 2 5 4" xfId="37671"/>
    <cellStyle name="Normal 7 3 2 2 5 4 2" xfId="37672"/>
    <cellStyle name="Normal 7 3 2 2 5 5" xfId="37673"/>
    <cellStyle name="Normal 7 3 2 2 6" xfId="37674"/>
    <cellStyle name="Normal 7 3 2 2 6 2" xfId="37675"/>
    <cellStyle name="Normal 7 3 2 2 6 2 2" xfId="37676"/>
    <cellStyle name="Normal 7 3 2 2 6 2 2 2" xfId="37677"/>
    <cellStyle name="Normal 7 3 2 2 6 2 3" xfId="37678"/>
    <cellStyle name="Normal 7 3 2 2 6 3" xfId="37679"/>
    <cellStyle name="Normal 7 3 2 2 6 3 2" xfId="37680"/>
    <cellStyle name="Normal 7 3 2 2 6 4" xfId="37681"/>
    <cellStyle name="Normal 7 3 2 2 7" xfId="37682"/>
    <cellStyle name="Normal 7 3 2 2 7 2" xfId="37683"/>
    <cellStyle name="Normal 7 3 2 2 7 2 2" xfId="37684"/>
    <cellStyle name="Normal 7 3 2 2 7 3" xfId="37685"/>
    <cellStyle name="Normal 7 3 2 2 8" xfId="37686"/>
    <cellStyle name="Normal 7 3 2 2 8 2" xfId="37687"/>
    <cellStyle name="Normal 7 3 2 2 9" xfId="37688"/>
    <cellStyle name="Normal 7 3 2 3" xfId="37689"/>
    <cellStyle name="Normal 7 3 2 3 2" xfId="37690"/>
    <cellStyle name="Normal 7 3 2 3 2 2" xfId="37691"/>
    <cellStyle name="Normal 7 3 2 3 2 2 2" xfId="37692"/>
    <cellStyle name="Normal 7 3 2 3 2 2 2 2" xfId="37693"/>
    <cellStyle name="Normal 7 3 2 3 2 2 2 2 2" xfId="37694"/>
    <cellStyle name="Normal 7 3 2 3 2 2 2 2 2 2" xfId="37695"/>
    <cellStyle name="Normal 7 3 2 3 2 2 2 2 2 2 2" xfId="37696"/>
    <cellStyle name="Normal 7 3 2 3 2 2 2 2 2 3" xfId="37697"/>
    <cellStyle name="Normal 7 3 2 3 2 2 2 2 3" xfId="37698"/>
    <cellStyle name="Normal 7 3 2 3 2 2 2 2 3 2" xfId="37699"/>
    <cellStyle name="Normal 7 3 2 3 2 2 2 2 4" xfId="37700"/>
    <cellStyle name="Normal 7 3 2 3 2 2 2 3" xfId="37701"/>
    <cellStyle name="Normal 7 3 2 3 2 2 2 3 2" xfId="37702"/>
    <cellStyle name="Normal 7 3 2 3 2 2 2 3 2 2" xfId="37703"/>
    <cellStyle name="Normal 7 3 2 3 2 2 2 3 3" xfId="37704"/>
    <cellStyle name="Normal 7 3 2 3 2 2 2 4" xfId="37705"/>
    <cellStyle name="Normal 7 3 2 3 2 2 2 4 2" xfId="37706"/>
    <cellStyle name="Normal 7 3 2 3 2 2 2 5" xfId="37707"/>
    <cellStyle name="Normal 7 3 2 3 2 2 3" xfId="37708"/>
    <cellStyle name="Normal 7 3 2 3 2 2 3 2" xfId="37709"/>
    <cellStyle name="Normal 7 3 2 3 2 2 3 2 2" xfId="37710"/>
    <cellStyle name="Normal 7 3 2 3 2 2 3 2 2 2" xfId="37711"/>
    <cellStyle name="Normal 7 3 2 3 2 2 3 2 3" xfId="37712"/>
    <cellStyle name="Normal 7 3 2 3 2 2 3 3" xfId="37713"/>
    <cellStyle name="Normal 7 3 2 3 2 2 3 3 2" xfId="37714"/>
    <cellStyle name="Normal 7 3 2 3 2 2 3 4" xfId="37715"/>
    <cellStyle name="Normal 7 3 2 3 2 2 4" xfId="37716"/>
    <cellStyle name="Normal 7 3 2 3 2 2 4 2" xfId="37717"/>
    <cellStyle name="Normal 7 3 2 3 2 2 4 2 2" xfId="37718"/>
    <cellStyle name="Normal 7 3 2 3 2 2 4 3" xfId="37719"/>
    <cellStyle name="Normal 7 3 2 3 2 2 5" xfId="37720"/>
    <cellStyle name="Normal 7 3 2 3 2 2 5 2" xfId="37721"/>
    <cellStyle name="Normal 7 3 2 3 2 2 6" xfId="37722"/>
    <cellStyle name="Normal 7 3 2 3 2 3" xfId="37723"/>
    <cellStyle name="Normal 7 3 2 3 2 3 2" xfId="37724"/>
    <cellStyle name="Normal 7 3 2 3 2 3 2 2" xfId="37725"/>
    <cellStyle name="Normal 7 3 2 3 2 3 2 2 2" xfId="37726"/>
    <cellStyle name="Normal 7 3 2 3 2 3 2 2 2 2" xfId="37727"/>
    <cellStyle name="Normal 7 3 2 3 2 3 2 2 3" xfId="37728"/>
    <cellStyle name="Normal 7 3 2 3 2 3 2 3" xfId="37729"/>
    <cellStyle name="Normal 7 3 2 3 2 3 2 3 2" xfId="37730"/>
    <cellStyle name="Normal 7 3 2 3 2 3 2 4" xfId="37731"/>
    <cellStyle name="Normal 7 3 2 3 2 3 3" xfId="37732"/>
    <cellStyle name="Normal 7 3 2 3 2 3 3 2" xfId="37733"/>
    <cellStyle name="Normal 7 3 2 3 2 3 3 2 2" xfId="37734"/>
    <cellStyle name="Normal 7 3 2 3 2 3 3 3" xfId="37735"/>
    <cellStyle name="Normal 7 3 2 3 2 3 4" xfId="37736"/>
    <cellStyle name="Normal 7 3 2 3 2 3 4 2" xfId="37737"/>
    <cellStyle name="Normal 7 3 2 3 2 3 5" xfId="37738"/>
    <cellStyle name="Normal 7 3 2 3 2 4" xfId="37739"/>
    <cellStyle name="Normal 7 3 2 3 2 4 2" xfId="37740"/>
    <cellStyle name="Normal 7 3 2 3 2 4 2 2" xfId="37741"/>
    <cellStyle name="Normal 7 3 2 3 2 4 2 2 2" xfId="37742"/>
    <cellStyle name="Normal 7 3 2 3 2 4 2 3" xfId="37743"/>
    <cellStyle name="Normal 7 3 2 3 2 4 3" xfId="37744"/>
    <cellStyle name="Normal 7 3 2 3 2 4 3 2" xfId="37745"/>
    <cellStyle name="Normal 7 3 2 3 2 4 4" xfId="37746"/>
    <cellStyle name="Normal 7 3 2 3 2 5" xfId="37747"/>
    <cellStyle name="Normal 7 3 2 3 2 5 2" xfId="37748"/>
    <cellStyle name="Normal 7 3 2 3 2 5 2 2" xfId="37749"/>
    <cellStyle name="Normal 7 3 2 3 2 5 3" xfId="37750"/>
    <cellStyle name="Normal 7 3 2 3 2 6" xfId="37751"/>
    <cellStyle name="Normal 7 3 2 3 2 6 2" xfId="37752"/>
    <cellStyle name="Normal 7 3 2 3 2 7" xfId="37753"/>
    <cellStyle name="Normal 7 3 2 3 3" xfId="37754"/>
    <cellStyle name="Normal 7 3 2 3 3 2" xfId="37755"/>
    <cellStyle name="Normal 7 3 2 3 3 2 2" xfId="37756"/>
    <cellStyle name="Normal 7 3 2 3 3 2 2 2" xfId="37757"/>
    <cellStyle name="Normal 7 3 2 3 3 2 2 2 2" xfId="37758"/>
    <cellStyle name="Normal 7 3 2 3 3 2 2 2 2 2" xfId="37759"/>
    <cellStyle name="Normal 7 3 2 3 3 2 2 2 3" xfId="37760"/>
    <cellStyle name="Normal 7 3 2 3 3 2 2 3" xfId="37761"/>
    <cellStyle name="Normal 7 3 2 3 3 2 2 3 2" xfId="37762"/>
    <cellStyle name="Normal 7 3 2 3 3 2 2 4" xfId="37763"/>
    <cellStyle name="Normal 7 3 2 3 3 2 3" xfId="37764"/>
    <cellStyle name="Normal 7 3 2 3 3 2 3 2" xfId="37765"/>
    <cellStyle name="Normal 7 3 2 3 3 2 3 2 2" xfId="37766"/>
    <cellStyle name="Normal 7 3 2 3 3 2 3 3" xfId="37767"/>
    <cellStyle name="Normal 7 3 2 3 3 2 4" xfId="37768"/>
    <cellStyle name="Normal 7 3 2 3 3 2 4 2" xfId="37769"/>
    <cellStyle name="Normal 7 3 2 3 3 2 5" xfId="37770"/>
    <cellStyle name="Normal 7 3 2 3 3 3" xfId="37771"/>
    <cellStyle name="Normal 7 3 2 3 3 3 2" xfId="37772"/>
    <cellStyle name="Normal 7 3 2 3 3 3 2 2" xfId="37773"/>
    <cellStyle name="Normal 7 3 2 3 3 3 2 2 2" xfId="37774"/>
    <cellStyle name="Normal 7 3 2 3 3 3 2 3" xfId="37775"/>
    <cellStyle name="Normal 7 3 2 3 3 3 3" xfId="37776"/>
    <cellStyle name="Normal 7 3 2 3 3 3 3 2" xfId="37777"/>
    <cellStyle name="Normal 7 3 2 3 3 3 4" xfId="37778"/>
    <cellStyle name="Normal 7 3 2 3 3 4" xfId="37779"/>
    <cellStyle name="Normal 7 3 2 3 3 4 2" xfId="37780"/>
    <cellStyle name="Normal 7 3 2 3 3 4 2 2" xfId="37781"/>
    <cellStyle name="Normal 7 3 2 3 3 4 3" xfId="37782"/>
    <cellStyle name="Normal 7 3 2 3 3 5" xfId="37783"/>
    <cellStyle name="Normal 7 3 2 3 3 5 2" xfId="37784"/>
    <cellStyle name="Normal 7 3 2 3 3 6" xfId="37785"/>
    <cellStyle name="Normal 7 3 2 3 4" xfId="37786"/>
    <cellStyle name="Normal 7 3 2 3 4 2" xfId="37787"/>
    <cellStyle name="Normal 7 3 2 3 4 2 2" xfId="37788"/>
    <cellStyle name="Normal 7 3 2 3 4 2 2 2" xfId="37789"/>
    <cellStyle name="Normal 7 3 2 3 4 2 2 2 2" xfId="37790"/>
    <cellStyle name="Normal 7 3 2 3 4 2 2 3" xfId="37791"/>
    <cellStyle name="Normal 7 3 2 3 4 2 3" xfId="37792"/>
    <cellStyle name="Normal 7 3 2 3 4 2 3 2" xfId="37793"/>
    <cellStyle name="Normal 7 3 2 3 4 2 4" xfId="37794"/>
    <cellStyle name="Normal 7 3 2 3 4 3" xfId="37795"/>
    <cellStyle name="Normal 7 3 2 3 4 3 2" xfId="37796"/>
    <cellStyle name="Normal 7 3 2 3 4 3 2 2" xfId="37797"/>
    <cellStyle name="Normal 7 3 2 3 4 3 3" xfId="37798"/>
    <cellStyle name="Normal 7 3 2 3 4 4" xfId="37799"/>
    <cellStyle name="Normal 7 3 2 3 4 4 2" xfId="37800"/>
    <cellStyle name="Normal 7 3 2 3 4 5" xfId="37801"/>
    <cellStyle name="Normal 7 3 2 3 5" xfId="37802"/>
    <cellStyle name="Normal 7 3 2 3 5 2" xfId="37803"/>
    <cellStyle name="Normal 7 3 2 3 5 2 2" xfId="37804"/>
    <cellStyle name="Normal 7 3 2 3 5 2 2 2" xfId="37805"/>
    <cellStyle name="Normal 7 3 2 3 5 2 3" xfId="37806"/>
    <cellStyle name="Normal 7 3 2 3 5 3" xfId="37807"/>
    <cellStyle name="Normal 7 3 2 3 5 3 2" xfId="37808"/>
    <cellStyle name="Normal 7 3 2 3 5 4" xfId="37809"/>
    <cellStyle name="Normal 7 3 2 3 6" xfId="37810"/>
    <cellStyle name="Normal 7 3 2 3 6 2" xfId="37811"/>
    <cellStyle name="Normal 7 3 2 3 6 2 2" xfId="37812"/>
    <cellStyle name="Normal 7 3 2 3 6 3" xfId="37813"/>
    <cellStyle name="Normal 7 3 2 3 7" xfId="37814"/>
    <cellStyle name="Normal 7 3 2 3 7 2" xfId="37815"/>
    <cellStyle name="Normal 7 3 2 3 8" xfId="37816"/>
    <cellStyle name="Normal 7 3 2 4" xfId="37817"/>
    <cellStyle name="Normal 7 3 2 4 2" xfId="37818"/>
    <cellStyle name="Normal 7 3 2 4 2 2" xfId="37819"/>
    <cellStyle name="Normal 7 3 2 4 2 2 2" xfId="37820"/>
    <cellStyle name="Normal 7 3 2 4 2 2 2 2" xfId="37821"/>
    <cellStyle name="Normal 7 3 2 4 2 2 2 2 2" xfId="37822"/>
    <cellStyle name="Normal 7 3 2 4 2 2 2 2 2 2" xfId="37823"/>
    <cellStyle name="Normal 7 3 2 4 2 2 2 2 3" xfId="37824"/>
    <cellStyle name="Normal 7 3 2 4 2 2 2 3" xfId="37825"/>
    <cellStyle name="Normal 7 3 2 4 2 2 2 3 2" xfId="37826"/>
    <cellStyle name="Normal 7 3 2 4 2 2 2 4" xfId="37827"/>
    <cellStyle name="Normal 7 3 2 4 2 2 3" xfId="37828"/>
    <cellStyle name="Normal 7 3 2 4 2 2 3 2" xfId="37829"/>
    <cellStyle name="Normal 7 3 2 4 2 2 3 2 2" xfId="37830"/>
    <cellStyle name="Normal 7 3 2 4 2 2 3 3" xfId="37831"/>
    <cellStyle name="Normal 7 3 2 4 2 2 4" xfId="37832"/>
    <cellStyle name="Normal 7 3 2 4 2 2 4 2" xfId="37833"/>
    <cellStyle name="Normal 7 3 2 4 2 2 5" xfId="37834"/>
    <cellStyle name="Normal 7 3 2 4 2 3" xfId="37835"/>
    <cellStyle name="Normal 7 3 2 4 2 3 2" xfId="37836"/>
    <cellStyle name="Normal 7 3 2 4 2 3 2 2" xfId="37837"/>
    <cellStyle name="Normal 7 3 2 4 2 3 2 2 2" xfId="37838"/>
    <cellStyle name="Normal 7 3 2 4 2 3 2 3" xfId="37839"/>
    <cellStyle name="Normal 7 3 2 4 2 3 3" xfId="37840"/>
    <cellStyle name="Normal 7 3 2 4 2 3 3 2" xfId="37841"/>
    <cellStyle name="Normal 7 3 2 4 2 3 4" xfId="37842"/>
    <cellStyle name="Normal 7 3 2 4 2 4" xfId="37843"/>
    <cellStyle name="Normal 7 3 2 4 2 4 2" xfId="37844"/>
    <cellStyle name="Normal 7 3 2 4 2 4 2 2" xfId="37845"/>
    <cellStyle name="Normal 7 3 2 4 2 4 3" xfId="37846"/>
    <cellStyle name="Normal 7 3 2 4 2 5" xfId="37847"/>
    <cellStyle name="Normal 7 3 2 4 2 5 2" xfId="37848"/>
    <cellStyle name="Normal 7 3 2 4 2 6" xfId="37849"/>
    <cellStyle name="Normal 7 3 2 4 3" xfId="37850"/>
    <cellStyle name="Normal 7 3 2 4 3 2" xfId="37851"/>
    <cellStyle name="Normal 7 3 2 4 3 2 2" xfId="37852"/>
    <cellStyle name="Normal 7 3 2 4 3 2 2 2" xfId="37853"/>
    <cellStyle name="Normal 7 3 2 4 3 2 2 2 2" xfId="37854"/>
    <cellStyle name="Normal 7 3 2 4 3 2 2 3" xfId="37855"/>
    <cellStyle name="Normal 7 3 2 4 3 2 3" xfId="37856"/>
    <cellStyle name="Normal 7 3 2 4 3 2 3 2" xfId="37857"/>
    <cellStyle name="Normal 7 3 2 4 3 2 4" xfId="37858"/>
    <cellStyle name="Normal 7 3 2 4 3 3" xfId="37859"/>
    <cellStyle name="Normal 7 3 2 4 3 3 2" xfId="37860"/>
    <cellStyle name="Normal 7 3 2 4 3 3 2 2" xfId="37861"/>
    <cellStyle name="Normal 7 3 2 4 3 3 3" xfId="37862"/>
    <cellStyle name="Normal 7 3 2 4 3 4" xfId="37863"/>
    <cellStyle name="Normal 7 3 2 4 3 4 2" xfId="37864"/>
    <cellStyle name="Normal 7 3 2 4 3 5" xfId="37865"/>
    <cellStyle name="Normal 7 3 2 4 4" xfId="37866"/>
    <cellStyle name="Normal 7 3 2 4 4 2" xfId="37867"/>
    <cellStyle name="Normal 7 3 2 4 4 2 2" xfId="37868"/>
    <cellStyle name="Normal 7 3 2 4 4 2 2 2" xfId="37869"/>
    <cellStyle name="Normal 7 3 2 4 4 2 3" xfId="37870"/>
    <cellStyle name="Normal 7 3 2 4 4 3" xfId="37871"/>
    <cellStyle name="Normal 7 3 2 4 4 3 2" xfId="37872"/>
    <cellStyle name="Normal 7 3 2 4 4 4" xfId="37873"/>
    <cellStyle name="Normal 7 3 2 4 5" xfId="37874"/>
    <cellStyle name="Normal 7 3 2 4 5 2" xfId="37875"/>
    <cellStyle name="Normal 7 3 2 4 5 2 2" xfId="37876"/>
    <cellStyle name="Normal 7 3 2 4 5 3" xfId="37877"/>
    <cellStyle name="Normal 7 3 2 4 6" xfId="37878"/>
    <cellStyle name="Normal 7 3 2 4 6 2" xfId="37879"/>
    <cellStyle name="Normal 7 3 2 4 7" xfId="37880"/>
    <cellStyle name="Normal 7 3 2 5" xfId="37881"/>
    <cellStyle name="Normal 7 3 2 5 2" xfId="37882"/>
    <cellStyle name="Normal 7 3 2 5 2 2" xfId="37883"/>
    <cellStyle name="Normal 7 3 2 5 2 2 2" xfId="37884"/>
    <cellStyle name="Normal 7 3 2 5 2 2 2 2" xfId="37885"/>
    <cellStyle name="Normal 7 3 2 5 2 2 2 2 2" xfId="37886"/>
    <cellStyle name="Normal 7 3 2 5 2 2 2 3" xfId="37887"/>
    <cellStyle name="Normal 7 3 2 5 2 2 3" xfId="37888"/>
    <cellStyle name="Normal 7 3 2 5 2 2 3 2" xfId="37889"/>
    <cellStyle name="Normal 7 3 2 5 2 2 4" xfId="37890"/>
    <cellStyle name="Normal 7 3 2 5 2 3" xfId="37891"/>
    <cellStyle name="Normal 7 3 2 5 2 3 2" xfId="37892"/>
    <cellStyle name="Normal 7 3 2 5 2 3 2 2" xfId="37893"/>
    <cellStyle name="Normal 7 3 2 5 2 3 3" xfId="37894"/>
    <cellStyle name="Normal 7 3 2 5 2 4" xfId="37895"/>
    <cellStyle name="Normal 7 3 2 5 2 4 2" xfId="37896"/>
    <cellStyle name="Normal 7 3 2 5 2 5" xfId="37897"/>
    <cellStyle name="Normal 7 3 2 5 3" xfId="37898"/>
    <cellStyle name="Normal 7 3 2 5 3 2" xfId="37899"/>
    <cellStyle name="Normal 7 3 2 5 3 2 2" xfId="37900"/>
    <cellStyle name="Normal 7 3 2 5 3 2 2 2" xfId="37901"/>
    <cellStyle name="Normal 7 3 2 5 3 2 3" xfId="37902"/>
    <cellStyle name="Normal 7 3 2 5 3 3" xfId="37903"/>
    <cellStyle name="Normal 7 3 2 5 3 3 2" xfId="37904"/>
    <cellStyle name="Normal 7 3 2 5 3 4" xfId="37905"/>
    <cellStyle name="Normal 7 3 2 5 4" xfId="37906"/>
    <cellStyle name="Normal 7 3 2 5 4 2" xfId="37907"/>
    <cellStyle name="Normal 7 3 2 5 4 2 2" xfId="37908"/>
    <cellStyle name="Normal 7 3 2 5 4 3" xfId="37909"/>
    <cellStyle name="Normal 7 3 2 5 5" xfId="37910"/>
    <cellStyle name="Normal 7 3 2 5 5 2" xfId="37911"/>
    <cellStyle name="Normal 7 3 2 5 6" xfId="37912"/>
    <cellStyle name="Normal 7 3 2 6" xfId="37913"/>
    <cellStyle name="Normal 7 3 2 6 2" xfId="37914"/>
    <cellStyle name="Normal 7 3 2 6 2 2" xfId="37915"/>
    <cellStyle name="Normal 7 3 2 6 2 2 2" xfId="37916"/>
    <cellStyle name="Normal 7 3 2 6 2 2 2 2" xfId="37917"/>
    <cellStyle name="Normal 7 3 2 6 2 2 3" xfId="37918"/>
    <cellStyle name="Normal 7 3 2 6 2 3" xfId="37919"/>
    <cellStyle name="Normal 7 3 2 6 2 3 2" xfId="37920"/>
    <cellStyle name="Normal 7 3 2 6 2 4" xfId="37921"/>
    <cellStyle name="Normal 7 3 2 6 3" xfId="37922"/>
    <cellStyle name="Normal 7 3 2 6 3 2" xfId="37923"/>
    <cellStyle name="Normal 7 3 2 6 3 2 2" xfId="37924"/>
    <cellStyle name="Normal 7 3 2 6 3 3" xfId="37925"/>
    <cellStyle name="Normal 7 3 2 6 4" xfId="37926"/>
    <cellStyle name="Normal 7 3 2 6 4 2" xfId="37927"/>
    <cellStyle name="Normal 7 3 2 6 5" xfId="37928"/>
    <cellStyle name="Normal 7 3 2 7" xfId="37929"/>
    <cellStyle name="Normal 7 3 2 7 2" xfId="37930"/>
    <cellStyle name="Normal 7 3 2 7 2 2" xfId="37931"/>
    <cellStyle name="Normal 7 3 2 7 2 2 2" xfId="37932"/>
    <cellStyle name="Normal 7 3 2 7 2 3" xfId="37933"/>
    <cellStyle name="Normal 7 3 2 7 3" xfId="37934"/>
    <cellStyle name="Normal 7 3 2 7 3 2" xfId="37935"/>
    <cellStyle name="Normal 7 3 2 7 4" xfId="37936"/>
    <cellStyle name="Normal 7 3 2 8" xfId="37937"/>
    <cellStyle name="Normal 7 3 2 8 2" xfId="37938"/>
    <cellStyle name="Normal 7 3 2 8 2 2" xfId="37939"/>
    <cellStyle name="Normal 7 3 2 8 3" xfId="37940"/>
    <cellStyle name="Normal 7 3 2 9" xfId="37941"/>
    <cellStyle name="Normal 7 3 2 9 2" xfId="37942"/>
    <cellStyle name="Normal 7 3 3" xfId="37943"/>
    <cellStyle name="Normal 7 3 3 2" xfId="37944"/>
    <cellStyle name="Normal 7 3 3 2 2" xfId="37945"/>
    <cellStyle name="Normal 7 3 3 2 2 2" xfId="37946"/>
    <cellStyle name="Normal 7 3 3 2 2 2 2" xfId="37947"/>
    <cellStyle name="Normal 7 3 3 2 2 2 2 2" xfId="37948"/>
    <cellStyle name="Normal 7 3 3 2 2 2 2 2 2" xfId="37949"/>
    <cellStyle name="Normal 7 3 3 2 2 2 2 2 2 2" xfId="37950"/>
    <cellStyle name="Normal 7 3 3 2 2 2 2 2 2 2 2" xfId="37951"/>
    <cellStyle name="Normal 7 3 3 2 2 2 2 2 2 3" xfId="37952"/>
    <cellStyle name="Normal 7 3 3 2 2 2 2 2 3" xfId="37953"/>
    <cellStyle name="Normal 7 3 3 2 2 2 2 2 3 2" xfId="37954"/>
    <cellStyle name="Normal 7 3 3 2 2 2 2 2 4" xfId="37955"/>
    <cellStyle name="Normal 7 3 3 2 2 2 2 3" xfId="37956"/>
    <cellStyle name="Normal 7 3 3 2 2 2 2 3 2" xfId="37957"/>
    <cellStyle name="Normal 7 3 3 2 2 2 2 3 2 2" xfId="37958"/>
    <cellStyle name="Normal 7 3 3 2 2 2 2 3 3" xfId="37959"/>
    <cellStyle name="Normal 7 3 3 2 2 2 2 4" xfId="37960"/>
    <cellStyle name="Normal 7 3 3 2 2 2 2 4 2" xfId="37961"/>
    <cellStyle name="Normal 7 3 3 2 2 2 2 5" xfId="37962"/>
    <cellStyle name="Normal 7 3 3 2 2 2 3" xfId="37963"/>
    <cellStyle name="Normal 7 3 3 2 2 2 3 2" xfId="37964"/>
    <cellStyle name="Normal 7 3 3 2 2 2 3 2 2" xfId="37965"/>
    <cellStyle name="Normal 7 3 3 2 2 2 3 2 2 2" xfId="37966"/>
    <cellStyle name="Normal 7 3 3 2 2 2 3 2 3" xfId="37967"/>
    <cellStyle name="Normal 7 3 3 2 2 2 3 3" xfId="37968"/>
    <cellStyle name="Normal 7 3 3 2 2 2 3 3 2" xfId="37969"/>
    <cellStyle name="Normal 7 3 3 2 2 2 3 4" xfId="37970"/>
    <cellStyle name="Normal 7 3 3 2 2 2 4" xfId="37971"/>
    <cellStyle name="Normal 7 3 3 2 2 2 4 2" xfId="37972"/>
    <cellStyle name="Normal 7 3 3 2 2 2 4 2 2" xfId="37973"/>
    <cellStyle name="Normal 7 3 3 2 2 2 4 3" xfId="37974"/>
    <cellStyle name="Normal 7 3 3 2 2 2 5" xfId="37975"/>
    <cellStyle name="Normal 7 3 3 2 2 2 5 2" xfId="37976"/>
    <cellStyle name="Normal 7 3 3 2 2 2 6" xfId="37977"/>
    <cellStyle name="Normal 7 3 3 2 2 3" xfId="37978"/>
    <cellStyle name="Normal 7 3 3 2 2 3 2" xfId="37979"/>
    <cellStyle name="Normal 7 3 3 2 2 3 2 2" xfId="37980"/>
    <cellStyle name="Normal 7 3 3 2 2 3 2 2 2" xfId="37981"/>
    <cellStyle name="Normal 7 3 3 2 2 3 2 2 2 2" xfId="37982"/>
    <cellStyle name="Normal 7 3 3 2 2 3 2 2 3" xfId="37983"/>
    <cellStyle name="Normal 7 3 3 2 2 3 2 3" xfId="37984"/>
    <cellStyle name="Normal 7 3 3 2 2 3 2 3 2" xfId="37985"/>
    <cellStyle name="Normal 7 3 3 2 2 3 2 4" xfId="37986"/>
    <cellStyle name="Normal 7 3 3 2 2 3 3" xfId="37987"/>
    <cellStyle name="Normal 7 3 3 2 2 3 3 2" xfId="37988"/>
    <cellStyle name="Normal 7 3 3 2 2 3 3 2 2" xfId="37989"/>
    <cellStyle name="Normal 7 3 3 2 2 3 3 3" xfId="37990"/>
    <cellStyle name="Normal 7 3 3 2 2 3 4" xfId="37991"/>
    <cellStyle name="Normal 7 3 3 2 2 3 4 2" xfId="37992"/>
    <cellStyle name="Normal 7 3 3 2 2 3 5" xfId="37993"/>
    <cellStyle name="Normal 7 3 3 2 2 4" xfId="37994"/>
    <cellStyle name="Normal 7 3 3 2 2 4 2" xfId="37995"/>
    <cellStyle name="Normal 7 3 3 2 2 4 2 2" xfId="37996"/>
    <cellStyle name="Normal 7 3 3 2 2 4 2 2 2" xfId="37997"/>
    <cellStyle name="Normal 7 3 3 2 2 4 2 3" xfId="37998"/>
    <cellStyle name="Normal 7 3 3 2 2 4 3" xfId="37999"/>
    <cellStyle name="Normal 7 3 3 2 2 4 3 2" xfId="38000"/>
    <cellStyle name="Normal 7 3 3 2 2 4 4" xfId="38001"/>
    <cellStyle name="Normal 7 3 3 2 2 5" xfId="38002"/>
    <cellStyle name="Normal 7 3 3 2 2 5 2" xfId="38003"/>
    <cellStyle name="Normal 7 3 3 2 2 5 2 2" xfId="38004"/>
    <cellStyle name="Normal 7 3 3 2 2 5 3" xfId="38005"/>
    <cellStyle name="Normal 7 3 3 2 2 6" xfId="38006"/>
    <cellStyle name="Normal 7 3 3 2 2 6 2" xfId="38007"/>
    <cellStyle name="Normal 7 3 3 2 2 7" xfId="38008"/>
    <cellStyle name="Normal 7 3 3 2 3" xfId="38009"/>
    <cellStyle name="Normal 7 3 3 2 3 2" xfId="38010"/>
    <cellStyle name="Normal 7 3 3 2 3 2 2" xfId="38011"/>
    <cellStyle name="Normal 7 3 3 2 3 2 2 2" xfId="38012"/>
    <cellStyle name="Normal 7 3 3 2 3 2 2 2 2" xfId="38013"/>
    <cellStyle name="Normal 7 3 3 2 3 2 2 2 2 2" xfId="38014"/>
    <cellStyle name="Normal 7 3 3 2 3 2 2 2 3" xfId="38015"/>
    <cellStyle name="Normal 7 3 3 2 3 2 2 3" xfId="38016"/>
    <cellStyle name="Normal 7 3 3 2 3 2 2 3 2" xfId="38017"/>
    <cellStyle name="Normal 7 3 3 2 3 2 2 4" xfId="38018"/>
    <cellStyle name="Normal 7 3 3 2 3 2 3" xfId="38019"/>
    <cellStyle name="Normal 7 3 3 2 3 2 3 2" xfId="38020"/>
    <cellStyle name="Normal 7 3 3 2 3 2 3 2 2" xfId="38021"/>
    <cellStyle name="Normal 7 3 3 2 3 2 3 3" xfId="38022"/>
    <cellStyle name="Normal 7 3 3 2 3 2 4" xfId="38023"/>
    <cellStyle name="Normal 7 3 3 2 3 2 4 2" xfId="38024"/>
    <cellStyle name="Normal 7 3 3 2 3 2 5" xfId="38025"/>
    <cellStyle name="Normal 7 3 3 2 3 3" xfId="38026"/>
    <cellStyle name="Normal 7 3 3 2 3 3 2" xfId="38027"/>
    <cellStyle name="Normal 7 3 3 2 3 3 2 2" xfId="38028"/>
    <cellStyle name="Normal 7 3 3 2 3 3 2 2 2" xfId="38029"/>
    <cellStyle name="Normal 7 3 3 2 3 3 2 3" xfId="38030"/>
    <cellStyle name="Normal 7 3 3 2 3 3 3" xfId="38031"/>
    <cellStyle name="Normal 7 3 3 2 3 3 3 2" xfId="38032"/>
    <cellStyle name="Normal 7 3 3 2 3 3 4" xfId="38033"/>
    <cellStyle name="Normal 7 3 3 2 3 4" xfId="38034"/>
    <cellStyle name="Normal 7 3 3 2 3 4 2" xfId="38035"/>
    <cellStyle name="Normal 7 3 3 2 3 4 2 2" xfId="38036"/>
    <cellStyle name="Normal 7 3 3 2 3 4 3" xfId="38037"/>
    <cellStyle name="Normal 7 3 3 2 3 5" xfId="38038"/>
    <cellStyle name="Normal 7 3 3 2 3 5 2" xfId="38039"/>
    <cellStyle name="Normal 7 3 3 2 3 6" xfId="38040"/>
    <cellStyle name="Normal 7 3 3 2 4" xfId="38041"/>
    <cellStyle name="Normal 7 3 3 2 4 2" xfId="38042"/>
    <cellStyle name="Normal 7 3 3 2 4 2 2" xfId="38043"/>
    <cellStyle name="Normal 7 3 3 2 4 2 2 2" xfId="38044"/>
    <cellStyle name="Normal 7 3 3 2 4 2 2 2 2" xfId="38045"/>
    <cellStyle name="Normal 7 3 3 2 4 2 2 3" xfId="38046"/>
    <cellStyle name="Normal 7 3 3 2 4 2 3" xfId="38047"/>
    <cellStyle name="Normal 7 3 3 2 4 2 3 2" xfId="38048"/>
    <cellStyle name="Normal 7 3 3 2 4 2 4" xfId="38049"/>
    <cellStyle name="Normal 7 3 3 2 4 3" xfId="38050"/>
    <cellStyle name="Normal 7 3 3 2 4 3 2" xfId="38051"/>
    <cellStyle name="Normal 7 3 3 2 4 3 2 2" xfId="38052"/>
    <cellStyle name="Normal 7 3 3 2 4 3 3" xfId="38053"/>
    <cellStyle name="Normal 7 3 3 2 4 4" xfId="38054"/>
    <cellStyle name="Normal 7 3 3 2 4 4 2" xfId="38055"/>
    <cellStyle name="Normal 7 3 3 2 4 5" xfId="38056"/>
    <cellStyle name="Normal 7 3 3 2 5" xfId="38057"/>
    <cellStyle name="Normal 7 3 3 2 5 2" xfId="38058"/>
    <cellStyle name="Normal 7 3 3 2 5 2 2" xfId="38059"/>
    <cellStyle name="Normal 7 3 3 2 5 2 2 2" xfId="38060"/>
    <cellStyle name="Normal 7 3 3 2 5 2 3" xfId="38061"/>
    <cellStyle name="Normal 7 3 3 2 5 3" xfId="38062"/>
    <cellStyle name="Normal 7 3 3 2 5 3 2" xfId="38063"/>
    <cellStyle name="Normal 7 3 3 2 5 4" xfId="38064"/>
    <cellStyle name="Normal 7 3 3 2 6" xfId="38065"/>
    <cellStyle name="Normal 7 3 3 2 6 2" xfId="38066"/>
    <cellStyle name="Normal 7 3 3 2 6 2 2" xfId="38067"/>
    <cellStyle name="Normal 7 3 3 2 6 3" xfId="38068"/>
    <cellStyle name="Normal 7 3 3 2 7" xfId="38069"/>
    <cellStyle name="Normal 7 3 3 2 7 2" xfId="38070"/>
    <cellStyle name="Normal 7 3 3 2 8" xfId="38071"/>
    <cellStyle name="Normal 7 3 3 3" xfId="38072"/>
    <cellStyle name="Normal 7 3 3 3 2" xfId="38073"/>
    <cellStyle name="Normal 7 3 3 3 2 2" xfId="38074"/>
    <cellStyle name="Normal 7 3 3 3 2 2 2" xfId="38075"/>
    <cellStyle name="Normal 7 3 3 3 2 2 2 2" xfId="38076"/>
    <cellStyle name="Normal 7 3 3 3 2 2 2 2 2" xfId="38077"/>
    <cellStyle name="Normal 7 3 3 3 2 2 2 2 2 2" xfId="38078"/>
    <cellStyle name="Normal 7 3 3 3 2 2 2 2 3" xfId="38079"/>
    <cellStyle name="Normal 7 3 3 3 2 2 2 3" xfId="38080"/>
    <cellStyle name="Normal 7 3 3 3 2 2 2 3 2" xfId="38081"/>
    <cellStyle name="Normal 7 3 3 3 2 2 2 4" xfId="38082"/>
    <cellStyle name="Normal 7 3 3 3 2 2 3" xfId="38083"/>
    <cellStyle name="Normal 7 3 3 3 2 2 3 2" xfId="38084"/>
    <cellStyle name="Normal 7 3 3 3 2 2 3 2 2" xfId="38085"/>
    <cellStyle name="Normal 7 3 3 3 2 2 3 3" xfId="38086"/>
    <cellStyle name="Normal 7 3 3 3 2 2 4" xfId="38087"/>
    <cellStyle name="Normal 7 3 3 3 2 2 4 2" xfId="38088"/>
    <cellStyle name="Normal 7 3 3 3 2 2 5" xfId="38089"/>
    <cellStyle name="Normal 7 3 3 3 2 3" xfId="38090"/>
    <cellStyle name="Normal 7 3 3 3 2 3 2" xfId="38091"/>
    <cellStyle name="Normal 7 3 3 3 2 3 2 2" xfId="38092"/>
    <cellStyle name="Normal 7 3 3 3 2 3 2 2 2" xfId="38093"/>
    <cellStyle name="Normal 7 3 3 3 2 3 2 3" xfId="38094"/>
    <cellStyle name="Normal 7 3 3 3 2 3 3" xfId="38095"/>
    <cellStyle name="Normal 7 3 3 3 2 3 3 2" xfId="38096"/>
    <cellStyle name="Normal 7 3 3 3 2 3 4" xfId="38097"/>
    <cellStyle name="Normal 7 3 3 3 2 4" xfId="38098"/>
    <cellStyle name="Normal 7 3 3 3 2 4 2" xfId="38099"/>
    <cellStyle name="Normal 7 3 3 3 2 4 2 2" xfId="38100"/>
    <cellStyle name="Normal 7 3 3 3 2 4 3" xfId="38101"/>
    <cellStyle name="Normal 7 3 3 3 2 5" xfId="38102"/>
    <cellStyle name="Normal 7 3 3 3 2 5 2" xfId="38103"/>
    <cellStyle name="Normal 7 3 3 3 2 6" xfId="38104"/>
    <cellStyle name="Normal 7 3 3 3 3" xfId="38105"/>
    <cellStyle name="Normal 7 3 3 3 3 2" xfId="38106"/>
    <cellStyle name="Normal 7 3 3 3 3 2 2" xfId="38107"/>
    <cellStyle name="Normal 7 3 3 3 3 2 2 2" xfId="38108"/>
    <cellStyle name="Normal 7 3 3 3 3 2 2 2 2" xfId="38109"/>
    <cellStyle name="Normal 7 3 3 3 3 2 2 3" xfId="38110"/>
    <cellStyle name="Normal 7 3 3 3 3 2 3" xfId="38111"/>
    <cellStyle name="Normal 7 3 3 3 3 2 3 2" xfId="38112"/>
    <cellStyle name="Normal 7 3 3 3 3 2 4" xfId="38113"/>
    <cellStyle name="Normal 7 3 3 3 3 3" xfId="38114"/>
    <cellStyle name="Normal 7 3 3 3 3 3 2" xfId="38115"/>
    <cellStyle name="Normal 7 3 3 3 3 3 2 2" xfId="38116"/>
    <cellStyle name="Normal 7 3 3 3 3 3 3" xfId="38117"/>
    <cellStyle name="Normal 7 3 3 3 3 4" xfId="38118"/>
    <cellStyle name="Normal 7 3 3 3 3 4 2" xfId="38119"/>
    <cellStyle name="Normal 7 3 3 3 3 5" xfId="38120"/>
    <cellStyle name="Normal 7 3 3 3 4" xfId="38121"/>
    <cellStyle name="Normal 7 3 3 3 4 2" xfId="38122"/>
    <cellStyle name="Normal 7 3 3 3 4 2 2" xfId="38123"/>
    <cellStyle name="Normal 7 3 3 3 4 2 2 2" xfId="38124"/>
    <cellStyle name="Normal 7 3 3 3 4 2 3" xfId="38125"/>
    <cellStyle name="Normal 7 3 3 3 4 3" xfId="38126"/>
    <cellStyle name="Normal 7 3 3 3 4 3 2" xfId="38127"/>
    <cellStyle name="Normal 7 3 3 3 4 4" xfId="38128"/>
    <cellStyle name="Normal 7 3 3 3 5" xfId="38129"/>
    <cellStyle name="Normal 7 3 3 3 5 2" xfId="38130"/>
    <cellStyle name="Normal 7 3 3 3 5 2 2" xfId="38131"/>
    <cellStyle name="Normal 7 3 3 3 5 3" xfId="38132"/>
    <cellStyle name="Normal 7 3 3 3 6" xfId="38133"/>
    <cellStyle name="Normal 7 3 3 3 6 2" xfId="38134"/>
    <cellStyle name="Normal 7 3 3 3 7" xfId="38135"/>
    <cellStyle name="Normal 7 3 3 4" xfId="38136"/>
    <cellStyle name="Normal 7 3 3 4 2" xfId="38137"/>
    <cellStyle name="Normal 7 3 3 4 2 2" xfId="38138"/>
    <cellStyle name="Normal 7 3 3 4 2 2 2" xfId="38139"/>
    <cellStyle name="Normal 7 3 3 4 2 2 2 2" xfId="38140"/>
    <cellStyle name="Normal 7 3 3 4 2 2 2 2 2" xfId="38141"/>
    <cellStyle name="Normal 7 3 3 4 2 2 2 3" xfId="38142"/>
    <cellStyle name="Normal 7 3 3 4 2 2 3" xfId="38143"/>
    <cellStyle name="Normal 7 3 3 4 2 2 3 2" xfId="38144"/>
    <cellStyle name="Normal 7 3 3 4 2 2 4" xfId="38145"/>
    <cellStyle name="Normal 7 3 3 4 2 3" xfId="38146"/>
    <cellStyle name="Normal 7 3 3 4 2 3 2" xfId="38147"/>
    <cellStyle name="Normal 7 3 3 4 2 3 2 2" xfId="38148"/>
    <cellStyle name="Normal 7 3 3 4 2 3 3" xfId="38149"/>
    <cellStyle name="Normal 7 3 3 4 2 4" xfId="38150"/>
    <cellStyle name="Normal 7 3 3 4 2 4 2" xfId="38151"/>
    <cellStyle name="Normal 7 3 3 4 2 5" xfId="38152"/>
    <cellStyle name="Normal 7 3 3 4 3" xfId="38153"/>
    <cellStyle name="Normal 7 3 3 4 3 2" xfId="38154"/>
    <cellStyle name="Normal 7 3 3 4 3 2 2" xfId="38155"/>
    <cellStyle name="Normal 7 3 3 4 3 2 2 2" xfId="38156"/>
    <cellStyle name="Normal 7 3 3 4 3 2 3" xfId="38157"/>
    <cellStyle name="Normal 7 3 3 4 3 3" xfId="38158"/>
    <cellStyle name="Normal 7 3 3 4 3 3 2" xfId="38159"/>
    <cellStyle name="Normal 7 3 3 4 3 4" xfId="38160"/>
    <cellStyle name="Normal 7 3 3 4 4" xfId="38161"/>
    <cellStyle name="Normal 7 3 3 4 4 2" xfId="38162"/>
    <cellStyle name="Normal 7 3 3 4 4 2 2" xfId="38163"/>
    <cellStyle name="Normal 7 3 3 4 4 3" xfId="38164"/>
    <cellStyle name="Normal 7 3 3 4 5" xfId="38165"/>
    <cellStyle name="Normal 7 3 3 4 5 2" xfId="38166"/>
    <cellStyle name="Normal 7 3 3 4 6" xfId="38167"/>
    <cellStyle name="Normal 7 3 3 5" xfId="38168"/>
    <cellStyle name="Normal 7 3 3 5 2" xfId="38169"/>
    <cellStyle name="Normal 7 3 3 5 2 2" xfId="38170"/>
    <cellStyle name="Normal 7 3 3 5 2 2 2" xfId="38171"/>
    <cellStyle name="Normal 7 3 3 5 2 2 2 2" xfId="38172"/>
    <cellStyle name="Normal 7 3 3 5 2 2 3" xfId="38173"/>
    <cellStyle name="Normal 7 3 3 5 2 3" xfId="38174"/>
    <cellStyle name="Normal 7 3 3 5 2 3 2" xfId="38175"/>
    <cellStyle name="Normal 7 3 3 5 2 4" xfId="38176"/>
    <cellStyle name="Normal 7 3 3 5 3" xfId="38177"/>
    <cellStyle name="Normal 7 3 3 5 3 2" xfId="38178"/>
    <cellStyle name="Normal 7 3 3 5 3 2 2" xfId="38179"/>
    <cellStyle name="Normal 7 3 3 5 3 3" xfId="38180"/>
    <cellStyle name="Normal 7 3 3 5 4" xfId="38181"/>
    <cellStyle name="Normal 7 3 3 5 4 2" xfId="38182"/>
    <cellStyle name="Normal 7 3 3 5 5" xfId="38183"/>
    <cellStyle name="Normal 7 3 3 6" xfId="38184"/>
    <cellStyle name="Normal 7 3 3 6 2" xfId="38185"/>
    <cellStyle name="Normal 7 3 3 6 2 2" xfId="38186"/>
    <cellStyle name="Normal 7 3 3 6 2 2 2" xfId="38187"/>
    <cellStyle name="Normal 7 3 3 6 2 3" xfId="38188"/>
    <cellStyle name="Normal 7 3 3 6 3" xfId="38189"/>
    <cellStyle name="Normal 7 3 3 6 3 2" xfId="38190"/>
    <cellStyle name="Normal 7 3 3 6 4" xfId="38191"/>
    <cellStyle name="Normal 7 3 3 7" xfId="38192"/>
    <cellStyle name="Normal 7 3 3 7 2" xfId="38193"/>
    <cellStyle name="Normal 7 3 3 7 2 2" xfId="38194"/>
    <cellStyle name="Normal 7 3 3 7 3" xfId="38195"/>
    <cellStyle name="Normal 7 3 3 8" xfId="38196"/>
    <cellStyle name="Normal 7 3 3 8 2" xfId="38197"/>
    <cellStyle name="Normal 7 3 3 9" xfId="38198"/>
    <cellStyle name="Normal 7 3 4" xfId="38199"/>
    <cellStyle name="Normal 7 3 4 2" xfId="38200"/>
    <cellStyle name="Normal 7 3 4 2 2" xfId="38201"/>
    <cellStyle name="Normal 7 3 4 2 2 2" xfId="38202"/>
    <cellStyle name="Normal 7 3 4 2 2 2 2" xfId="38203"/>
    <cellStyle name="Normal 7 3 4 2 2 2 2 2" xfId="38204"/>
    <cellStyle name="Normal 7 3 4 2 2 2 2 2 2" xfId="38205"/>
    <cellStyle name="Normal 7 3 4 2 2 2 2 2 2 2" xfId="38206"/>
    <cellStyle name="Normal 7 3 4 2 2 2 2 2 3" xfId="38207"/>
    <cellStyle name="Normal 7 3 4 2 2 2 2 3" xfId="38208"/>
    <cellStyle name="Normal 7 3 4 2 2 2 2 3 2" xfId="38209"/>
    <cellStyle name="Normal 7 3 4 2 2 2 2 4" xfId="38210"/>
    <cellStyle name="Normal 7 3 4 2 2 2 3" xfId="38211"/>
    <cellStyle name="Normal 7 3 4 2 2 2 3 2" xfId="38212"/>
    <cellStyle name="Normal 7 3 4 2 2 2 3 2 2" xfId="38213"/>
    <cellStyle name="Normal 7 3 4 2 2 2 3 3" xfId="38214"/>
    <cellStyle name="Normal 7 3 4 2 2 2 4" xfId="38215"/>
    <cellStyle name="Normal 7 3 4 2 2 2 4 2" xfId="38216"/>
    <cellStyle name="Normal 7 3 4 2 2 2 5" xfId="38217"/>
    <cellStyle name="Normal 7 3 4 2 2 3" xfId="38218"/>
    <cellStyle name="Normal 7 3 4 2 2 3 2" xfId="38219"/>
    <cellStyle name="Normal 7 3 4 2 2 3 2 2" xfId="38220"/>
    <cellStyle name="Normal 7 3 4 2 2 3 2 2 2" xfId="38221"/>
    <cellStyle name="Normal 7 3 4 2 2 3 2 3" xfId="38222"/>
    <cellStyle name="Normal 7 3 4 2 2 3 3" xfId="38223"/>
    <cellStyle name="Normal 7 3 4 2 2 3 3 2" xfId="38224"/>
    <cellStyle name="Normal 7 3 4 2 2 3 4" xfId="38225"/>
    <cellStyle name="Normal 7 3 4 2 2 4" xfId="38226"/>
    <cellStyle name="Normal 7 3 4 2 2 4 2" xfId="38227"/>
    <cellStyle name="Normal 7 3 4 2 2 4 2 2" xfId="38228"/>
    <cellStyle name="Normal 7 3 4 2 2 4 3" xfId="38229"/>
    <cellStyle name="Normal 7 3 4 2 2 5" xfId="38230"/>
    <cellStyle name="Normal 7 3 4 2 2 5 2" xfId="38231"/>
    <cellStyle name="Normal 7 3 4 2 2 6" xfId="38232"/>
    <cellStyle name="Normal 7 3 4 2 3" xfId="38233"/>
    <cellStyle name="Normal 7 3 4 2 3 2" xfId="38234"/>
    <cellStyle name="Normal 7 3 4 2 3 2 2" xfId="38235"/>
    <cellStyle name="Normal 7 3 4 2 3 2 2 2" xfId="38236"/>
    <cellStyle name="Normal 7 3 4 2 3 2 2 2 2" xfId="38237"/>
    <cellStyle name="Normal 7 3 4 2 3 2 2 3" xfId="38238"/>
    <cellStyle name="Normal 7 3 4 2 3 2 3" xfId="38239"/>
    <cellStyle name="Normal 7 3 4 2 3 2 3 2" xfId="38240"/>
    <cellStyle name="Normal 7 3 4 2 3 2 4" xfId="38241"/>
    <cellStyle name="Normal 7 3 4 2 3 3" xfId="38242"/>
    <cellStyle name="Normal 7 3 4 2 3 3 2" xfId="38243"/>
    <cellStyle name="Normal 7 3 4 2 3 3 2 2" xfId="38244"/>
    <cellStyle name="Normal 7 3 4 2 3 3 3" xfId="38245"/>
    <cellStyle name="Normal 7 3 4 2 3 4" xfId="38246"/>
    <cellStyle name="Normal 7 3 4 2 3 4 2" xfId="38247"/>
    <cellStyle name="Normal 7 3 4 2 3 5" xfId="38248"/>
    <cellStyle name="Normal 7 3 4 2 4" xfId="38249"/>
    <cellStyle name="Normal 7 3 4 2 4 2" xfId="38250"/>
    <cellStyle name="Normal 7 3 4 2 4 2 2" xfId="38251"/>
    <cellStyle name="Normal 7 3 4 2 4 2 2 2" xfId="38252"/>
    <cellStyle name="Normal 7 3 4 2 4 2 3" xfId="38253"/>
    <cellStyle name="Normal 7 3 4 2 4 3" xfId="38254"/>
    <cellStyle name="Normal 7 3 4 2 4 3 2" xfId="38255"/>
    <cellStyle name="Normal 7 3 4 2 4 4" xfId="38256"/>
    <cellStyle name="Normal 7 3 4 2 5" xfId="38257"/>
    <cellStyle name="Normal 7 3 4 2 5 2" xfId="38258"/>
    <cellStyle name="Normal 7 3 4 2 5 2 2" xfId="38259"/>
    <cellStyle name="Normal 7 3 4 2 5 3" xfId="38260"/>
    <cellStyle name="Normal 7 3 4 2 6" xfId="38261"/>
    <cellStyle name="Normal 7 3 4 2 6 2" xfId="38262"/>
    <cellStyle name="Normal 7 3 4 2 7" xfId="38263"/>
    <cellStyle name="Normal 7 3 4 3" xfId="38264"/>
    <cellStyle name="Normal 7 3 4 3 2" xfId="38265"/>
    <cellStyle name="Normal 7 3 4 3 2 2" xfId="38266"/>
    <cellStyle name="Normal 7 3 4 3 2 2 2" xfId="38267"/>
    <cellStyle name="Normal 7 3 4 3 2 2 2 2" xfId="38268"/>
    <cellStyle name="Normal 7 3 4 3 2 2 2 2 2" xfId="38269"/>
    <cellStyle name="Normal 7 3 4 3 2 2 2 3" xfId="38270"/>
    <cellStyle name="Normal 7 3 4 3 2 2 3" xfId="38271"/>
    <cellStyle name="Normal 7 3 4 3 2 2 3 2" xfId="38272"/>
    <cellStyle name="Normal 7 3 4 3 2 2 4" xfId="38273"/>
    <cellStyle name="Normal 7 3 4 3 2 3" xfId="38274"/>
    <cellStyle name="Normal 7 3 4 3 2 3 2" xfId="38275"/>
    <cellStyle name="Normal 7 3 4 3 2 3 2 2" xfId="38276"/>
    <cellStyle name="Normal 7 3 4 3 2 3 3" xfId="38277"/>
    <cellStyle name="Normal 7 3 4 3 2 4" xfId="38278"/>
    <cellStyle name="Normal 7 3 4 3 2 4 2" xfId="38279"/>
    <cellStyle name="Normal 7 3 4 3 2 5" xfId="38280"/>
    <cellStyle name="Normal 7 3 4 3 3" xfId="38281"/>
    <cellStyle name="Normal 7 3 4 3 3 2" xfId="38282"/>
    <cellStyle name="Normal 7 3 4 3 3 2 2" xfId="38283"/>
    <cellStyle name="Normal 7 3 4 3 3 2 2 2" xfId="38284"/>
    <cellStyle name="Normal 7 3 4 3 3 2 3" xfId="38285"/>
    <cellStyle name="Normal 7 3 4 3 3 3" xfId="38286"/>
    <cellStyle name="Normal 7 3 4 3 3 3 2" xfId="38287"/>
    <cellStyle name="Normal 7 3 4 3 3 4" xfId="38288"/>
    <cellStyle name="Normal 7 3 4 3 4" xfId="38289"/>
    <cellStyle name="Normal 7 3 4 3 4 2" xfId="38290"/>
    <cellStyle name="Normal 7 3 4 3 4 2 2" xfId="38291"/>
    <cellStyle name="Normal 7 3 4 3 4 3" xfId="38292"/>
    <cellStyle name="Normal 7 3 4 3 5" xfId="38293"/>
    <cellStyle name="Normal 7 3 4 3 5 2" xfId="38294"/>
    <cellStyle name="Normal 7 3 4 3 6" xfId="38295"/>
    <cellStyle name="Normal 7 3 4 4" xfId="38296"/>
    <cellStyle name="Normal 7 3 4 4 2" xfId="38297"/>
    <cellStyle name="Normal 7 3 4 4 2 2" xfId="38298"/>
    <cellStyle name="Normal 7 3 4 4 2 2 2" xfId="38299"/>
    <cellStyle name="Normal 7 3 4 4 2 2 2 2" xfId="38300"/>
    <cellStyle name="Normal 7 3 4 4 2 2 3" xfId="38301"/>
    <cellStyle name="Normal 7 3 4 4 2 3" xfId="38302"/>
    <cellStyle name="Normal 7 3 4 4 2 3 2" xfId="38303"/>
    <cellStyle name="Normal 7 3 4 4 2 4" xfId="38304"/>
    <cellStyle name="Normal 7 3 4 4 3" xfId="38305"/>
    <cellStyle name="Normal 7 3 4 4 3 2" xfId="38306"/>
    <cellStyle name="Normal 7 3 4 4 3 2 2" xfId="38307"/>
    <cellStyle name="Normal 7 3 4 4 3 3" xfId="38308"/>
    <cellStyle name="Normal 7 3 4 4 4" xfId="38309"/>
    <cellStyle name="Normal 7 3 4 4 4 2" xfId="38310"/>
    <cellStyle name="Normal 7 3 4 4 5" xfId="38311"/>
    <cellStyle name="Normal 7 3 4 5" xfId="38312"/>
    <cellStyle name="Normal 7 3 4 5 2" xfId="38313"/>
    <cellStyle name="Normal 7 3 4 5 2 2" xfId="38314"/>
    <cellStyle name="Normal 7 3 4 5 2 2 2" xfId="38315"/>
    <cellStyle name="Normal 7 3 4 5 2 3" xfId="38316"/>
    <cellStyle name="Normal 7 3 4 5 3" xfId="38317"/>
    <cellStyle name="Normal 7 3 4 5 3 2" xfId="38318"/>
    <cellStyle name="Normal 7 3 4 5 4" xfId="38319"/>
    <cellStyle name="Normal 7 3 4 6" xfId="38320"/>
    <cellStyle name="Normal 7 3 4 6 2" xfId="38321"/>
    <cellStyle name="Normal 7 3 4 6 2 2" xfId="38322"/>
    <cellStyle name="Normal 7 3 4 6 3" xfId="38323"/>
    <cellStyle name="Normal 7 3 4 7" xfId="38324"/>
    <cellStyle name="Normal 7 3 4 7 2" xfId="38325"/>
    <cellStyle name="Normal 7 3 4 8" xfId="38326"/>
    <cellStyle name="Normal 7 3 5" xfId="38327"/>
    <cellStyle name="Normal 7 3 5 2" xfId="38328"/>
    <cellStyle name="Normal 7 3 5 2 2" xfId="38329"/>
    <cellStyle name="Normal 7 3 5 2 2 2" xfId="38330"/>
    <cellStyle name="Normal 7 3 5 2 2 2 2" xfId="38331"/>
    <cellStyle name="Normal 7 3 5 2 2 2 2 2" xfId="38332"/>
    <cellStyle name="Normal 7 3 5 2 2 2 2 2 2" xfId="38333"/>
    <cellStyle name="Normal 7 3 5 2 2 2 2 3" xfId="38334"/>
    <cellStyle name="Normal 7 3 5 2 2 2 3" xfId="38335"/>
    <cellStyle name="Normal 7 3 5 2 2 2 3 2" xfId="38336"/>
    <cellStyle name="Normal 7 3 5 2 2 2 4" xfId="38337"/>
    <cellStyle name="Normal 7 3 5 2 2 3" xfId="38338"/>
    <cellStyle name="Normal 7 3 5 2 2 3 2" xfId="38339"/>
    <cellStyle name="Normal 7 3 5 2 2 3 2 2" xfId="38340"/>
    <cellStyle name="Normal 7 3 5 2 2 3 3" xfId="38341"/>
    <cellStyle name="Normal 7 3 5 2 2 4" xfId="38342"/>
    <cellStyle name="Normal 7 3 5 2 2 4 2" xfId="38343"/>
    <cellStyle name="Normal 7 3 5 2 2 5" xfId="38344"/>
    <cellStyle name="Normal 7 3 5 2 3" xfId="38345"/>
    <cellStyle name="Normal 7 3 5 2 3 2" xfId="38346"/>
    <cellStyle name="Normal 7 3 5 2 3 2 2" xfId="38347"/>
    <cellStyle name="Normal 7 3 5 2 3 2 2 2" xfId="38348"/>
    <cellStyle name="Normal 7 3 5 2 3 2 3" xfId="38349"/>
    <cellStyle name="Normal 7 3 5 2 3 3" xfId="38350"/>
    <cellStyle name="Normal 7 3 5 2 3 3 2" xfId="38351"/>
    <cellStyle name="Normal 7 3 5 2 3 4" xfId="38352"/>
    <cellStyle name="Normal 7 3 5 2 4" xfId="38353"/>
    <cellStyle name="Normal 7 3 5 2 4 2" xfId="38354"/>
    <cellStyle name="Normal 7 3 5 2 4 2 2" xfId="38355"/>
    <cellStyle name="Normal 7 3 5 2 4 3" xfId="38356"/>
    <cellStyle name="Normal 7 3 5 2 5" xfId="38357"/>
    <cellStyle name="Normal 7 3 5 2 5 2" xfId="38358"/>
    <cellStyle name="Normal 7 3 5 2 6" xfId="38359"/>
    <cellStyle name="Normal 7 3 5 3" xfId="38360"/>
    <cellStyle name="Normal 7 3 5 3 2" xfId="38361"/>
    <cellStyle name="Normal 7 3 5 3 2 2" xfId="38362"/>
    <cellStyle name="Normal 7 3 5 3 2 2 2" xfId="38363"/>
    <cellStyle name="Normal 7 3 5 3 2 2 2 2" xfId="38364"/>
    <cellStyle name="Normal 7 3 5 3 2 2 3" xfId="38365"/>
    <cellStyle name="Normal 7 3 5 3 2 3" xfId="38366"/>
    <cellStyle name="Normal 7 3 5 3 2 3 2" xfId="38367"/>
    <cellStyle name="Normal 7 3 5 3 2 4" xfId="38368"/>
    <cellStyle name="Normal 7 3 5 3 3" xfId="38369"/>
    <cellStyle name="Normal 7 3 5 3 3 2" xfId="38370"/>
    <cellStyle name="Normal 7 3 5 3 3 2 2" xfId="38371"/>
    <cellStyle name="Normal 7 3 5 3 3 3" xfId="38372"/>
    <cellStyle name="Normal 7 3 5 3 4" xfId="38373"/>
    <cellStyle name="Normal 7 3 5 3 4 2" xfId="38374"/>
    <cellStyle name="Normal 7 3 5 3 5" xfId="38375"/>
    <cellStyle name="Normal 7 3 5 4" xfId="38376"/>
    <cellStyle name="Normal 7 3 5 4 2" xfId="38377"/>
    <cellStyle name="Normal 7 3 5 4 2 2" xfId="38378"/>
    <cellStyle name="Normal 7 3 5 4 2 2 2" xfId="38379"/>
    <cellStyle name="Normal 7 3 5 4 2 3" xfId="38380"/>
    <cellStyle name="Normal 7 3 5 4 3" xfId="38381"/>
    <cellStyle name="Normal 7 3 5 4 3 2" xfId="38382"/>
    <cellStyle name="Normal 7 3 5 4 4" xfId="38383"/>
    <cellStyle name="Normal 7 3 5 5" xfId="38384"/>
    <cellStyle name="Normal 7 3 5 5 2" xfId="38385"/>
    <cellStyle name="Normal 7 3 5 5 2 2" xfId="38386"/>
    <cellStyle name="Normal 7 3 5 5 3" xfId="38387"/>
    <cellStyle name="Normal 7 3 5 6" xfId="38388"/>
    <cellStyle name="Normal 7 3 5 6 2" xfId="38389"/>
    <cellStyle name="Normal 7 3 5 7" xfId="38390"/>
    <cellStyle name="Normal 7 3 6" xfId="38391"/>
    <cellStyle name="Normal 7 3 6 2" xfId="38392"/>
    <cellStyle name="Normal 7 3 6 2 2" xfId="38393"/>
    <cellStyle name="Normal 7 3 6 2 2 2" xfId="38394"/>
    <cellStyle name="Normal 7 3 6 2 2 2 2" xfId="38395"/>
    <cellStyle name="Normal 7 3 6 2 2 2 2 2" xfId="38396"/>
    <cellStyle name="Normal 7 3 6 2 2 2 3" xfId="38397"/>
    <cellStyle name="Normal 7 3 6 2 2 3" xfId="38398"/>
    <cellStyle name="Normal 7 3 6 2 2 3 2" xfId="38399"/>
    <cellStyle name="Normal 7 3 6 2 2 4" xfId="38400"/>
    <cellStyle name="Normal 7 3 6 2 3" xfId="38401"/>
    <cellStyle name="Normal 7 3 6 2 3 2" xfId="38402"/>
    <cellStyle name="Normal 7 3 6 2 3 2 2" xfId="38403"/>
    <cellStyle name="Normal 7 3 6 2 3 3" xfId="38404"/>
    <cellStyle name="Normal 7 3 6 2 4" xfId="38405"/>
    <cellStyle name="Normal 7 3 6 2 4 2" xfId="38406"/>
    <cellStyle name="Normal 7 3 6 2 5" xfId="38407"/>
    <cellStyle name="Normal 7 3 6 3" xfId="38408"/>
    <cellStyle name="Normal 7 3 6 3 2" xfId="38409"/>
    <cellStyle name="Normal 7 3 6 3 2 2" xfId="38410"/>
    <cellStyle name="Normal 7 3 6 3 2 2 2" xfId="38411"/>
    <cellStyle name="Normal 7 3 6 3 2 3" xfId="38412"/>
    <cellStyle name="Normal 7 3 6 3 3" xfId="38413"/>
    <cellStyle name="Normal 7 3 6 3 3 2" xfId="38414"/>
    <cellStyle name="Normal 7 3 6 3 4" xfId="38415"/>
    <cellStyle name="Normal 7 3 6 4" xfId="38416"/>
    <cellStyle name="Normal 7 3 6 4 2" xfId="38417"/>
    <cellStyle name="Normal 7 3 6 4 2 2" xfId="38418"/>
    <cellStyle name="Normal 7 3 6 4 3" xfId="38419"/>
    <cellStyle name="Normal 7 3 6 5" xfId="38420"/>
    <cellStyle name="Normal 7 3 6 5 2" xfId="38421"/>
    <cellStyle name="Normal 7 3 6 6" xfId="38422"/>
    <cellStyle name="Normal 7 3 7" xfId="38423"/>
    <cellStyle name="Normal 7 3 7 2" xfId="38424"/>
    <cellStyle name="Normal 7 3 7 2 2" xfId="38425"/>
    <cellStyle name="Normal 7 3 7 2 2 2" xfId="38426"/>
    <cellStyle name="Normal 7 3 7 2 2 2 2" xfId="38427"/>
    <cellStyle name="Normal 7 3 7 2 2 3" xfId="38428"/>
    <cellStyle name="Normal 7 3 7 2 3" xfId="38429"/>
    <cellStyle name="Normal 7 3 7 2 3 2" xfId="38430"/>
    <cellStyle name="Normal 7 3 7 2 4" xfId="38431"/>
    <cellStyle name="Normal 7 3 7 3" xfId="38432"/>
    <cellStyle name="Normal 7 3 7 3 2" xfId="38433"/>
    <cellStyle name="Normal 7 3 7 3 2 2" xfId="38434"/>
    <cellStyle name="Normal 7 3 7 3 3" xfId="38435"/>
    <cellStyle name="Normal 7 3 7 4" xfId="38436"/>
    <cellStyle name="Normal 7 3 7 4 2" xfId="38437"/>
    <cellStyle name="Normal 7 3 7 5" xfId="38438"/>
    <cellStyle name="Normal 7 3 8" xfId="38439"/>
    <cellStyle name="Normal 7 3 8 2" xfId="38440"/>
    <cellStyle name="Normal 7 3 8 2 2" xfId="38441"/>
    <cellStyle name="Normal 7 3 8 2 2 2" xfId="38442"/>
    <cellStyle name="Normal 7 3 8 2 3" xfId="38443"/>
    <cellStyle name="Normal 7 3 8 3" xfId="38444"/>
    <cellStyle name="Normal 7 3 8 3 2" xfId="38445"/>
    <cellStyle name="Normal 7 3 8 4" xfId="38446"/>
    <cellStyle name="Normal 7 3 9" xfId="38447"/>
    <cellStyle name="Normal 7 3 9 2" xfId="38448"/>
    <cellStyle name="Normal 7 3 9 2 2" xfId="38449"/>
    <cellStyle name="Normal 7 3 9 3" xfId="38450"/>
    <cellStyle name="Normal 7 4" xfId="38451"/>
    <cellStyle name="Normal 7 4 10" xfId="38452"/>
    <cellStyle name="Normal 7 4 2" xfId="38453"/>
    <cellStyle name="Normal 7 4 2 2" xfId="38454"/>
    <cellStyle name="Normal 7 4 2 2 2" xfId="38455"/>
    <cellStyle name="Normal 7 4 2 2 2 2" xfId="38456"/>
    <cellStyle name="Normal 7 4 2 2 2 2 2" xfId="38457"/>
    <cellStyle name="Normal 7 4 2 2 2 2 2 2" xfId="38458"/>
    <cellStyle name="Normal 7 4 2 2 2 2 2 2 2" xfId="38459"/>
    <cellStyle name="Normal 7 4 2 2 2 2 2 2 2 2" xfId="38460"/>
    <cellStyle name="Normal 7 4 2 2 2 2 2 2 2 2 2" xfId="38461"/>
    <cellStyle name="Normal 7 4 2 2 2 2 2 2 2 3" xfId="38462"/>
    <cellStyle name="Normal 7 4 2 2 2 2 2 2 3" xfId="38463"/>
    <cellStyle name="Normal 7 4 2 2 2 2 2 2 3 2" xfId="38464"/>
    <cellStyle name="Normal 7 4 2 2 2 2 2 2 4" xfId="38465"/>
    <cellStyle name="Normal 7 4 2 2 2 2 2 3" xfId="38466"/>
    <cellStyle name="Normal 7 4 2 2 2 2 2 3 2" xfId="38467"/>
    <cellStyle name="Normal 7 4 2 2 2 2 2 3 2 2" xfId="38468"/>
    <cellStyle name="Normal 7 4 2 2 2 2 2 3 3" xfId="38469"/>
    <cellStyle name="Normal 7 4 2 2 2 2 2 4" xfId="38470"/>
    <cellStyle name="Normal 7 4 2 2 2 2 2 4 2" xfId="38471"/>
    <cellStyle name="Normal 7 4 2 2 2 2 2 5" xfId="38472"/>
    <cellStyle name="Normal 7 4 2 2 2 2 3" xfId="38473"/>
    <cellStyle name="Normal 7 4 2 2 2 2 3 2" xfId="38474"/>
    <cellStyle name="Normal 7 4 2 2 2 2 3 2 2" xfId="38475"/>
    <cellStyle name="Normal 7 4 2 2 2 2 3 2 2 2" xfId="38476"/>
    <cellStyle name="Normal 7 4 2 2 2 2 3 2 3" xfId="38477"/>
    <cellStyle name="Normal 7 4 2 2 2 2 3 3" xfId="38478"/>
    <cellStyle name="Normal 7 4 2 2 2 2 3 3 2" xfId="38479"/>
    <cellStyle name="Normal 7 4 2 2 2 2 3 4" xfId="38480"/>
    <cellStyle name="Normal 7 4 2 2 2 2 4" xfId="38481"/>
    <cellStyle name="Normal 7 4 2 2 2 2 4 2" xfId="38482"/>
    <cellStyle name="Normal 7 4 2 2 2 2 4 2 2" xfId="38483"/>
    <cellStyle name="Normal 7 4 2 2 2 2 4 3" xfId="38484"/>
    <cellStyle name="Normal 7 4 2 2 2 2 5" xfId="38485"/>
    <cellStyle name="Normal 7 4 2 2 2 2 5 2" xfId="38486"/>
    <cellStyle name="Normal 7 4 2 2 2 2 6" xfId="38487"/>
    <cellStyle name="Normal 7 4 2 2 2 3" xfId="38488"/>
    <cellStyle name="Normal 7 4 2 2 2 3 2" xfId="38489"/>
    <cellStyle name="Normal 7 4 2 2 2 3 2 2" xfId="38490"/>
    <cellStyle name="Normal 7 4 2 2 2 3 2 2 2" xfId="38491"/>
    <cellStyle name="Normal 7 4 2 2 2 3 2 2 2 2" xfId="38492"/>
    <cellStyle name="Normal 7 4 2 2 2 3 2 2 3" xfId="38493"/>
    <cellStyle name="Normal 7 4 2 2 2 3 2 3" xfId="38494"/>
    <cellStyle name="Normal 7 4 2 2 2 3 2 3 2" xfId="38495"/>
    <cellStyle name="Normal 7 4 2 2 2 3 2 4" xfId="38496"/>
    <cellStyle name="Normal 7 4 2 2 2 3 3" xfId="38497"/>
    <cellStyle name="Normal 7 4 2 2 2 3 3 2" xfId="38498"/>
    <cellStyle name="Normal 7 4 2 2 2 3 3 2 2" xfId="38499"/>
    <cellStyle name="Normal 7 4 2 2 2 3 3 3" xfId="38500"/>
    <cellStyle name="Normal 7 4 2 2 2 3 4" xfId="38501"/>
    <cellStyle name="Normal 7 4 2 2 2 3 4 2" xfId="38502"/>
    <cellStyle name="Normal 7 4 2 2 2 3 5" xfId="38503"/>
    <cellStyle name="Normal 7 4 2 2 2 4" xfId="38504"/>
    <cellStyle name="Normal 7 4 2 2 2 4 2" xfId="38505"/>
    <cellStyle name="Normal 7 4 2 2 2 4 2 2" xfId="38506"/>
    <cellStyle name="Normal 7 4 2 2 2 4 2 2 2" xfId="38507"/>
    <cellStyle name="Normal 7 4 2 2 2 4 2 3" xfId="38508"/>
    <cellStyle name="Normal 7 4 2 2 2 4 3" xfId="38509"/>
    <cellStyle name="Normal 7 4 2 2 2 4 3 2" xfId="38510"/>
    <cellStyle name="Normal 7 4 2 2 2 4 4" xfId="38511"/>
    <cellStyle name="Normal 7 4 2 2 2 5" xfId="38512"/>
    <cellStyle name="Normal 7 4 2 2 2 5 2" xfId="38513"/>
    <cellStyle name="Normal 7 4 2 2 2 5 2 2" xfId="38514"/>
    <cellStyle name="Normal 7 4 2 2 2 5 3" xfId="38515"/>
    <cellStyle name="Normal 7 4 2 2 2 6" xfId="38516"/>
    <cellStyle name="Normal 7 4 2 2 2 6 2" xfId="38517"/>
    <cellStyle name="Normal 7 4 2 2 2 7" xfId="38518"/>
    <cellStyle name="Normal 7 4 2 2 3" xfId="38519"/>
    <cellStyle name="Normal 7 4 2 2 3 2" xfId="38520"/>
    <cellStyle name="Normal 7 4 2 2 3 2 2" xfId="38521"/>
    <cellStyle name="Normal 7 4 2 2 3 2 2 2" xfId="38522"/>
    <cellStyle name="Normal 7 4 2 2 3 2 2 2 2" xfId="38523"/>
    <cellStyle name="Normal 7 4 2 2 3 2 2 2 2 2" xfId="38524"/>
    <cellStyle name="Normal 7 4 2 2 3 2 2 2 3" xfId="38525"/>
    <cellStyle name="Normal 7 4 2 2 3 2 2 3" xfId="38526"/>
    <cellStyle name="Normal 7 4 2 2 3 2 2 3 2" xfId="38527"/>
    <cellStyle name="Normal 7 4 2 2 3 2 2 4" xfId="38528"/>
    <cellStyle name="Normal 7 4 2 2 3 2 3" xfId="38529"/>
    <cellStyle name="Normal 7 4 2 2 3 2 3 2" xfId="38530"/>
    <cellStyle name="Normal 7 4 2 2 3 2 3 2 2" xfId="38531"/>
    <cellStyle name="Normal 7 4 2 2 3 2 3 3" xfId="38532"/>
    <cellStyle name="Normal 7 4 2 2 3 2 4" xfId="38533"/>
    <cellStyle name="Normal 7 4 2 2 3 2 4 2" xfId="38534"/>
    <cellStyle name="Normal 7 4 2 2 3 2 5" xfId="38535"/>
    <cellStyle name="Normal 7 4 2 2 3 3" xfId="38536"/>
    <cellStyle name="Normal 7 4 2 2 3 3 2" xfId="38537"/>
    <cellStyle name="Normal 7 4 2 2 3 3 2 2" xfId="38538"/>
    <cellStyle name="Normal 7 4 2 2 3 3 2 2 2" xfId="38539"/>
    <cellStyle name="Normal 7 4 2 2 3 3 2 3" xfId="38540"/>
    <cellStyle name="Normal 7 4 2 2 3 3 3" xfId="38541"/>
    <cellStyle name="Normal 7 4 2 2 3 3 3 2" xfId="38542"/>
    <cellStyle name="Normal 7 4 2 2 3 3 4" xfId="38543"/>
    <cellStyle name="Normal 7 4 2 2 3 4" xfId="38544"/>
    <cellStyle name="Normal 7 4 2 2 3 4 2" xfId="38545"/>
    <cellStyle name="Normal 7 4 2 2 3 4 2 2" xfId="38546"/>
    <cellStyle name="Normal 7 4 2 2 3 4 3" xfId="38547"/>
    <cellStyle name="Normal 7 4 2 2 3 5" xfId="38548"/>
    <cellStyle name="Normal 7 4 2 2 3 5 2" xfId="38549"/>
    <cellStyle name="Normal 7 4 2 2 3 6" xfId="38550"/>
    <cellStyle name="Normal 7 4 2 2 4" xfId="38551"/>
    <cellStyle name="Normal 7 4 2 2 4 2" xfId="38552"/>
    <cellStyle name="Normal 7 4 2 2 4 2 2" xfId="38553"/>
    <cellStyle name="Normal 7 4 2 2 4 2 2 2" xfId="38554"/>
    <cellStyle name="Normal 7 4 2 2 4 2 2 2 2" xfId="38555"/>
    <cellStyle name="Normal 7 4 2 2 4 2 2 3" xfId="38556"/>
    <cellStyle name="Normal 7 4 2 2 4 2 3" xfId="38557"/>
    <cellStyle name="Normal 7 4 2 2 4 2 3 2" xfId="38558"/>
    <cellStyle name="Normal 7 4 2 2 4 2 4" xfId="38559"/>
    <cellStyle name="Normal 7 4 2 2 4 3" xfId="38560"/>
    <cellStyle name="Normal 7 4 2 2 4 3 2" xfId="38561"/>
    <cellStyle name="Normal 7 4 2 2 4 3 2 2" xfId="38562"/>
    <cellStyle name="Normal 7 4 2 2 4 3 3" xfId="38563"/>
    <cellStyle name="Normal 7 4 2 2 4 4" xfId="38564"/>
    <cellStyle name="Normal 7 4 2 2 4 4 2" xfId="38565"/>
    <cellStyle name="Normal 7 4 2 2 4 5" xfId="38566"/>
    <cellStyle name="Normal 7 4 2 2 5" xfId="38567"/>
    <cellStyle name="Normal 7 4 2 2 5 2" xfId="38568"/>
    <cellStyle name="Normal 7 4 2 2 5 2 2" xfId="38569"/>
    <cellStyle name="Normal 7 4 2 2 5 2 2 2" xfId="38570"/>
    <cellStyle name="Normal 7 4 2 2 5 2 3" xfId="38571"/>
    <cellStyle name="Normal 7 4 2 2 5 3" xfId="38572"/>
    <cellStyle name="Normal 7 4 2 2 5 3 2" xfId="38573"/>
    <cellStyle name="Normal 7 4 2 2 5 4" xfId="38574"/>
    <cellStyle name="Normal 7 4 2 2 6" xfId="38575"/>
    <cellStyle name="Normal 7 4 2 2 6 2" xfId="38576"/>
    <cellStyle name="Normal 7 4 2 2 6 2 2" xfId="38577"/>
    <cellStyle name="Normal 7 4 2 2 6 3" xfId="38578"/>
    <cellStyle name="Normal 7 4 2 2 7" xfId="38579"/>
    <cellStyle name="Normal 7 4 2 2 7 2" xfId="38580"/>
    <cellStyle name="Normal 7 4 2 2 8" xfId="38581"/>
    <cellStyle name="Normal 7 4 2 3" xfId="38582"/>
    <cellStyle name="Normal 7 4 2 3 2" xfId="38583"/>
    <cellStyle name="Normal 7 4 2 3 2 2" xfId="38584"/>
    <cellStyle name="Normal 7 4 2 3 2 2 2" xfId="38585"/>
    <cellStyle name="Normal 7 4 2 3 2 2 2 2" xfId="38586"/>
    <cellStyle name="Normal 7 4 2 3 2 2 2 2 2" xfId="38587"/>
    <cellStyle name="Normal 7 4 2 3 2 2 2 2 2 2" xfId="38588"/>
    <cellStyle name="Normal 7 4 2 3 2 2 2 2 3" xfId="38589"/>
    <cellStyle name="Normal 7 4 2 3 2 2 2 3" xfId="38590"/>
    <cellStyle name="Normal 7 4 2 3 2 2 2 3 2" xfId="38591"/>
    <cellStyle name="Normal 7 4 2 3 2 2 2 4" xfId="38592"/>
    <cellStyle name="Normal 7 4 2 3 2 2 3" xfId="38593"/>
    <cellStyle name="Normal 7 4 2 3 2 2 3 2" xfId="38594"/>
    <cellStyle name="Normal 7 4 2 3 2 2 3 2 2" xfId="38595"/>
    <cellStyle name="Normal 7 4 2 3 2 2 3 3" xfId="38596"/>
    <cellStyle name="Normal 7 4 2 3 2 2 4" xfId="38597"/>
    <cellStyle name="Normal 7 4 2 3 2 2 4 2" xfId="38598"/>
    <cellStyle name="Normal 7 4 2 3 2 2 5" xfId="38599"/>
    <cellStyle name="Normal 7 4 2 3 2 3" xfId="38600"/>
    <cellStyle name="Normal 7 4 2 3 2 3 2" xfId="38601"/>
    <cellStyle name="Normal 7 4 2 3 2 3 2 2" xfId="38602"/>
    <cellStyle name="Normal 7 4 2 3 2 3 2 2 2" xfId="38603"/>
    <cellStyle name="Normal 7 4 2 3 2 3 2 3" xfId="38604"/>
    <cellStyle name="Normal 7 4 2 3 2 3 3" xfId="38605"/>
    <cellStyle name="Normal 7 4 2 3 2 3 3 2" xfId="38606"/>
    <cellStyle name="Normal 7 4 2 3 2 3 4" xfId="38607"/>
    <cellStyle name="Normal 7 4 2 3 2 4" xfId="38608"/>
    <cellStyle name="Normal 7 4 2 3 2 4 2" xfId="38609"/>
    <cellStyle name="Normal 7 4 2 3 2 4 2 2" xfId="38610"/>
    <cellStyle name="Normal 7 4 2 3 2 4 3" xfId="38611"/>
    <cellStyle name="Normal 7 4 2 3 2 5" xfId="38612"/>
    <cellStyle name="Normal 7 4 2 3 2 5 2" xfId="38613"/>
    <cellStyle name="Normal 7 4 2 3 2 6" xfId="38614"/>
    <cellStyle name="Normal 7 4 2 3 3" xfId="38615"/>
    <cellStyle name="Normal 7 4 2 3 3 2" xfId="38616"/>
    <cellStyle name="Normal 7 4 2 3 3 2 2" xfId="38617"/>
    <cellStyle name="Normal 7 4 2 3 3 2 2 2" xfId="38618"/>
    <cellStyle name="Normal 7 4 2 3 3 2 2 2 2" xfId="38619"/>
    <cellStyle name="Normal 7 4 2 3 3 2 2 3" xfId="38620"/>
    <cellStyle name="Normal 7 4 2 3 3 2 3" xfId="38621"/>
    <cellStyle name="Normal 7 4 2 3 3 2 3 2" xfId="38622"/>
    <cellStyle name="Normal 7 4 2 3 3 2 4" xfId="38623"/>
    <cellStyle name="Normal 7 4 2 3 3 3" xfId="38624"/>
    <cellStyle name="Normal 7 4 2 3 3 3 2" xfId="38625"/>
    <cellStyle name="Normal 7 4 2 3 3 3 2 2" xfId="38626"/>
    <cellStyle name="Normal 7 4 2 3 3 3 3" xfId="38627"/>
    <cellStyle name="Normal 7 4 2 3 3 4" xfId="38628"/>
    <cellStyle name="Normal 7 4 2 3 3 4 2" xfId="38629"/>
    <cellStyle name="Normal 7 4 2 3 3 5" xfId="38630"/>
    <cellStyle name="Normal 7 4 2 3 4" xfId="38631"/>
    <cellStyle name="Normal 7 4 2 3 4 2" xfId="38632"/>
    <cellStyle name="Normal 7 4 2 3 4 2 2" xfId="38633"/>
    <cellStyle name="Normal 7 4 2 3 4 2 2 2" xfId="38634"/>
    <cellStyle name="Normal 7 4 2 3 4 2 3" xfId="38635"/>
    <cellStyle name="Normal 7 4 2 3 4 3" xfId="38636"/>
    <cellStyle name="Normal 7 4 2 3 4 3 2" xfId="38637"/>
    <cellStyle name="Normal 7 4 2 3 4 4" xfId="38638"/>
    <cellStyle name="Normal 7 4 2 3 5" xfId="38639"/>
    <cellStyle name="Normal 7 4 2 3 5 2" xfId="38640"/>
    <cellStyle name="Normal 7 4 2 3 5 2 2" xfId="38641"/>
    <cellStyle name="Normal 7 4 2 3 5 3" xfId="38642"/>
    <cellStyle name="Normal 7 4 2 3 6" xfId="38643"/>
    <cellStyle name="Normal 7 4 2 3 6 2" xfId="38644"/>
    <cellStyle name="Normal 7 4 2 3 7" xfId="38645"/>
    <cellStyle name="Normal 7 4 2 4" xfId="38646"/>
    <cellStyle name="Normal 7 4 2 4 2" xfId="38647"/>
    <cellStyle name="Normal 7 4 2 4 2 2" xfId="38648"/>
    <cellStyle name="Normal 7 4 2 4 2 2 2" xfId="38649"/>
    <cellStyle name="Normal 7 4 2 4 2 2 2 2" xfId="38650"/>
    <cellStyle name="Normal 7 4 2 4 2 2 2 2 2" xfId="38651"/>
    <cellStyle name="Normal 7 4 2 4 2 2 2 3" xfId="38652"/>
    <cellStyle name="Normal 7 4 2 4 2 2 3" xfId="38653"/>
    <cellStyle name="Normal 7 4 2 4 2 2 3 2" xfId="38654"/>
    <cellStyle name="Normal 7 4 2 4 2 2 4" xfId="38655"/>
    <cellStyle name="Normal 7 4 2 4 2 3" xfId="38656"/>
    <cellStyle name="Normal 7 4 2 4 2 3 2" xfId="38657"/>
    <cellStyle name="Normal 7 4 2 4 2 3 2 2" xfId="38658"/>
    <cellStyle name="Normal 7 4 2 4 2 3 3" xfId="38659"/>
    <cellStyle name="Normal 7 4 2 4 2 4" xfId="38660"/>
    <cellStyle name="Normal 7 4 2 4 2 4 2" xfId="38661"/>
    <cellStyle name="Normal 7 4 2 4 2 5" xfId="38662"/>
    <cellStyle name="Normal 7 4 2 4 3" xfId="38663"/>
    <cellStyle name="Normal 7 4 2 4 3 2" xfId="38664"/>
    <cellStyle name="Normal 7 4 2 4 3 2 2" xfId="38665"/>
    <cellStyle name="Normal 7 4 2 4 3 2 2 2" xfId="38666"/>
    <cellStyle name="Normal 7 4 2 4 3 2 3" xfId="38667"/>
    <cellStyle name="Normal 7 4 2 4 3 3" xfId="38668"/>
    <cellStyle name="Normal 7 4 2 4 3 3 2" xfId="38669"/>
    <cellStyle name="Normal 7 4 2 4 3 4" xfId="38670"/>
    <cellStyle name="Normal 7 4 2 4 4" xfId="38671"/>
    <cellStyle name="Normal 7 4 2 4 4 2" xfId="38672"/>
    <cellStyle name="Normal 7 4 2 4 4 2 2" xfId="38673"/>
    <cellStyle name="Normal 7 4 2 4 4 3" xfId="38674"/>
    <cellStyle name="Normal 7 4 2 4 5" xfId="38675"/>
    <cellStyle name="Normal 7 4 2 4 5 2" xfId="38676"/>
    <cellStyle name="Normal 7 4 2 4 6" xfId="38677"/>
    <cellStyle name="Normal 7 4 2 5" xfId="38678"/>
    <cellStyle name="Normal 7 4 2 5 2" xfId="38679"/>
    <cellStyle name="Normal 7 4 2 5 2 2" xfId="38680"/>
    <cellStyle name="Normal 7 4 2 5 2 2 2" xfId="38681"/>
    <cellStyle name="Normal 7 4 2 5 2 2 2 2" xfId="38682"/>
    <cellStyle name="Normal 7 4 2 5 2 2 3" xfId="38683"/>
    <cellStyle name="Normal 7 4 2 5 2 3" xfId="38684"/>
    <cellStyle name="Normal 7 4 2 5 2 3 2" xfId="38685"/>
    <cellStyle name="Normal 7 4 2 5 2 4" xfId="38686"/>
    <cellStyle name="Normal 7 4 2 5 3" xfId="38687"/>
    <cellStyle name="Normal 7 4 2 5 3 2" xfId="38688"/>
    <cellStyle name="Normal 7 4 2 5 3 2 2" xfId="38689"/>
    <cellStyle name="Normal 7 4 2 5 3 3" xfId="38690"/>
    <cellStyle name="Normal 7 4 2 5 4" xfId="38691"/>
    <cellStyle name="Normal 7 4 2 5 4 2" xfId="38692"/>
    <cellStyle name="Normal 7 4 2 5 5" xfId="38693"/>
    <cellStyle name="Normal 7 4 2 6" xfId="38694"/>
    <cellStyle name="Normal 7 4 2 6 2" xfId="38695"/>
    <cellStyle name="Normal 7 4 2 6 2 2" xfId="38696"/>
    <cellStyle name="Normal 7 4 2 6 2 2 2" xfId="38697"/>
    <cellStyle name="Normal 7 4 2 6 2 3" xfId="38698"/>
    <cellStyle name="Normal 7 4 2 6 3" xfId="38699"/>
    <cellStyle name="Normal 7 4 2 6 3 2" xfId="38700"/>
    <cellStyle name="Normal 7 4 2 6 4" xfId="38701"/>
    <cellStyle name="Normal 7 4 2 7" xfId="38702"/>
    <cellStyle name="Normal 7 4 2 7 2" xfId="38703"/>
    <cellStyle name="Normal 7 4 2 7 2 2" xfId="38704"/>
    <cellStyle name="Normal 7 4 2 7 3" xfId="38705"/>
    <cellStyle name="Normal 7 4 2 8" xfId="38706"/>
    <cellStyle name="Normal 7 4 2 8 2" xfId="38707"/>
    <cellStyle name="Normal 7 4 2 9" xfId="38708"/>
    <cellStyle name="Normal 7 4 3" xfId="38709"/>
    <cellStyle name="Normal 7 4 3 2" xfId="38710"/>
    <cellStyle name="Normal 7 4 3 2 2" xfId="38711"/>
    <cellStyle name="Normal 7 4 3 2 2 2" xfId="38712"/>
    <cellStyle name="Normal 7 4 3 2 2 2 2" xfId="38713"/>
    <cellStyle name="Normal 7 4 3 2 2 2 2 2" xfId="38714"/>
    <cellStyle name="Normal 7 4 3 2 2 2 2 2 2" xfId="38715"/>
    <cellStyle name="Normal 7 4 3 2 2 2 2 2 2 2" xfId="38716"/>
    <cellStyle name="Normal 7 4 3 2 2 2 2 2 3" xfId="38717"/>
    <cellStyle name="Normal 7 4 3 2 2 2 2 3" xfId="38718"/>
    <cellStyle name="Normal 7 4 3 2 2 2 2 3 2" xfId="38719"/>
    <cellStyle name="Normal 7 4 3 2 2 2 2 4" xfId="38720"/>
    <cellStyle name="Normal 7 4 3 2 2 2 3" xfId="38721"/>
    <cellStyle name="Normal 7 4 3 2 2 2 3 2" xfId="38722"/>
    <cellStyle name="Normal 7 4 3 2 2 2 3 2 2" xfId="38723"/>
    <cellStyle name="Normal 7 4 3 2 2 2 3 3" xfId="38724"/>
    <cellStyle name="Normal 7 4 3 2 2 2 4" xfId="38725"/>
    <cellStyle name="Normal 7 4 3 2 2 2 4 2" xfId="38726"/>
    <cellStyle name="Normal 7 4 3 2 2 2 5" xfId="38727"/>
    <cellStyle name="Normal 7 4 3 2 2 3" xfId="38728"/>
    <cellStyle name="Normal 7 4 3 2 2 3 2" xfId="38729"/>
    <cellStyle name="Normal 7 4 3 2 2 3 2 2" xfId="38730"/>
    <cellStyle name="Normal 7 4 3 2 2 3 2 2 2" xfId="38731"/>
    <cellStyle name="Normal 7 4 3 2 2 3 2 3" xfId="38732"/>
    <cellStyle name="Normal 7 4 3 2 2 3 3" xfId="38733"/>
    <cellStyle name="Normal 7 4 3 2 2 3 3 2" xfId="38734"/>
    <cellStyle name="Normal 7 4 3 2 2 3 4" xfId="38735"/>
    <cellStyle name="Normal 7 4 3 2 2 4" xfId="38736"/>
    <cellStyle name="Normal 7 4 3 2 2 4 2" xfId="38737"/>
    <cellStyle name="Normal 7 4 3 2 2 4 2 2" xfId="38738"/>
    <cellStyle name="Normal 7 4 3 2 2 4 3" xfId="38739"/>
    <cellStyle name="Normal 7 4 3 2 2 5" xfId="38740"/>
    <cellStyle name="Normal 7 4 3 2 2 5 2" xfId="38741"/>
    <cellStyle name="Normal 7 4 3 2 2 6" xfId="38742"/>
    <cellStyle name="Normal 7 4 3 2 3" xfId="38743"/>
    <cellStyle name="Normal 7 4 3 2 3 2" xfId="38744"/>
    <cellStyle name="Normal 7 4 3 2 3 2 2" xfId="38745"/>
    <cellStyle name="Normal 7 4 3 2 3 2 2 2" xfId="38746"/>
    <cellStyle name="Normal 7 4 3 2 3 2 2 2 2" xfId="38747"/>
    <cellStyle name="Normal 7 4 3 2 3 2 2 3" xfId="38748"/>
    <cellStyle name="Normal 7 4 3 2 3 2 3" xfId="38749"/>
    <cellStyle name="Normal 7 4 3 2 3 2 3 2" xfId="38750"/>
    <cellStyle name="Normal 7 4 3 2 3 2 4" xfId="38751"/>
    <cellStyle name="Normal 7 4 3 2 3 3" xfId="38752"/>
    <cellStyle name="Normal 7 4 3 2 3 3 2" xfId="38753"/>
    <cellStyle name="Normal 7 4 3 2 3 3 2 2" xfId="38754"/>
    <cellStyle name="Normal 7 4 3 2 3 3 3" xfId="38755"/>
    <cellStyle name="Normal 7 4 3 2 3 4" xfId="38756"/>
    <cellStyle name="Normal 7 4 3 2 3 4 2" xfId="38757"/>
    <cellStyle name="Normal 7 4 3 2 3 5" xfId="38758"/>
    <cellStyle name="Normal 7 4 3 2 4" xfId="38759"/>
    <cellStyle name="Normal 7 4 3 2 4 2" xfId="38760"/>
    <cellStyle name="Normal 7 4 3 2 4 2 2" xfId="38761"/>
    <cellStyle name="Normal 7 4 3 2 4 2 2 2" xfId="38762"/>
    <cellStyle name="Normal 7 4 3 2 4 2 3" xfId="38763"/>
    <cellStyle name="Normal 7 4 3 2 4 3" xfId="38764"/>
    <cellStyle name="Normal 7 4 3 2 4 3 2" xfId="38765"/>
    <cellStyle name="Normal 7 4 3 2 4 4" xfId="38766"/>
    <cellStyle name="Normal 7 4 3 2 5" xfId="38767"/>
    <cellStyle name="Normal 7 4 3 2 5 2" xfId="38768"/>
    <cellStyle name="Normal 7 4 3 2 5 2 2" xfId="38769"/>
    <cellStyle name="Normal 7 4 3 2 5 3" xfId="38770"/>
    <cellStyle name="Normal 7 4 3 2 6" xfId="38771"/>
    <cellStyle name="Normal 7 4 3 2 6 2" xfId="38772"/>
    <cellStyle name="Normal 7 4 3 2 7" xfId="38773"/>
    <cellStyle name="Normal 7 4 3 3" xfId="38774"/>
    <cellStyle name="Normal 7 4 3 3 2" xfId="38775"/>
    <cellStyle name="Normal 7 4 3 3 2 2" xfId="38776"/>
    <cellStyle name="Normal 7 4 3 3 2 2 2" xfId="38777"/>
    <cellStyle name="Normal 7 4 3 3 2 2 2 2" xfId="38778"/>
    <cellStyle name="Normal 7 4 3 3 2 2 2 2 2" xfId="38779"/>
    <cellStyle name="Normal 7 4 3 3 2 2 2 3" xfId="38780"/>
    <cellStyle name="Normal 7 4 3 3 2 2 3" xfId="38781"/>
    <cellStyle name="Normal 7 4 3 3 2 2 3 2" xfId="38782"/>
    <cellStyle name="Normal 7 4 3 3 2 2 4" xfId="38783"/>
    <cellStyle name="Normal 7 4 3 3 2 3" xfId="38784"/>
    <cellStyle name="Normal 7 4 3 3 2 3 2" xfId="38785"/>
    <cellStyle name="Normal 7 4 3 3 2 3 2 2" xfId="38786"/>
    <cellStyle name="Normal 7 4 3 3 2 3 3" xfId="38787"/>
    <cellStyle name="Normal 7 4 3 3 2 4" xfId="38788"/>
    <cellStyle name="Normal 7 4 3 3 2 4 2" xfId="38789"/>
    <cellStyle name="Normal 7 4 3 3 2 5" xfId="38790"/>
    <cellStyle name="Normal 7 4 3 3 3" xfId="38791"/>
    <cellStyle name="Normal 7 4 3 3 3 2" xfId="38792"/>
    <cellStyle name="Normal 7 4 3 3 3 2 2" xfId="38793"/>
    <cellStyle name="Normal 7 4 3 3 3 2 2 2" xfId="38794"/>
    <cellStyle name="Normal 7 4 3 3 3 2 3" xfId="38795"/>
    <cellStyle name="Normal 7 4 3 3 3 3" xfId="38796"/>
    <cellStyle name="Normal 7 4 3 3 3 3 2" xfId="38797"/>
    <cellStyle name="Normal 7 4 3 3 3 4" xfId="38798"/>
    <cellStyle name="Normal 7 4 3 3 4" xfId="38799"/>
    <cellStyle name="Normal 7 4 3 3 4 2" xfId="38800"/>
    <cellStyle name="Normal 7 4 3 3 4 2 2" xfId="38801"/>
    <cellStyle name="Normal 7 4 3 3 4 3" xfId="38802"/>
    <cellStyle name="Normal 7 4 3 3 5" xfId="38803"/>
    <cellStyle name="Normal 7 4 3 3 5 2" xfId="38804"/>
    <cellStyle name="Normal 7 4 3 3 6" xfId="38805"/>
    <cellStyle name="Normal 7 4 3 4" xfId="38806"/>
    <cellStyle name="Normal 7 4 3 4 2" xfId="38807"/>
    <cellStyle name="Normal 7 4 3 4 2 2" xfId="38808"/>
    <cellStyle name="Normal 7 4 3 4 2 2 2" xfId="38809"/>
    <cellStyle name="Normal 7 4 3 4 2 2 2 2" xfId="38810"/>
    <cellStyle name="Normal 7 4 3 4 2 2 3" xfId="38811"/>
    <cellStyle name="Normal 7 4 3 4 2 3" xfId="38812"/>
    <cellStyle name="Normal 7 4 3 4 2 3 2" xfId="38813"/>
    <cellStyle name="Normal 7 4 3 4 2 4" xfId="38814"/>
    <cellStyle name="Normal 7 4 3 4 3" xfId="38815"/>
    <cellStyle name="Normal 7 4 3 4 3 2" xfId="38816"/>
    <cellStyle name="Normal 7 4 3 4 3 2 2" xfId="38817"/>
    <cellStyle name="Normal 7 4 3 4 3 3" xfId="38818"/>
    <cellStyle name="Normal 7 4 3 4 4" xfId="38819"/>
    <cellStyle name="Normal 7 4 3 4 4 2" xfId="38820"/>
    <cellStyle name="Normal 7 4 3 4 5" xfId="38821"/>
    <cellStyle name="Normal 7 4 3 5" xfId="38822"/>
    <cellStyle name="Normal 7 4 3 5 2" xfId="38823"/>
    <cellStyle name="Normal 7 4 3 5 2 2" xfId="38824"/>
    <cellStyle name="Normal 7 4 3 5 2 2 2" xfId="38825"/>
    <cellStyle name="Normal 7 4 3 5 2 3" xfId="38826"/>
    <cellStyle name="Normal 7 4 3 5 3" xfId="38827"/>
    <cellStyle name="Normal 7 4 3 5 3 2" xfId="38828"/>
    <cellStyle name="Normal 7 4 3 5 4" xfId="38829"/>
    <cellStyle name="Normal 7 4 3 6" xfId="38830"/>
    <cellStyle name="Normal 7 4 3 6 2" xfId="38831"/>
    <cellStyle name="Normal 7 4 3 6 2 2" xfId="38832"/>
    <cellStyle name="Normal 7 4 3 6 3" xfId="38833"/>
    <cellStyle name="Normal 7 4 3 7" xfId="38834"/>
    <cellStyle name="Normal 7 4 3 7 2" xfId="38835"/>
    <cellStyle name="Normal 7 4 3 8" xfId="38836"/>
    <cellStyle name="Normal 7 4 4" xfId="38837"/>
    <cellStyle name="Normal 7 4 4 2" xfId="38838"/>
    <cellStyle name="Normal 7 4 4 2 2" xfId="38839"/>
    <cellStyle name="Normal 7 4 4 2 2 2" xfId="38840"/>
    <cellStyle name="Normal 7 4 4 2 2 2 2" xfId="38841"/>
    <cellStyle name="Normal 7 4 4 2 2 2 2 2" xfId="38842"/>
    <cellStyle name="Normal 7 4 4 2 2 2 2 2 2" xfId="38843"/>
    <cellStyle name="Normal 7 4 4 2 2 2 2 3" xfId="38844"/>
    <cellStyle name="Normal 7 4 4 2 2 2 3" xfId="38845"/>
    <cellStyle name="Normal 7 4 4 2 2 2 3 2" xfId="38846"/>
    <cellStyle name="Normal 7 4 4 2 2 2 4" xfId="38847"/>
    <cellStyle name="Normal 7 4 4 2 2 3" xfId="38848"/>
    <cellStyle name="Normal 7 4 4 2 2 3 2" xfId="38849"/>
    <cellStyle name="Normal 7 4 4 2 2 3 2 2" xfId="38850"/>
    <cellStyle name="Normal 7 4 4 2 2 3 3" xfId="38851"/>
    <cellStyle name="Normal 7 4 4 2 2 4" xfId="38852"/>
    <cellStyle name="Normal 7 4 4 2 2 4 2" xfId="38853"/>
    <cellStyle name="Normal 7 4 4 2 2 5" xfId="38854"/>
    <cellStyle name="Normal 7 4 4 2 3" xfId="38855"/>
    <cellStyle name="Normal 7 4 4 2 3 2" xfId="38856"/>
    <cellStyle name="Normal 7 4 4 2 3 2 2" xfId="38857"/>
    <cellStyle name="Normal 7 4 4 2 3 2 2 2" xfId="38858"/>
    <cellStyle name="Normal 7 4 4 2 3 2 3" xfId="38859"/>
    <cellStyle name="Normal 7 4 4 2 3 3" xfId="38860"/>
    <cellStyle name="Normal 7 4 4 2 3 3 2" xfId="38861"/>
    <cellStyle name="Normal 7 4 4 2 3 4" xfId="38862"/>
    <cellStyle name="Normal 7 4 4 2 4" xfId="38863"/>
    <cellStyle name="Normal 7 4 4 2 4 2" xfId="38864"/>
    <cellStyle name="Normal 7 4 4 2 4 2 2" xfId="38865"/>
    <cellStyle name="Normal 7 4 4 2 4 3" xfId="38866"/>
    <cellStyle name="Normal 7 4 4 2 5" xfId="38867"/>
    <cellStyle name="Normal 7 4 4 2 5 2" xfId="38868"/>
    <cellStyle name="Normal 7 4 4 2 6" xfId="38869"/>
    <cellStyle name="Normal 7 4 4 3" xfId="38870"/>
    <cellStyle name="Normal 7 4 4 3 2" xfId="38871"/>
    <cellStyle name="Normal 7 4 4 3 2 2" xfId="38872"/>
    <cellStyle name="Normal 7 4 4 3 2 2 2" xfId="38873"/>
    <cellStyle name="Normal 7 4 4 3 2 2 2 2" xfId="38874"/>
    <cellStyle name="Normal 7 4 4 3 2 2 3" xfId="38875"/>
    <cellStyle name="Normal 7 4 4 3 2 3" xfId="38876"/>
    <cellStyle name="Normal 7 4 4 3 2 3 2" xfId="38877"/>
    <cellStyle name="Normal 7 4 4 3 2 4" xfId="38878"/>
    <cellStyle name="Normal 7 4 4 3 3" xfId="38879"/>
    <cellStyle name="Normal 7 4 4 3 3 2" xfId="38880"/>
    <cellStyle name="Normal 7 4 4 3 3 2 2" xfId="38881"/>
    <cellStyle name="Normal 7 4 4 3 3 3" xfId="38882"/>
    <cellStyle name="Normal 7 4 4 3 4" xfId="38883"/>
    <cellStyle name="Normal 7 4 4 3 4 2" xfId="38884"/>
    <cellStyle name="Normal 7 4 4 3 5" xfId="38885"/>
    <cellStyle name="Normal 7 4 4 4" xfId="38886"/>
    <cellStyle name="Normal 7 4 4 4 2" xfId="38887"/>
    <cellStyle name="Normal 7 4 4 4 2 2" xfId="38888"/>
    <cellStyle name="Normal 7 4 4 4 2 2 2" xfId="38889"/>
    <cellStyle name="Normal 7 4 4 4 2 3" xfId="38890"/>
    <cellStyle name="Normal 7 4 4 4 3" xfId="38891"/>
    <cellStyle name="Normal 7 4 4 4 3 2" xfId="38892"/>
    <cellStyle name="Normal 7 4 4 4 4" xfId="38893"/>
    <cellStyle name="Normal 7 4 4 5" xfId="38894"/>
    <cellStyle name="Normal 7 4 4 5 2" xfId="38895"/>
    <cellStyle name="Normal 7 4 4 5 2 2" xfId="38896"/>
    <cellStyle name="Normal 7 4 4 5 3" xfId="38897"/>
    <cellStyle name="Normal 7 4 4 6" xfId="38898"/>
    <cellStyle name="Normal 7 4 4 6 2" xfId="38899"/>
    <cellStyle name="Normal 7 4 4 7" xfId="38900"/>
    <cellStyle name="Normal 7 4 5" xfId="38901"/>
    <cellStyle name="Normal 7 4 5 2" xfId="38902"/>
    <cellStyle name="Normal 7 4 5 2 2" xfId="38903"/>
    <cellStyle name="Normal 7 4 5 2 2 2" xfId="38904"/>
    <cellStyle name="Normal 7 4 5 2 2 2 2" xfId="38905"/>
    <cellStyle name="Normal 7 4 5 2 2 2 2 2" xfId="38906"/>
    <cellStyle name="Normal 7 4 5 2 2 2 3" xfId="38907"/>
    <cellStyle name="Normal 7 4 5 2 2 3" xfId="38908"/>
    <cellStyle name="Normal 7 4 5 2 2 3 2" xfId="38909"/>
    <cellStyle name="Normal 7 4 5 2 2 4" xfId="38910"/>
    <cellStyle name="Normal 7 4 5 2 3" xfId="38911"/>
    <cellStyle name="Normal 7 4 5 2 3 2" xfId="38912"/>
    <cellStyle name="Normal 7 4 5 2 3 2 2" xfId="38913"/>
    <cellStyle name="Normal 7 4 5 2 3 3" xfId="38914"/>
    <cellStyle name="Normal 7 4 5 2 4" xfId="38915"/>
    <cellStyle name="Normal 7 4 5 2 4 2" xfId="38916"/>
    <cellStyle name="Normal 7 4 5 2 5" xfId="38917"/>
    <cellStyle name="Normal 7 4 5 3" xfId="38918"/>
    <cellStyle name="Normal 7 4 5 3 2" xfId="38919"/>
    <cellStyle name="Normal 7 4 5 3 2 2" xfId="38920"/>
    <cellStyle name="Normal 7 4 5 3 2 2 2" xfId="38921"/>
    <cellStyle name="Normal 7 4 5 3 2 3" xfId="38922"/>
    <cellStyle name="Normal 7 4 5 3 3" xfId="38923"/>
    <cellStyle name="Normal 7 4 5 3 3 2" xfId="38924"/>
    <cellStyle name="Normal 7 4 5 3 4" xfId="38925"/>
    <cellStyle name="Normal 7 4 5 4" xfId="38926"/>
    <cellStyle name="Normal 7 4 5 4 2" xfId="38927"/>
    <cellStyle name="Normal 7 4 5 4 2 2" xfId="38928"/>
    <cellStyle name="Normal 7 4 5 4 3" xfId="38929"/>
    <cellStyle name="Normal 7 4 5 5" xfId="38930"/>
    <cellStyle name="Normal 7 4 5 5 2" xfId="38931"/>
    <cellStyle name="Normal 7 4 5 6" xfId="38932"/>
    <cellStyle name="Normal 7 4 6" xfId="38933"/>
    <cellStyle name="Normal 7 4 6 2" xfId="38934"/>
    <cellStyle name="Normal 7 4 6 2 2" xfId="38935"/>
    <cellStyle name="Normal 7 4 6 2 2 2" xfId="38936"/>
    <cellStyle name="Normal 7 4 6 2 2 2 2" xfId="38937"/>
    <cellStyle name="Normal 7 4 6 2 2 3" xfId="38938"/>
    <cellStyle name="Normal 7 4 6 2 3" xfId="38939"/>
    <cellStyle name="Normal 7 4 6 2 3 2" xfId="38940"/>
    <cellStyle name="Normal 7 4 6 2 4" xfId="38941"/>
    <cellStyle name="Normal 7 4 6 3" xfId="38942"/>
    <cellStyle name="Normal 7 4 6 3 2" xfId="38943"/>
    <cellStyle name="Normal 7 4 6 3 2 2" xfId="38944"/>
    <cellStyle name="Normal 7 4 6 3 3" xfId="38945"/>
    <cellStyle name="Normal 7 4 6 4" xfId="38946"/>
    <cellStyle name="Normal 7 4 6 4 2" xfId="38947"/>
    <cellStyle name="Normal 7 4 6 5" xfId="38948"/>
    <cellStyle name="Normal 7 4 7" xfId="38949"/>
    <cellStyle name="Normal 7 4 7 2" xfId="38950"/>
    <cellStyle name="Normal 7 4 7 2 2" xfId="38951"/>
    <cellStyle name="Normal 7 4 7 2 2 2" xfId="38952"/>
    <cellStyle name="Normal 7 4 7 2 3" xfId="38953"/>
    <cellStyle name="Normal 7 4 7 3" xfId="38954"/>
    <cellStyle name="Normal 7 4 7 3 2" xfId="38955"/>
    <cellStyle name="Normal 7 4 7 4" xfId="38956"/>
    <cellStyle name="Normal 7 4 8" xfId="38957"/>
    <cellStyle name="Normal 7 4 8 2" xfId="38958"/>
    <cellStyle name="Normal 7 4 8 2 2" xfId="38959"/>
    <cellStyle name="Normal 7 4 8 3" xfId="38960"/>
    <cellStyle name="Normal 7 4 9" xfId="38961"/>
    <cellStyle name="Normal 7 4 9 2" xfId="38962"/>
    <cellStyle name="Normal 7 5" xfId="38963"/>
    <cellStyle name="Normal 7 5 2" xfId="38964"/>
    <cellStyle name="Normal 7 5 2 2" xfId="38965"/>
    <cellStyle name="Normal 7 5 2 2 2" xfId="38966"/>
    <cellStyle name="Normal 7 5 2 2 2 2" xfId="38967"/>
    <cellStyle name="Normal 7 5 2 2 2 2 2" xfId="38968"/>
    <cellStyle name="Normal 7 5 2 2 2 2 2 2" xfId="38969"/>
    <cellStyle name="Normal 7 5 2 2 2 2 2 2 2" xfId="38970"/>
    <cellStyle name="Normal 7 5 2 2 2 2 2 2 2 2" xfId="38971"/>
    <cellStyle name="Normal 7 5 2 2 2 2 2 2 3" xfId="38972"/>
    <cellStyle name="Normal 7 5 2 2 2 2 2 3" xfId="38973"/>
    <cellStyle name="Normal 7 5 2 2 2 2 2 3 2" xfId="38974"/>
    <cellStyle name="Normal 7 5 2 2 2 2 2 4" xfId="38975"/>
    <cellStyle name="Normal 7 5 2 2 2 2 3" xfId="38976"/>
    <cellStyle name="Normal 7 5 2 2 2 2 3 2" xfId="38977"/>
    <cellStyle name="Normal 7 5 2 2 2 2 3 2 2" xfId="38978"/>
    <cellStyle name="Normal 7 5 2 2 2 2 3 3" xfId="38979"/>
    <cellStyle name="Normal 7 5 2 2 2 2 4" xfId="38980"/>
    <cellStyle name="Normal 7 5 2 2 2 2 4 2" xfId="38981"/>
    <cellStyle name="Normal 7 5 2 2 2 2 5" xfId="38982"/>
    <cellStyle name="Normal 7 5 2 2 2 3" xfId="38983"/>
    <cellStyle name="Normal 7 5 2 2 2 3 2" xfId="38984"/>
    <cellStyle name="Normal 7 5 2 2 2 3 2 2" xfId="38985"/>
    <cellStyle name="Normal 7 5 2 2 2 3 2 2 2" xfId="38986"/>
    <cellStyle name="Normal 7 5 2 2 2 3 2 3" xfId="38987"/>
    <cellStyle name="Normal 7 5 2 2 2 3 3" xfId="38988"/>
    <cellStyle name="Normal 7 5 2 2 2 3 3 2" xfId="38989"/>
    <cellStyle name="Normal 7 5 2 2 2 3 4" xfId="38990"/>
    <cellStyle name="Normal 7 5 2 2 2 4" xfId="38991"/>
    <cellStyle name="Normal 7 5 2 2 2 4 2" xfId="38992"/>
    <cellStyle name="Normal 7 5 2 2 2 4 2 2" xfId="38993"/>
    <cellStyle name="Normal 7 5 2 2 2 4 3" xfId="38994"/>
    <cellStyle name="Normal 7 5 2 2 2 5" xfId="38995"/>
    <cellStyle name="Normal 7 5 2 2 2 5 2" xfId="38996"/>
    <cellStyle name="Normal 7 5 2 2 2 6" xfId="38997"/>
    <cellStyle name="Normal 7 5 2 2 3" xfId="38998"/>
    <cellStyle name="Normal 7 5 2 2 3 2" xfId="38999"/>
    <cellStyle name="Normal 7 5 2 2 3 2 2" xfId="39000"/>
    <cellStyle name="Normal 7 5 2 2 3 2 2 2" xfId="39001"/>
    <cellStyle name="Normal 7 5 2 2 3 2 2 2 2" xfId="39002"/>
    <cellStyle name="Normal 7 5 2 2 3 2 2 3" xfId="39003"/>
    <cellStyle name="Normal 7 5 2 2 3 2 3" xfId="39004"/>
    <cellStyle name="Normal 7 5 2 2 3 2 3 2" xfId="39005"/>
    <cellStyle name="Normal 7 5 2 2 3 2 4" xfId="39006"/>
    <cellStyle name="Normal 7 5 2 2 3 3" xfId="39007"/>
    <cellStyle name="Normal 7 5 2 2 3 3 2" xfId="39008"/>
    <cellStyle name="Normal 7 5 2 2 3 3 2 2" xfId="39009"/>
    <cellStyle name="Normal 7 5 2 2 3 3 3" xfId="39010"/>
    <cellStyle name="Normal 7 5 2 2 3 4" xfId="39011"/>
    <cellStyle name="Normal 7 5 2 2 3 4 2" xfId="39012"/>
    <cellStyle name="Normal 7 5 2 2 3 5" xfId="39013"/>
    <cellStyle name="Normal 7 5 2 2 4" xfId="39014"/>
    <cellStyle name="Normal 7 5 2 2 4 2" xfId="39015"/>
    <cellStyle name="Normal 7 5 2 2 4 2 2" xfId="39016"/>
    <cellStyle name="Normal 7 5 2 2 4 2 2 2" xfId="39017"/>
    <cellStyle name="Normal 7 5 2 2 4 2 3" xfId="39018"/>
    <cellStyle name="Normal 7 5 2 2 4 3" xfId="39019"/>
    <cellStyle name="Normal 7 5 2 2 4 3 2" xfId="39020"/>
    <cellStyle name="Normal 7 5 2 2 4 4" xfId="39021"/>
    <cellStyle name="Normal 7 5 2 2 5" xfId="39022"/>
    <cellStyle name="Normal 7 5 2 2 5 2" xfId="39023"/>
    <cellStyle name="Normal 7 5 2 2 5 2 2" xfId="39024"/>
    <cellStyle name="Normal 7 5 2 2 5 3" xfId="39025"/>
    <cellStyle name="Normal 7 5 2 2 6" xfId="39026"/>
    <cellStyle name="Normal 7 5 2 2 6 2" xfId="39027"/>
    <cellStyle name="Normal 7 5 2 2 7" xfId="39028"/>
    <cellStyle name="Normal 7 5 2 3" xfId="39029"/>
    <cellStyle name="Normal 7 5 2 3 2" xfId="39030"/>
    <cellStyle name="Normal 7 5 2 3 2 2" xfId="39031"/>
    <cellStyle name="Normal 7 5 2 3 2 2 2" xfId="39032"/>
    <cellStyle name="Normal 7 5 2 3 2 2 2 2" xfId="39033"/>
    <cellStyle name="Normal 7 5 2 3 2 2 2 2 2" xfId="39034"/>
    <cellStyle name="Normal 7 5 2 3 2 2 2 3" xfId="39035"/>
    <cellStyle name="Normal 7 5 2 3 2 2 3" xfId="39036"/>
    <cellStyle name="Normal 7 5 2 3 2 2 3 2" xfId="39037"/>
    <cellStyle name="Normal 7 5 2 3 2 2 4" xfId="39038"/>
    <cellStyle name="Normal 7 5 2 3 2 3" xfId="39039"/>
    <cellStyle name="Normal 7 5 2 3 2 3 2" xfId="39040"/>
    <cellStyle name="Normal 7 5 2 3 2 3 2 2" xfId="39041"/>
    <cellStyle name="Normal 7 5 2 3 2 3 3" xfId="39042"/>
    <cellStyle name="Normal 7 5 2 3 2 4" xfId="39043"/>
    <cellStyle name="Normal 7 5 2 3 2 4 2" xfId="39044"/>
    <cellStyle name="Normal 7 5 2 3 2 5" xfId="39045"/>
    <cellStyle name="Normal 7 5 2 3 3" xfId="39046"/>
    <cellStyle name="Normal 7 5 2 3 3 2" xfId="39047"/>
    <cellStyle name="Normal 7 5 2 3 3 2 2" xfId="39048"/>
    <cellStyle name="Normal 7 5 2 3 3 2 2 2" xfId="39049"/>
    <cellStyle name="Normal 7 5 2 3 3 2 3" xfId="39050"/>
    <cellStyle name="Normal 7 5 2 3 3 3" xfId="39051"/>
    <cellStyle name="Normal 7 5 2 3 3 3 2" xfId="39052"/>
    <cellStyle name="Normal 7 5 2 3 3 4" xfId="39053"/>
    <cellStyle name="Normal 7 5 2 3 4" xfId="39054"/>
    <cellStyle name="Normal 7 5 2 3 4 2" xfId="39055"/>
    <cellStyle name="Normal 7 5 2 3 4 2 2" xfId="39056"/>
    <cellStyle name="Normal 7 5 2 3 4 3" xfId="39057"/>
    <cellStyle name="Normal 7 5 2 3 5" xfId="39058"/>
    <cellStyle name="Normal 7 5 2 3 5 2" xfId="39059"/>
    <cellStyle name="Normal 7 5 2 3 6" xfId="39060"/>
    <cellStyle name="Normal 7 5 2 4" xfId="39061"/>
    <cellStyle name="Normal 7 5 2 4 2" xfId="39062"/>
    <cellStyle name="Normal 7 5 2 4 2 2" xfId="39063"/>
    <cellStyle name="Normal 7 5 2 4 2 2 2" xfId="39064"/>
    <cellStyle name="Normal 7 5 2 4 2 2 2 2" xfId="39065"/>
    <cellStyle name="Normal 7 5 2 4 2 2 3" xfId="39066"/>
    <cellStyle name="Normal 7 5 2 4 2 3" xfId="39067"/>
    <cellStyle name="Normal 7 5 2 4 2 3 2" xfId="39068"/>
    <cellStyle name="Normal 7 5 2 4 2 4" xfId="39069"/>
    <cellStyle name="Normal 7 5 2 4 3" xfId="39070"/>
    <cellStyle name="Normal 7 5 2 4 3 2" xfId="39071"/>
    <cellStyle name="Normal 7 5 2 4 3 2 2" xfId="39072"/>
    <cellStyle name="Normal 7 5 2 4 3 3" xfId="39073"/>
    <cellStyle name="Normal 7 5 2 4 4" xfId="39074"/>
    <cellStyle name="Normal 7 5 2 4 4 2" xfId="39075"/>
    <cellStyle name="Normal 7 5 2 4 5" xfId="39076"/>
    <cellStyle name="Normal 7 5 2 5" xfId="39077"/>
    <cellStyle name="Normal 7 5 2 5 2" xfId="39078"/>
    <cellStyle name="Normal 7 5 2 5 2 2" xfId="39079"/>
    <cellStyle name="Normal 7 5 2 5 2 2 2" xfId="39080"/>
    <cellStyle name="Normal 7 5 2 5 2 3" xfId="39081"/>
    <cellStyle name="Normal 7 5 2 5 3" xfId="39082"/>
    <cellStyle name="Normal 7 5 2 5 3 2" xfId="39083"/>
    <cellStyle name="Normal 7 5 2 5 4" xfId="39084"/>
    <cellStyle name="Normal 7 5 2 6" xfId="39085"/>
    <cellStyle name="Normal 7 5 2 6 2" xfId="39086"/>
    <cellStyle name="Normal 7 5 2 6 2 2" xfId="39087"/>
    <cellStyle name="Normal 7 5 2 6 3" xfId="39088"/>
    <cellStyle name="Normal 7 5 2 7" xfId="39089"/>
    <cellStyle name="Normal 7 5 2 7 2" xfId="39090"/>
    <cellStyle name="Normal 7 5 2 8" xfId="39091"/>
    <cellStyle name="Normal 7 5 3" xfId="39092"/>
    <cellStyle name="Normal 7 5 3 2" xfId="39093"/>
    <cellStyle name="Normal 7 5 3 2 2" xfId="39094"/>
    <cellStyle name="Normal 7 5 3 2 2 2" xfId="39095"/>
    <cellStyle name="Normal 7 5 3 2 2 2 2" xfId="39096"/>
    <cellStyle name="Normal 7 5 3 2 2 2 2 2" xfId="39097"/>
    <cellStyle name="Normal 7 5 3 2 2 2 2 2 2" xfId="39098"/>
    <cellStyle name="Normal 7 5 3 2 2 2 2 3" xfId="39099"/>
    <cellStyle name="Normal 7 5 3 2 2 2 3" xfId="39100"/>
    <cellStyle name="Normal 7 5 3 2 2 2 3 2" xfId="39101"/>
    <cellStyle name="Normal 7 5 3 2 2 2 4" xfId="39102"/>
    <cellStyle name="Normal 7 5 3 2 2 3" xfId="39103"/>
    <cellStyle name="Normal 7 5 3 2 2 3 2" xfId="39104"/>
    <cellStyle name="Normal 7 5 3 2 2 3 2 2" xfId="39105"/>
    <cellStyle name="Normal 7 5 3 2 2 3 3" xfId="39106"/>
    <cellStyle name="Normal 7 5 3 2 2 4" xfId="39107"/>
    <cellStyle name="Normal 7 5 3 2 2 4 2" xfId="39108"/>
    <cellStyle name="Normal 7 5 3 2 2 5" xfId="39109"/>
    <cellStyle name="Normal 7 5 3 2 3" xfId="39110"/>
    <cellStyle name="Normal 7 5 3 2 3 2" xfId="39111"/>
    <cellStyle name="Normal 7 5 3 2 3 2 2" xfId="39112"/>
    <cellStyle name="Normal 7 5 3 2 3 2 2 2" xfId="39113"/>
    <cellStyle name="Normal 7 5 3 2 3 2 3" xfId="39114"/>
    <cellStyle name="Normal 7 5 3 2 3 3" xfId="39115"/>
    <cellStyle name="Normal 7 5 3 2 3 3 2" xfId="39116"/>
    <cellStyle name="Normal 7 5 3 2 3 4" xfId="39117"/>
    <cellStyle name="Normal 7 5 3 2 4" xfId="39118"/>
    <cellStyle name="Normal 7 5 3 2 4 2" xfId="39119"/>
    <cellStyle name="Normal 7 5 3 2 4 2 2" xfId="39120"/>
    <cellStyle name="Normal 7 5 3 2 4 3" xfId="39121"/>
    <cellStyle name="Normal 7 5 3 2 5" xfId="39122"/>
    <cellStyle name="Normal 7 5 3 2 5 2" xfId="39123"/>
    <cellStyle name="Normal 7 5 3 2 6" xfId="39124"/>
    <cellStyle name="Normal 7 5 3 3" xfId="39125"/>
    <cellStyle name="Normal 7 5 3 3 2" xfId="39126"/>
    <cellStyle name="Normal 7 5 3 3 2 2" xfId="39127"/>
    <cellStyle name="Normal 7 5 3 3 2 2 2" xfId="39128"/>
    <cellStyle name="Normal 7 5 3 3 2 2 2 2" xfId="39129"/>
    <cellStyle name="Normal 7 5 3 3 2 2 3" xfId="39130"/>
    <cellStyle name="Normal 7 5 3 3 2 3" xfId="39131"/>
    <cellStyle name="Normal 7 5 3 3 2 3 2" xfId="39132"/>
    <cellStyle name="Normal 7 5 3 3 2 4" xfId="39133"/>
    <cellStyle name="Normal 7 5 3 3 3" xfId="39134"/>
    <cellStyle name="Normal 7 5 3 3 3 2" xfId="39135"/>
    <cellStyle name="Normal 7 5 3 3 3 2 2" xfId="39136"/>
    <cellStyle name="Normal 7 5 3 3 3 3" xfId="39137"/>
    <cellStyle name="Normal 7 5 3 3 4" xfId="39138"/>
    <cellStyle name="Normal 7 5 3 3 4 2" xfId="39139"/>
    <cellStyle name="Normal 7 5 3 3 5" xfId="39140"/>
    <cellStyle name="Normal 7 5 3 4" xfId="39141"/>
    <cellStyle name="Normal 7 5 3 4 2" xfId="39142"/>
    <cellStyle name="Normal 7 5 3 4 2 2" xfId="39143"/>
    <cellStyle name="Normal 7 5 3 4 2 2 2" xfId="39144"/>
    <cellStyle name="Normal 7 5 3 4 2 3" xfId="39145"/>
    <cellStyle name="Normal 7 5 3 4 3" xfId="39146"/>
    <cellStyle name="Normal 7 5 3 4 3 2" xfId="39147"/>
    <cellStyle name="Normal 7 5 3 4 4" xfId="39148"/>
    <cellStyle name="Normal 7 5 3 5" xfId="39149"/>
    <cellStyle name="Normal 7 5 3 5 2" xfId="39150"/>
    <cellStyle name="Normal 7 5 3 5 2 2" xfId="39151"/>
    <cellStyle name="Normal 7 5 3 5 3" xfId="39152"/>
    <cellStyle name="Normal 7 5 3 6" xfId="39153"/>
    <cellStyle name="Normal 7 5 3 6 2" xfId="39154"/>
    <cellStyle name="Normal 7 5 3 7" xfId="39155"/>
    <cellStyle name="Normal 7 5 4" xfId="39156"/>
    <cellStyle name="Normal 7 5 4 2" xfId="39157"/>
    <cellStyle name="Normal 7 5 4 2 2" xfId="39158"/>
    <cellStyle name="Normal 7 5 4 2 2 2" xfId="39159"/>
    <cellStyle name="Normal 7 5 4 2 2 2 2" xfId="39160"/>
    <cellStyle name="Normal 7 5 4 2 2 2 2 2" xfId="39161"/>
    <cellStyle name="Normal 7 5 4 2 2 2 3" xfId="39162"/>
    <cellStyle name="Normal 7 5 4 2 2 3" xfId="39163"/>
    <cellStyle name="Normal 7 5 4 2 2 3 2" xfId="39164"/>
    <cellStyle name="Normal 7 5 4 2 2 4" xfId="39165"/>
    <cellStyle name="Normal 7 5 4 2 3" xfId="39166"/>
    <cellStyle name="Normal 7 5 4 2 3 2" xfId="39167"/>
    <cellStyle name="Normal 7 5 4 2 3 2 2" xfId="39168"/>
    <cellStyle name="Normal 7 5 4 2 3 3" xfId="39169"/>
    <cellStyle name="Normal 7 5 4 2 4" xfId="39170"/>
    <cellStyle name="Normal 7 5 4 2 4 2" xfId="39171"/>
    <cellStyle name="Normal 7 5 4 2 5" xfId="39172"/>
    <cellStyle name="Normal 7 5 4 3" xfId="39173"/>
    <cellStyle name="Normal 7 5 4 3 2" xfId="39174"/>
    <cellStyle name="Normal 7 5 4 3 2 2" xfId="39175"/>
    <cellStyle name="Normal 7 5 4 3 2 2 2" xfId="39176"/>
    <cellStyle name="Normal 7 5 4 3 2 3" xfId="39177"/>
    <cellStyle name="Normal 7 5 4 3 3" xfId="39178"/>
    <cellStyle name="Normal 7 5 4 3 3 2" xfId="39179"/>
    <cellStyle name="Normal 7 5 4 3 4" xfId="39180"/>
    <cellStyle name="Normal 7 5 4 4" xfId="39181"/>
    <cellStyle name="Normal 7 5 4 4 2" xfId="39182"/>
    <cellStyle name="Normal 7 5 4 4 2 2" xfId="39183"/>
    <cellStyle name="Normal 7 5 4 4 3" xfId="39184"/>
    <cellStyle name="Normal 7 5 4 5" xfId="39185"/>
    <cellStyle name="Normal 7 5 4 5 2" xfId="39186"/>
    <cellStyle name="Normal 7 5 4 6" xfId="39187"/>
    <cellStyle name="Normal 7 5 5" xfId="39188"/>
    <cellStyle name="Normal 7 5 5 2" xfId="39189"/>
    <cellStyle name="Normal 7 5 5 2 2" xfId="39190"/>
    <cellStyle name="Normal 7 5 5 2 2 2" xfId="39191"/>
    <cellStyle name="Normal 7 5 5 2 2 2 2" xfId="39192"/>
    <cellStyle name="Normal 7 5 5 2 2 3" xfId="39193"/>
    <cellStyle name="Normal 7 5 5 2 3" xfId="39194"/>
    <cellStyle name="Normal 7 5 5 2 3 2" xfId="39195"/>
    <cellStyle name="Normal 7 5 5 2 4" xfId="39196"/>
    <cellStyle name="Normal 7 5 5 3" xfId="39197"/>
    <cellStyle name="Normal 7 5 5 3 2" xfId="39198"/>
    <cellStyle name="Normal 7 5 5 3 2 2" xfId="39199"/>
    <cellStyle name="Normal 7 5 5 3 3" xfId="39200"/>
    <cellStyle name="Normal 7 5 5 4" xfId="39201"/>
    <cellStyle name="Normal 7 5 5 4 2" xfId="39202"/>
    <cellStyle name="Normal 7 5 5 5" xfId="39203"/>
    <cellStyle name="Normal 7 5 6" xfId="39204"/>
    <cellStyle name="Normal 7 5 6 2" xfId="39205"/>
    <cellStyle name="Normal 7 5 6 2 2" xfId="39206"/>
    <cellStyle name="Normal 7 5 6 2 2 2" xfId="39207"/>
    <cellStyle name="Normal 7 5 6 2 3" xfId="39208"/>
    <cellStyle name="Normal 7 5 6 3" xfId="39209"/>
    <cellStyle name="Normal 7 5 6 3 2" xfId="39210"/>
    <cellStyle name="Normal 7 5 6 4" xfId="39211"/>
    <cellStyle name="Normal 7 5 7" xfId="39212"/>
    <cellStyle name="Normal 7 5 7 2" xfId="39213"/>
    <cellStyle name="Normal 7 5 7 2 2" xfId="39214"/>
    <cellStyle name="Normal 7 5 7 3" xfId="39215"/>
    <cellStyle name="Normal 7 5 8" xfId="39216"/>
    <cellStyle name="Normal 7 5 8 2" xfId="39217"/>
    <cellStyle name="Normal 7 5 9" xfId="39218"/>
    <cellStyle name="Normal 7 6" xfId="39219"/>
    <cellStyle name="Normal 7 6 2" xfId="39220"/>
    <cellStyle name="Normal 7 6 2 2" xfId="39221"/>
    <cellStyle name="Normal 7 6 2 2 2" xfId="39222"/>
    <cellStyle name="Normal 7 6 2 2 2 2" xfId="39223"/>
    <cellStyle name="Normal 7 6 2 2 2 2 2" xfId="39224"/>
    <cellStyle name="Normal 7 6 2 2 2 2 2 2" xfId="39225"/>
    <cellStyle name="Normal 7 6 2 2 2 2 2 2 2" xfId="39226"/>
    <cellStyle name="Normal 7 6 2 2 2 2 2 3" xfId="39227"/>
    <cellStyle name="Normal 7 6 2 2 2 2 3" xfId="39228"/>
    <cellStyle name="Normal 7 6 2 2 2 2 3 2" xfId="39229"/>
    <cellStyle name="Normal 7 6 2 2 2 2 4" xfId="39230"/>
    <cellStyle name="Normal 7 6 2 2 2 3" xfId="39231"/>
    <cellStyle name="Normal 7 6 2 2 2 3 2" xfId="39232"/>
    <cellStyle name="Normal 7 6 2 2 2 3 2 2" xfId="39233"/>
    <cellStyle name="Normal 7 6 2 2 2 3 3" xfId="39234"/>
    <cellStyle name="Normal 7 6 2 2 2 4" xfId="39235"/>
    <cellStyle name="Normal 7 6 2 2 2 4 2" xfId="39236"/>
    <cellStyle name="Normal 7 6 2 2 2 5" xfId="39237"/>
    <cellStyle name="Normal 7 6 2 2 3" xfId="39238"/>
    <cellStyle name="Normal 7 6 2 2 3 2" xfId="39239"/>
    <cellStyle name="Normal 7 6 2 2 3 2 2" xfId="39240"/>
    <cellStyle name="Normal 7 6 2 2 3 2 2 2" xfId="39241"/>
    <cellStyle name="Normal 7 6 2 2 3 2 3" xfId="39242"/>
    <cellStyle name="Normal 7 6 2 2 3 3" xfId="39243"/>
    <cellStyle name="Normal 7 6 2 2 3 3 2" xfId="39244"/>
    <cellStyle name="Normal 7 6 2 2 3 4" xfId="39245"/>
    <cellStyle name="Normal 7 6 2 2 4" xfId="39246"/>
    <cellStyle name="Normal 7 6 2 2 4 2" xfId="39247"/>
    <cellStyle name="Normal 7 6 2 2 4 2 2" xfId="39248"/>
    <cellStyle name="Normal 7 6 2 2 4 3" xfId="39249"/>
    <cellStyle name="Normal 7 6 2 2 5" xfId="39250"/>
    <cellStyle name="Normal 7 6 2 2 5 2" xfId="39251"/>
    <cellStyle name="Normal 7 6 2 2 6" xfId="39252"/>
    <cellStyle name="Normal 7 6 2 3" xfId="39253"/>
    <cellStyle name="Normal 7 6 2 3 2" xfId="39254"/>
    <cellStyle name="Normal 7 6 2 3 2 2" xfId="39255"/>
    <cellStyle name="Normal 7 6 2 3 2 2 2" xfId="39256"/>
    <cellStyle name="Normal 7 6 2 3 2 2 2 2" xfId="39257"/>
    <cellStyle name="Normal 7 6 2 3 2 2 3" xfId="39258"/>
    <cellStyle name="Normal 7 6 2 3 2 3" xfId="39259"/>
    <cellStyle name="Normal 7 6 2 3 2 3 2" xfId="39260"/>
    <cellStyle name="Normal 7 6 2 3 2 4" xfId="39261"/>
    <cellStyle name="Normal 7 6 2 3 3" xfId="39262"/>
    <cellStyle name="Normal 7 6 2 3 3 2" xfId="39263"/>
    <cellStyle name="Normal 7 6 2 3 3 2 2" xfId="39264"/>
    <cellStyle name="Normal 7 6 2 3 3 3" xfId="39265"/>
    <cellStyle name="Normal 7 6 2 3 4" xfId="39266"/>
    <cellStyle name="Normal 7 6 2 3 4 2" xfId="39267"/>
    <cellStyle name="Normal 7 6 2 3 5" xfId="39268"/>
    <cellStyle name="Normal 7 6 2 4" xfId="39269"/>
    <cellStyle name="Normal 7 6 2 4 2" xfId="39270"/>
    <cellStyle name="Normal 7 6 2 4 2 2" xfId="39271"/>
    <cellStyle name="Normal 7 6 2 4 2 2 2" xfId="39272"/>
    <cellStyle name="Normal 7 6 2 4 2 3" xfId="39273"/>
    <cellStyle name="Normal 7 6 2 4 3" xfId="39274"/>
    <cellStyle name="Normal 7 6 2 4 3 2" xfId="39275"/>
    <cellStyle name="Normal 7 6 2 4 4" xfId="39276"/>
    <cellStyle name="Normal 7 6 2 5" xfId="39277"/>
    <cellStyle name="Normal 7 6 2 5 2" xfId="39278"/>
    <cellStyle name="Normal 7 6 2 5 2 2" xfId="39279"/>
    <cellStyle name="Normal 7 6 2 5 3" xfId="39280"/>
    <cellStyle name="Normal 7 6 2 6" xfId="39281"/>
    <cellStyle name="Normal 7 6 2 6 2" xfId="39282"/>
    <cellStyle name="Normal 7 6 2 7" xfId="39283"/>
    <cellStyle name="Normal 7 6 3" xfId="39284"/>
    <cellStyle name="Normal 7 6 3 2" xfId="39285"/>
    <cellStyle name="Normal 7 6 3 2 2" xfId="39286"/>
    <cellStyle name="Normal 7 6 3 2 2 2" xfId="39287"/>
    <cellStyle name="Normal 7 6 3 2 2 2 2" xfId="39288"/>
    <cellStyle name="Normal 7 6 3 2 2 2 2 2" xfId="39289"/>
    <cellStyle name="Normal 7 6 3 2 2 2 3" xfId="39290"/>
    <cellStyle name="Normal 7 6 3 2 2 3" xfId="39291"/>
    <cellStyle name="Normal 7 6 3 2 2 3 2" xfId="39292"/>
    <cellStyle name="Normal 7 6 3 2 2 4" xfId="39293"/>
    <cellStyle name="Normal 7 6 3 2 3" xfId="39294"/>
    <cellStyle name="Normal 7 6 3 2 3 2" xfId="39295"/>
    <cellStyle name="Normal 7 6 3 2 3 2 2" xfId="39296"/>
    <cellStyle name="Normal 7 6 3 2 3 3" xfId="39297"/>
    <cellStyle name="Normal 7 6 3 2 4" xfId="39298"/>
    <cellStyle name="Normal 7 6 3 2 4 2" xfId="39299"/>
    <cellStyle name="Normal 7 6 3 2 5" xfId="39300"/>
    <cellStyle name="Normal 7 6 3 3" xfId="39301"/>
    <cellStyle name="Normal 7 6 3 3 2" xfId="39302"/>
    <cellStyle name="Normal 7 6 3 3 2 2" xfId="39303"/>
    <cellStyle name="Normal 7 6 3 3 2 2 2" xfId="39304"/>
    <cellStyle name="Normal 7 6 3 3 2 3" xfId="39305"/>
    <cellStyle name="Normal 7 6 3 3 3" xfId="39306"/>
    <cellStyle name="Normal 7 6 3 3 3 2" xfId="39307"/>
    <cellStyle name="Normal 7 6 3 3 4" xfId="39308"/>
    <cellStyle name="Normal 7 6 3 4" xfId="39309"/>
    <cellStyle name="Normal 7 6 3 4 2" xfId="39310"/>
    <cellStyle name="Normal 7 6 3 4 2 2" xfId="39311"/>
    <cellStyle name="Normal 7 6 3 4 3" xfId="39312"/>
    <cellStyle name="Normal 7 6 3 5" xfId="39313"/>
    <cellStyle name="Normal 7 6 3 5 2" xfId="39314"/>
    <cellStyle name="Normal 7 6 3 6" xfId="39315"/>
    <cellStyle name="Normal 7 6 4" xfId="39316"/>
    <cellStyle name="Normal 7 6 4 2" xfId="39317"/>
    <cellStyle name="Normal 7 6 4 2 2" xfId="39318"/>
    <cellStyle name="Normal 7 6 4 2 2 2" xfId="39319"/>
    <cellStyle name="Normal 7 6 4 2 2 2 2" xfId="39320"/>
    <cellStyle name="Normal 7 6 4 2 2 3" xfId="39321"/>
    <cellStyle name="Normal 7 6 4 2 3" xfId="39322"/>
    <cellStyle name="Normal 7 6 4 2 3 2" xfId="39323"/>
    <cellStyle name="Normal 7 6 4 2 4" xfId="39324"/>
    <cellStyle name="Normal 7 6 4 3" xfId="39325"/>
    <cellStyle name="Normal 7 6 4 3 2" xfId="39326"/>
    <cellStyle name="Normal 7 6 4 3 2 2" xfId="39327"/>
    <cellStyle name="Normal 7 6 4 3 3" xfId="39328"/>
    <cellStyle name="Normal 7 6 4 4" xfId="39329"/>
    <cellStyle name="Normal 7 6 4 4 2" xfId="39330"/>
    <cellStyle name="Normal 7 6 4 5" xfId="39331"/>
    <cellStyle name="Normal 7 6 5" xfId="39332"/>
    <cellStyle name="Normal 7 6 5 2" xfId="39333"/>
    <cellStyle name="Normal 7 6 5 2 2" xfId="39334"/>
    <cellStyle name="Normal 7 6 5 2 2 2" xfId="39335"/>
    <cellStyle name="Normal 7 6 5 2 3" xfId="39336"/>
    <cellStyle name="Normal 7 6 5 3" xfId="39337"/>
    <cellStyle name="Normal 7 6 5 3 2" xfId="39338"/>
    <cellStyle name="Normal 7 6 5 4" xfId="39339"/>
    <cellStyle name="Normal 7 6 6" xfId="39340"/>
    <cellStyle name="Normal 7 6 6 2" xfId="39341"/>
    <cellStyle name="Normal 7 6 6 2 2" xfId="39342"/>
    <cellStyle name="Normal 7 6 6 3" xfId="39343"/>
    <cellStyle name="Normal 7 6 7" xfId="39344"/>
    <cellStyle name="Normal 7 6 7 2" xfId="39345"/>
    <cellStyle name="Normal 7 6 8" xfId="39346"/>
    <cellStyle name="Normal 7 7" xfId="39347"/>
    <cellStyle name="Normal 7 7 2" xfId="39348"/>
    <cellStyle name="Normal 7 7 2 2" xfId="39349"/>
    <cellStyle name="Normal 7 7 2 2 2" xfId="39350"/>
    <cellStyle name="Normal 7 7 2 2 2 2" xfId="39351"/>
    <cellStyle name="Normal 7 7 2 2 2 2 2" xfId="39352"/>
    <cellStyle name="Normal 7 7 2 2 2 2 2 2" xfId="39353"/>
    <cellStyle name="Normal 7 7 2 2 2 2 3" xfId="39354"/>
    <cellStyle name="Normal 7 7 2 2 2 3" xfId="39355"/>
    <cellStyle name="Normal 7 7 2 2 2 3 2" xfId="39356"/>
    <cellStyle name="Normal 7 7 2 2 2 4" xfId="39357"/>
    <cellStyle name="Normal 7 7 2 2 3" xfId="39358"/>
    <cellStyle name="Normal 7 7 2 2 3 2" xfId="39359"/>
    <cellStyle name="Normal 7 7 2 2 3 2 2" xfId="39360"/>
    <cellStyle name="Normal 7 7 2 2 3 3" xfId="39361"/>
    <cellStyle name="Normal 7 7 2 2 4" xfId="39362"/>
    <cellStyle name="Normal 7 7 2 2 4 2" xfId="39363"/>
    <cellStyle name="Normal 7 7 2 2 5" xfId="39364"/>
    <cellStyle name="Normal 7 7 2 3" xfId="39365"/>
    <cellStyle name="Normal 7 7 2 3 2" xfId="39366"/>
    <cellStyle name="Normal 7 7 2 3 2 2" xfId="39367"/>
    <cellStyle name="Normal 7 7 2 3 2 2 2" xfId="39368"/>
    <cellStyle name="Normal 7 7 2 3 2 3" xfId="39369"/>
    <cellStyle name="Normal 7 7 2 3 3" xfId="39370"/>
    <cellStyle name="Normal 7 7 2 3 3 2" xfId="39371"/>
    <cellStyle name="Normal 7 7 2 3 4" xfId="39372"/>
    <cellStyle name="Normal 7 7 2 4" xfId="39373"/>
    <cellStyle name="Normal 7 7 2 4 2" xfId="39374"/>
    <cellStyle name="Normal 7 7 2 4 2 2" xfId="39375"/>
    <cellStyle name="Normal 7 7 2 4 3" xfId="39376"/>
    <cellStyle name="Normal 7 7 2 5" xfId="39377"/>
    <cellStyle name="Normal 7 7 2 5 2" xfId="39378"/>
    <cellStyle name="Normal 7 7 2 6" xfId="39379"/>
    <cellStyle name="Normal 7 7 3" xfId="39380"/>
    <cellStyle name="Normal 7 7 3 2" xfId="39381"/>
    <cellStyle name="Normal 7 7 3 2 2" xfId="39382"/>
    <cellStyle name="Normal 7 7 3 2 2 2" xfId="39383"/>
    <cellStyle name="Normal 7 7 3 2 2 2 2" xfId="39384"/>
    <cellStyle name="Normal 7 7 3 2 2 3" xfId="39385"/>
    <cellStyle name="Normal 7 7 3 2 3" xfId="39386"/>
    <cellStyle name="Normal 7 7 3 2 3 2" xfId="39387"/>
    <cellStyle name="Normal 7 7 3 2 4" xfId="39388"/>
    <cellStyle name="Normal 7 7 3 3" xfId="39389"/>
    <cellStyle name="Normal 7 7 3 3 2" xfId="39390"/>
    <cellStyle name="Normal 7 7 3 3 2 2" xfId="39391"/>
    <cellStyle name="Normal 7 7 3 3 3" xfId="39392"/>
    <cellStyle name="Normal 7 7 3 4" xfId="39393"/>
    <cellStyle name="Normal 7 7 3 4 2" xfId="39394"/>
    <cellStyle name="Normal 7 7 3 5" xfId="39395"/>
    <cellStyle name="Normal 7 7 4" xfId="39396"/>
    <cellStyle name="Normal 7 7 4 2" xfId="39397"/>
    <cellStyle name="Normal 7 7 4 2 2" xfId="39398"/>
    <cellStyle name="Normal 7 7 4 2 2 2" xfId="39399"/>
    <cellStyle name="Normal 7 7 4 2 3" xfId="39400"/>
    <cellStyle name="Normal 7 7 4 3" xfId="39401"/>
    <cellStyle name="Normal 7 7 4 3 2" xfId="39402"/>
    <cellStyle name="Normal 7 7 4 4" xfId="39403"/>
    <cellStyle name="Normal 7 7 5" xfId="39404"/>
    <cellStyle name="Normal 7 7 5 2" xfId="39405"/>
    <cellStyle name="Normal 7 7 5 2 2" xfId="39406"/>
    <cellStyle name="Normal 7 7 5 3" xfId="39407"/>
    <cellStyle name="Normal 7 7 6" xfId="39408"/>
    <cellStyle name="Normal 7 7 6 2" xfId="39409"/>
    <cellStyle name="Normal 7 7 7" xfId="39410"/>
    <cellStyle name="Normal 7 8" xfId="39411"/>
    <cellStyle name="Normal 7 8 2" xfId="39412"/>
    <cellStyle name="Normal 7 8 2 2" xfId="39413"/>
    <cellStyle name="Normal 7 8 2 2 2" xfId="39414"/>
    <cellStyle name="Normal 7 8 2 2 2 2" xfId="39415"/>
    <cellStyle name="Normal 7 8 2 2 2 2 2" xfId="39416"/>
    <cellStyle name="Normal 7 8 2 2 2 3" xfId="39417"/>
    <cellStyle name="Normal 7 8 2 2 3" xfId="39418"/>
    <cellStyle name="Normal 7 8 2 2 3 2" xfId="39419"/>
    <cellStyle name="Normal 7 8 2 2 4" xfId="39420"/>
    <cellStyle name="Normal 7 8 2 3" xfId="39421"/>
    <cellStyle name="Normal 7 8 2 3 2" xfId="39422"/>
    <cellStyle name="Normal 7 8 2 3 2 2" xfId="39423"/>
    <cellStyle name="Normal 7 8 2 3 3" xfId="39424"/>
    <cellStyle name="Normal 7 8 2 4" xfId="39425"/>
    <cellStyle name="Normal 7 8 2 4 2" xfId="39426"/>
    <cellStyle name="Normal 7 8 2 5" xfId="39427"/>
    <cellStyle name="Normal 7 8 3" xfId="39428"/>
    <cellStyle name="Normal 7 8 3 2" xfId="39429"/>
    <cellStyle name="Normal 7 8 3 2 2" xfId="39430"/>
    <cellStyle name="Normal 7 8 3 2 2 2" xfId="39431"/>
    <cellStyle name="Normal 7 8 3 2 3" xfId="39432"/>
    <cellStyle name="Normal 7 8 3 3" xfId="39433"/>
    <cellStyle name="Normal 7 8 3 3 2" xfId="39434"/>
    <cellStyle name="Normal 7 8 3 4" xfId="39435"/>
    <cellStyle name="Normal 7 8 4" xfId="39436"/>
    <cellStyle name="Normal 7 8 4 2" xfId="39437"/>
    <cellStyle name="Normal 7 8 4 2 2" xfId="39438"/>
    <cellStyle name="Normal 7 8 4 3" xfId="39439"/>
    <cellStyle name="Normal 7 8 5" xfId="39440"/>
    <cellStyle name="Normal 7 8 5 2" xfId="39441"/>
    <cellStyle name="Normal 7 8 6" xfId="39442"/>
    <cellStyle name="Normal 7 9" xfId="39443"/>
    <cellStyle name="Normal 7 9 2" xfId="39444"/>
    <cellStyle name="Normal 7 9 2 2" xfId="39445"/>
    <cellStyle name="Normal 7 9 2 2 2" xfId="39446"/>
    <cellStyle name="Normal 7 9 2 2 2 2" xfId="39447"/>
    <cellStyle name="Normal 7 9 2 2 3" xfId="39448"/>
    <cellStyle name="Normal 7 9 2 3" xfId="39449"/>
    <cellStyle name="Normal 7 9 2 3 2" xfId="39450"/>
    <cellStyle name="Normal 7 9 2 4" xfId="39451"/>
    <cellStyle name="Normal 7 9 3" xfId="39452"/>
    <cellStyle name="Normal 7 9 3 2" xfId="39453"/>
    <cellStyle name="Normal 7 9 3 2 2" xfId="39454"/>
    <cellStyle name="Normal 7 9 3 3" xfId="39455"/>
    <cellStyle name="Normal 7 9 4" xfId="39456"/>
    <cellStyle name="Normal 7 9 4 2" xfId="39457"/>
    <cellStyle name="Normal 7 9 5" xfId="39458"/>
    <cellStyle name="Normal 8" xfId="178"/>
    <cellStyle name="Normal 8 2" xfId="179"/>
    <cellStyle name="Normal 8 2 2" xfId="39459"/>
    <cellStyle name="Normal 8 3" xfId="391"/>
    <cellStyle name="Normal 8 4" xfId="39460"/>
    <cellStyle name="Normal 9" xfId="180"/>
    <cellStyle name="Normal 9 10" xfId="39461"/>
    <cellStyle name="Normal 9 10 2" xfId="39462"/>
    <cellStyle name="Normal 9 10 2 2" xfId="39463"/>
    <cellStyle name="Normal 9 10 3" xfId="39464"/>
    <cellStyle name="Normal 9 11" xfId="39465"/>
    <cellStyle name="Normal 9 11 2" xfId="39466"/>
    <cellStyle name="Normal 9 12" xfId="39467"/>
    <cellStyle name="Normal 9 13" xfId="39468"/>
    <cellStyle name="Normal 9 2" xfId="392"/>
    <cellStyle name="Normal 9 2 10" xfId="39469"/>
    <cellStyle name="Normal 9 2 10 2" xfId="39470"/>
    <cellStyle name="Normal 9 2 11" xfId="39471"/>
    <cellStyle name="Normal 9 2 12" xfId="39472"/>
    <cellStyle name="Normal 9 2 2" xfId="39473"/>
    <cellStyle name="Normal 9 2 2 10" xfId="39474"/>
    <cellStyle name="Normal 9 2 2 2" xfId="39475"/>
    <cellStyle name="Normal 9 2 2 2 2" xfId="39476"/>
    <cellStyle name="Normal 9 2 2 2 2 2" xfId="39477"/>
    <cellStyle name="Normal 9 2 2 2 2 2 2" xfId="39478"/>
    <cellStyle name="Normal 9 2 2 2 2 2 2 2" xfId="39479"/>
    <cellStyle name="Normal 9 2 2 2 2 2 2 2 2" xfId="39480"/>
    <cellStyle name="Normal 9 2 2 2 2 2 2 2 2 2" xfId="39481"/>
    <cellStyle name="Normal 9 2 2 2 2 2 2 2 2 2 2" xfId="39482"/>
    <cellStyle name="Normal 9 2 2 2 2 2 2 2 2 2 2 2" xfId="39483"/>
    <cellStyle name="Normal 9 2 2 2 2 2 2 2 2 2 3" xfId="39484"/>
    <cellStyle name="Normal 9 2 2 2 2 2 2 2 2 3" xfId="39485"/>
    <cellStyle name="Normal 9 2 2 2 2 2 2 2 2 3 2" xfId="39486"/>
    <cellStyle name="Normal 9 2 2 2 2 2 2 2 2 4" xfId="39487"/>
    <cellStyle name="Normal 9 2 2 2 2 2 2 2 3" xfId="39488"/>
    <cellStyle name="Normal 9 2 2 2 2 2 2 2 3 2" xfId="39489"/>
    <cellStyle name="Normal 9 2 2 2 2 2 2 2 3 2 2" xfId="39490"/>
    <cellStyle name="Normal 9 2 2 2 2 2 2 2 3 3" xfId="39491"/>
    <cellStyle name="Normal 9 2 2 2 2 2 2 2 4" xfId="39492"/>
    <cellStyle name="Normal 9 2 2 2 2 2 2 2 4 2" xfId="39493"/>
    <cellStyle name="Normal 9 2 2 2 2 2 2 2 5" xfId="39494"/>
    <cellStyle name="Normal 9 2 2 2 2 2 2 3" xfId="39495"/>
    <cellStyle name="Normal 9 2 2 2 2 2 2 3 2" xfId="39496"/>
    <cellStyle name="Normal 9 2 2 2 2 2 2 3 2 2" xfId="39497"/>
    <cellStyle name="Normal 9 2 2 2 2 2 2 3 2 2 2" xfId="39498"/>
    <cellStyle name="Normal 9 2 2 2 2 2 2 3 2 3" xfId="39499"/>
    <cellStyle name="Normal 9 2 2 2 2 2 2 3 3" xfId="39500"/>
    <cellStyle name="Normal 9 2 2 2 2 2 2 3 3 2" xfId="39501"/>
    <cellStyle name="Normal 9 2 2 2 2 2 2 3 4" xfId="39502"/>
    <cellStyle name="Normal 9 2 2 2 2 2 2 4" xfId="39503"/>
    <cellStyle name="Normal 9 2 2 2 2 2 2 4 2" xfId="39504"/>
    <cellStyle name="Normal 9 2 2 2 2 2 2 4 2 2" xfId="39505"/>
    <cellStyle name="Normal 9 2 2 2 2 2 2 4 3" xfId="39506"/>
    <cellStyle name="Normal 9 2 2 2 2 2 2 5" xfId="39507"/>
    <cellStyle name="Normal 9 2 2 2 2 2 2 5 2" xfId="39508"/>
    <cellStyle name="Normal 9 2 2 2 2 2 2 6" xfId="39509"/>
    <cellStyle name="Normal 9 2 2 2 2 2 3" xfId="39510"/>
    <cellStyle name="Normal 9 2 2 2 2 2 3 2" xfId="39511"/>
    <cellStyle name="Normal 9 2 2 2 2 2 3 2 2" xfId="39512"/>
    <cellStyle name="Normal 9 2 2 2 2 2 3 2 2 2" xfId="39513"/>
    <cellStyle name="Normal 9 2 2 2 2 2 3 2 2 2 2" xfId="39514"/>
    <cellStyle name="Normal 9 2 2 2 2 2 3 2 2 3" xfId="39515"/>
    <cellStyle name="Normal 9 2 2 2 2 2 3 2 3" xfId="39516"/>
    <cellStyle name="Normal 9 2 2 2 2 2 3 2 3 2" xfId="39517"/>
    <cellStyle name="Normal 9 2 2 2 2 2 3 2 4" xfId="39518"/>
    <cellStyle name="Normal 9 2 2 2 2 2 3 3" xfId="39519"/>
    <cellStyle name="Normal 9 2 2 2 2 2 3 3 2" xfId="39520"/>
    <cellStyle name="Normal 9 2 2 2 2 2 3 3 2 2" xfId="39521"/>
    <cellStyle name="Normal 9 2 2 2 2 2 3 3 3" xfId="39522"/>
    <cellStyle name="Normal 9 2 2 2 2 2 3 4" xfId="39523"/>
    <cellStyle name="Normal 9 2 2 2 2 2 3 4 2" xfId="39524"/>
    <cellStyle name="Normal 9 2 2 2 2 2 3 5" xfId="39525"/>
    <cellStyle name="Normal 9 2 2 2 2 2 4" xfId="39526"/>
    <cellStyle name="Normal 9 2 2 2 2 2 4 2" xfId="39527"/>
    <cellStyle name="Normal 9 2 2 2 2 2 4 2 2" xfId="39528"/>
    <cellStyle name="Normal 9 2 2 2 2 2 4 2 2 2" xfId="39529"/>
    <cellStyle name="Normal 9 2 2 2 2 2 4 2 3" xfId="39530"/>
    <cellStyle name="Normal 9 2 2 2 2 2 4 3" xfId="39531"/>
    <cellStyle name="Normal 9 2 2 2 2 2 4 3 2" xfId="39532"/>
    <cellStyle name="Normal 9 2 2 2 2 2 4 4" xfId="39533"/>
    <cellStyle name="Normal 9 2 2 2 2 2 5" xfId="39534"/>
    <cellStyle name="Normal 9 2 2 2 2 2 5 2" xfId="39535"/>
    <cellStyle name="Normal 9 2 2 2 2 2 5 2 2" xfId="39536"/>
    <cellStyle name="Normal 9 2 2 2 2 2 5 3" xfId="39537"/>
    <cellStyle name="Normal 9 2 2 2 2 2 6" xfId="39538"/>
    <cellStyle name="Normal 9 2 2 2 2 2 6 2" xfId="39539"/>
    <cellStyle name="Normal 9 2 2 2 2 2 7" xfId="39540"/>
    <cellStyle name="Normal 9 2 2 2 2 3" xfId="39541"/>
    <cellStyle name="Normal 9 2 2 2 2 3 2" xfId="39542"/>
    <cellStyle name="Normal 9 2 2 2 2 3 2 2" xfId="39543"/>
    <cellStyle name="Normal 9 2 2 2 2 3 2 2 2" xfId="39544"/>
    <cellStyle name="Normal 9 2 2 2 2 3 2 2 2 2" xfId="39545"/>
    <cellStyle name="Normal 9 2 2 2 2 3 2 2 2 2 2" xfId="39546"/>
    <cellStyle name="Normal 9 2 2 2 2 3 2 2 2 3" xfId="39547"/>
    <cellStyle name="Normal 9 2 2 2 2 3 2 2 3" xfId="39548"/>
    <cellStyle name="Normal 9 2 2 2 2 3 2 2 3 2" xfId="39549"/>
    <cellStyle name="Normal 9 2 2 2 2 3 2 2 4" xfId="39550"/>
    <cellStyle name="Normal 9 2 2 2 2 3 2 3" xfId="39551"/>
    <cellStyle name="Normal 9 2 2 2 2 3 2 3 2" xfId="39552"/>
    <cellStyle name="Normal 9 2 2 2 2 3 2 3 2 2" xfId="39553"/>
    <cellStyle name="Normal 9 2 2 2 2 3 2 3 3" xfId="39554"/>
    <cellStyle name="Normal 9 2 2 2 2 3 2 4" xfId="39555"/>
    <cellStyle name="Normal 9 2 2 2 2 3 2 4 2" xfId="39556"/>
    <cellStyle name="Normal 9 2 2 2 2 3 2 5" xfId="39557"/>
    <cellStyle name="Normal 9 2 2 2 2 3 3" xfId="39558"/>
    <cellStyle name="Normal 9 2 2 2 2 3 3 2" xfId="39559"/>
    <cellStyle name="Normal 9 2 2 2 2 3 3 2 2" xfId="39560"/>
    <cellStyle name="Normal 9 2 2 2 2 3 3 2 2 2" xfId="39561"/>
    <cellStyle name="Normal 9 2 2 2 2 3 3 2 3" xfId="39562"/>
    <cellStyle name="Normal 9 2 2 2 2 3 3 3" xfId="39563"/>
    <cellStyle name="Normal 9 2 2 2 2 3 3 3 2" xfId="39564"/>
    <cellStyle name="Normal 9 2 2 2 2 3 3 4" xfId="39565"/>
    <cellStyle name="Normal 9 2 2 2 2 3 4" xfId="39566"/>
    <cellStyle name="Normal 9 2 2 2 2 3 4 2" xfId="39567"/>
    <cellStyle name="Normal 9 2 2 2 2 3 4 2 2" xfId="39568"/>
    <cellStyle name="Normal 9 2 2 2 2 3 4 3" xfId="39569"/>
    <cellStyle name="Normal 9 2 2 2 2 3 5" xfId="39570"/>
    <cellStyle name="Normal 9 2 2 2 2 3 5 2" xfId="39571"/>
    <cellStyle name="Normal 9 2 2 2 2 3 6" xfId="39572"/>
    <cellStyle name="Normal 9 2 2 2 2 4" xfId="39573"/>
    <cellStyle name="Normal 9 2 2 2 2 4 2" xfId="39574"/>
    <cellStyle name="Normal 9 2 2 2 2 4 2 2" xfId="39575"/>
    <cellStyle name="Normal 9 2 2 2 2 4 2 2 2" xfId="39576"/>
    <cellStyle name="Normal 9 2 2 2 2 4 2 2 2 2" xfId="39577"/>
    <cellStyle name="Normal 9 2 2 2 2 4 2 2 3" xfId="39578"/>
    <cellStyle name="Normal 9 2 2 2 2 4 2 3" xfId="39579"/>
    <cellStyle name="Normal 9 2 2 2 2 4 2 3 2" xfId="39580"/>
    <cellStyle name="Normal 9 2 2 2 2 4 2 4" xfId="39581"/>
    <cellStyle name="Normal 9 2 2 2 2 4 3" xfId="39582"/>
    <cellStyle name="Normal 9 2 2 2 2 4 3 2" xfId="39583"/>
    <cellStyle name="Normal 9 2 2 2 2 4 3 2 2" xfId="39584"/>
    <cellStyle name="Normal 9 2 2 2 2 4 3 3" xfId="39585"/>
    <cellStyle name="Normal 9 2 2 2 2 4 4" xfId="39586"/>
    <cellStyle name="Normal 9 2 2 2 2 4 4 2" xfId="39587"/>
    <cellStyle name="Normal 9 2 2 2 2 4 5" xfId="39588"/>
    <cellStyle name="Normal 9 2 2 2 2 5" xfId="39589"/>
    <cellStyle name="Normal 9 2 2 2 2 5 2" xfId="39590"/>
    <cellStyle name="Normal 9 2 2 2 2 5 2 2" xfId="39591"/>
    <cellStyle name="Normal 9 2 2 2 2 5 2 2 2" xfId="39592"/>
    <cellStyle name="Normal 9 2 2 2 2 5 2 3" xfId="39593"/>
    <cellStyle name="Normal 9 2 2 2 2 5 3" xfId="39594"/>
    <cellStyle name="Normal 9 2 2 2 2 5 3 2" xfId="39595"/>
    <cellStyle name="Normal 9 2 2 2 2 5 4" xfId="39596"/>
    <cellStyle name="Normal 9 2 2 2 2 6" xfId="39597"/>
    <cellStyle name="Normal 9 2 2 2 2 6 2" xfId="39598"/>
    <cellStyle name="Normal 9 2 2 2 2 6 2 2" xfId="39599"/>
    <cellStyle name="Normal 9 2 2 2 2 6 3" xfId="39600"/>
    <cellStyle name="Normal 9 2 2 2 2 7" xfId="39601"/>
    <cellStyle name="Normal 9 2 2 2 2 7 2" xfId="39602"/>
    <cellStyle name="Normal 9 2 2 2 2 8" xfId="39603"/>
    <cellStyle name="Normal 9 2 2 2 3" xfId="39604"/>
    <cellStyle name="Normal 9 2 2 2 3 2" xfId="39605"/>
    <cellStyle name="Normal 9 2 2 2 3 2 2" xfId="39606"/>
    <cellStyle name="Normal 9 2 2 2 3 2 2 2" xfId="39607"/>
    <cellStyle name="Normal 9 2 2 2 3 2 2 2 2" xfId="39608"/>
    <cellStyle name="Normal 9 2 2 2 3 2 2 2 2 2" xfId="39609"/>
    <cellStyle name="Normal 9 2 2 2 3 2 2 2 2 2 2" xfId="39610"/>
    <cellStyle name="Normal 9 2 2 2 3 2 2 2 2 3" xfId="39611"/>
    <cellStyle name="Normal 9 2 2 2 3 2 2 2 3" xfId="39612"/>
    <cellStyle name="Normal 9 2 2 2 3 2 2 2 3 2" xfId="39613"/>
    <cellStyle name="Normal 9 2 2 2 3 2 2 2 4" xfId="39614"/>
    <cellStyle name="Normal 9 2 2 2 3 2 2 3" xfId="39615"/>
    <cellStyle name="Normal 9 2 2 2 3 2 2 3 2" xfId="39616"/>
    <cellStyle name="Normal 9 2 2 2 3 2 2 3 2 2" xfId="39617"/>
    <cellStyle name="Normal 9 2 2 2 3 2 2 3 3" xfId="39618"/>
    <cellStyle name="Normal 9 2 2 2 3 2 2 4" xfId="39619"/>
    <cellStyle name="Normal 9 2 2 2 3 2 2 4 2" xfId="39620"/>
    <cellStyle name="Normal 9 2 2 2 3 2 2 5" xfId="39621"/>
    <cellStyle name="Normal 9 2 2 2 3 2 3" xfId="39622"/>
    <cellStyle name="Normal 9 2 2 2 3 2 3 2" xfId="39623"/>
    <cellStyle name="Normal 9 2 2 2 3 2 3 2 2" xfId="39624"/>
    <cellStyle name="Normal 9 2 2 2 3 2 3 2 2 2" xfId="39625"/>
    <cellStyle name="Normal 9 2 2 2 3 2 3 2 3" xfId="39626"/>
    <cellStyle name="Normal 9 2 2 2 3 2 3 3" xfId="39627"/>
    <cellStyle name="Normal 9 2 2 2 3 2 3 3 2" xfId="39628"/>
    <cellStyle name="Normal 9 2 2 2 3 2 3 4" xfId="39629"/>
    <cellStyle name="Normal 9 2 2 2 3 2 4" xfId="39630"/>
    <cellStyle name="Normal 9 2 2 2 3 2 4 2" xfId="39631"/>
    <cellStyle name="Normal 9 2 2 2 3 2 4 2 2" xfId="39632"/>
    <cellStyle name="Normal 9 2 2 2 3 2 4 3" xfId="39633"/>
    <cellStyle name="Normal 9 2 2 2 3 2 5" xfId="39634"/>
    <cellStyle name="Normal 9 2 2 2 3 2 5 2" xfId="39635"/>
    <cellStyle name="Normal 9 2 2 2 3 2 6" xfId="39636"/>
    <cellStyle name="Normal 9 2 2 2 3 3" xfId="39637"/>
    <cellStyle name="Normal 9 2 2 2 3 3 2" xfId="39638"/>
    <cellStyle name="Normal 9 2 2 2 3 3 2 2" xfId="39639"/>
    <cellStyle name="Normal 9 2 2 2 3 3 2 2 2" xfId="39640"/>
    <cellStyle name="Normal 9 2 2 2 3 3 2 2 2 2" xfId="39641"/>
    <cellStyle name="Normal 9 2 2 2 3 3 2 2 3" xfId="39642"/>
    <cellStyle name="Normal 9 2 2 2 3 3 2 3" xfId="39643"/>
    <cellStyle name="Normal 9 2 2 2 3 3 2 3 2" xfId="39644"/>
    <cellStyle name="Normal 9 2 2 2 3 3 2 4" xfId="39645"/>
    <cellStyle name="Normal 9 2 2 2 3 3 3" xfId="39646"/>
    <cellStyle name="Normal 9 2 2 2 3 3 3 2" xfId="39647"/>
    <cellStyle name="Normal 9 2 2 2 3 3 3 2 2" xfId="39648"/>
    <cellStyle name="Normal 9 2 2 2 3 3 3 3" xfId="39649"/>
    <cellStyle name="Normal 9 2 2 2 3 3 4" xfId="39650"/>
    <cellStyle name="Normal 9 2 2 2 3 3 4 2" xfId="39651"/>
    <cellStyle name="Normal 9 2 2 2 3 3 5" xfId="39652"/>
    <cellStyle name="Normal 9 2 2 2 3 4" xfId="39653"/>
    <cellStyle name="Normal 9 2 2 2 3 4 2" xfId="39654"/>
    <cellStyle name="Normal 9 2 2 2 3 4 2 2" xfId="39655"/>
    <cellStyle name="Normal 9 2 2 2 3 4 2 2 2" xfId="39656"/>
    <cellStyle name="Normal 9 2 2 2 3 4 2 3" xfId="39657"/>
    <cellStyle name="Normal 9 2 2 2 3 4 3" xfId="39658"/>
    <cellStyle name="Normal 9 2 2 2 3 4 3 2" xfId="39659"/>
    <cellStyle name="Normal 9 2 2 2 3 4 4" xfId="39660"/>
    <cellStyle name="Normal 9 2 2 2 3 5" xfId="39661"/>
    <cellStyle name="Normal 9 2 2 2 3 5 2" xfId="39662"/>
    <cellStyle name="Normal 9 2 2 2 3 5 2 2" xfId="39663"/>
    <cellStyle name="Normal 9 2 2 2 3 5 3" xfId="39664"/>
    <cellStyle name="Normal 9 2 2 2 3 6" xfId="39665"/>
    <cellStyle name="Normal 9 2 2 2 3 6 2" xfId="39666"/>
    <cellStyle name="Normal 9 2 2 2 3 7" xfId="39667"/>
    <cellStyle name="Normal 9 2 2 2 4" xfId="39668"/>
    <cellStyle name="Normal 9 2 2 2 4 2" xfId="39669"/>
    <cellStyle name="Normal 9 2 2 2 4 2 2" xfId="39670"/>
    <cellStyle name="Normal 9 2 2 2 4 2 2 2" xfId="39671"/>
    <cellStyle name="Normal 9 2 2 2 4 2 2 2 2" xfId="39672"/>
    <cellStyle name="Normal 9 2 2 2 4 2 2 2 2 2" xfId="39673"/>
    <cellStyle name="Normal 9 2 2 2 4 2 2 2 3" xfId="39674"/>
    <cellStyle name="Normal 9 2 2 2 4 2 2 3" xfId="39675"/>
    <cellStyle name="Normal 9 2 2 2 4 2 2 3 2" xfId="39676"/>
    <cellStyle name="Normal 9 2 2 2 4 2 2 4" xfId="39677"/>
    <cellStyle name="Normal 9 2 2 2 4 2 3" xfId="39678"/>
    <cellStyle name="Normal 9 2 2 2 4 2 3 2" xfId="39679"/>
    <cellStyle name="Normal 9 2 2 2 4 2 3 2 2" xfId="39680"/>
    <cellStyle name="Normal 9 2 2 2 4 2 3 3" xfId="39681"/>
    <cellStyle name="Normal 9 2 2 2 4 2 4" xfId="39682"/>
    <cellStyle name="Normal 9 2 2 2 4 2 4 2" xfId="39683"/>
    <cellStyle name="Normal 9 2 2 2 4 2 5" xfId="39684"/>
    <cellStyle name="Normal 9 2 2 2 4 3" xfId="39685"/>
    <cellStyle name="Normal 9 2 2 2 4 3 2" xfId="39686"/>
    <cellStyle name="Normal 9 2 2 2 4 3 2 2" xfId="39687"/>
    <cellStyle name="Normal 9 2 2 2 4 3 2 2 2" xfId="39688"/>
    <cellStyle name="Normal 9 2 2 2 4 3 2 3" xfId="39689"/>
    <cellStyle name="Normal 9 2 2 2 4 3 3" xfId="39690"/>
    <cellStyle name="Normal 9 2 2 2 4 3 3 2" xfId="39691"/>
    <cellStyle name="Normal 9 2 2 2 4 3 4" xfId="39692"/>
    <cellStyle name="Normal 9 2 2 2 4 4" xfId="39693"/>
    <cellStyle name="Normal 9 2 2 2 4 4 2" xfId="39694"/>
    <cellStyle name="Normal 9 2 2 2 4 4 2 2" xfId="39695"/>
    <cellStyle name="Normal 9 2 2 2 4 4 3" xfId="39696"/>
    <cellStyle name="Normal 9 2 2 2 4 5" xfId="39697"/>
    <cellStyle name="Normal 9 2 2 2 4 5 2" xfId="39698"/>
    <cellStyle name="Normal 9 2 2 2 4 6" xfId="39699"/>
    <cellStyle name="Normal 9 2 2 2 5" xfId="39700"/>
    <cellStyle name="Normal 9 2 2 2 5 2" xfId="39701"/>
    <cellStyle name="Normal 9 2 2 2 5 2 2" xfId="39702"/>
    <cellStyle name="Normal 9 2 2 2 5 2 2 2" xfId="39703"/>
    <cellStyle name="Normal 9 2 2 2 5 2 2 2 2" xfId="39704"/>
    <cellStyle name="Normal 9 2 2 2 5 2 2 3" xfId="39705"/>
    <cellStyle name="Normal 9 2 2 2 5 2 3" xfId="39706"/>
    <cellStyle name="Normal 9 2 2 2 5 2 3 2" xfId="39707"/>
    <cellStyle name="Normal 9 2 2 2 5 2 4" xfId="39708"/>
    <cellStyle name="Normal 9 2 2 2 5 3" xfId="39709"/>
    <cellStyle name="Normal 9 2 2 2 5 3 2" xfId="39710"/>
    <cellStyle name="Normal 9 2 2 2 5 3 2 2" xfId="39711"/>
    <cellStyle name="Normal 9 2 2 2 5 3 3" xfId="39712"/>
    <cellStyle name="Normal 9 2 2 2 5 4" xfId="39713"/>
    <cellStyle name="Normal 9 2 2 2 5 4 2" xfId="39714"/>
    <cellStyle name="Normal 9 2 2 2 5 5" xfId="39715"/>
    <cellStyle name="Normal 9 2 2 2 6" xfId="39716"/>
    <cellStyle name="Normal 9 2 2 2 6 2" xfId="39717"/>
    <cellStyle name="Normal 9 2 2 2 6 2 2" xfId="39718"/>
    <cellStyle name="Normal 9 2 2 2 6 2 2 2" xfId="39719"/>
    <cellStyle name="Normal 9 2 2 2 6 2 3" xfId="39720"/>
    <cellStyle name="Normal 9 2 2 2 6 3" xfId="39721"/>
    <cellStyle name="Normal 9 2 2 2 6 3 2" xfId="39722"/>
    <cellStyle name="Normal 9 2 2 2 6 4" xfId="39723"/>
    <cellStyle name="Normal 9 2 2 2 7" xfId="39724"/>
    <cellStyle name="Normal 9 2 2 2 7 2" xfId="39725"/>
    <cellStyle name="Normal 9 2 2 2 7 2 2" xfId="39726"/>
    <cellStyle name="Normal 9 2 2 2 7 3" xfId="39727"/>
    <cellStyle name="Normal 9 2 2 2 8" xfId="39728"/>
    <cellStyle name="Normal 9 2 2 2 8 2" xfId="39729"/>
    <cellStyle name="Normal 9 2 2 2 9" xfId="39730"/>
    <cellStyle name="Normal 9 2 2 3" xfId="39731"/>
    <cellStyle name="Normal 9 2 2 3 2" xfId="39732"/>
    <cellStyle name="Normal 9 2 2 3 2 2" xfId="39733"/>
    <cellStyle name="Normal 9 2 2 3 2 2 2" xfId="39734"/>
    <cellStyle name="Normal 9 2 2 3 2 2 2 2" xfId="39735"/>
    <cellStyle name="Normal 9 2 2 3 2 2 2 2 2" xfId="39736"/>
    <cellStyle name="Normal 9 2 2 3 2 2 2 2 2 2" xfId="39737"/>
    <cellStyle name="Normal 9 2 2 3 2 2 2 2 2 2 2" xfId="39738"/>
    <cellStyle name="Normal 9 2 2 3 2 2 2 2 2 3" xfId="39739"/>
    <cellStyle name="Normal 9 2 2 3 2 2 2 2 3" xfId="39740"/>
    <cellStyle name="Normal 9 2 2 3 2 2 2 2 3 2" xfId="39741"/>
    <cellStyle name="Normal 9 2 2 3 2 2 2 2 4" xfId="39742"/>
    <cellStyle name="Normal 9 2 2 3 2 2 2 3" xfId="39743"/>
    <cellStyle name="Normal 9 2 2 3 2 2 2 3 2" xfId="39744"/>
    <cellStyle name="Normal 9 2 2 3 2 2 2 3 2 2" xfId="39745"/>
    <cellStyle name="Normal 9 2 2 3 2 2 2 3 3" xfId="39746"/>
    <cellStyle name="Normal 9 2 2 3 2 2 2 4" xfId="39747"/>
    <cellStyle name="Normal 9 2 2 3 2 2 2 4 2" xfId="39748"/>
    <cellStyle name="Normal 9 2 2 3 2 2 2 5" xfId="39749"/>
    <cellStyle name="Normal 9 2 2 3 2 2 3" xfId="39750"/>
    <cellStyle name="Normal 9 2 2 3 2 2 3 2" xfId="39751"/>
    <cellStyle name="Normal 9 2 2 3 2 2 3 2 2" xfId="39752"/>
    <cellStyle name="Normal 9 2 2 3 2 2 3 2 2 2" xfId="39753"/>
    <cellStyle name="Normal 9 2 2 3 2 2 3 2 3" xfId="39754"/>
    <cellStyle name="Normal 9 2 2 3 2 2 3 3" xfId="39755"/>
    <cellStyle name="Normal 9 2 2 3 2 2 3 3 2" xfId="39756"/>
    <cellStyle name="Normal 9 2 2 3 2 2 3 4" xfId="39757"/>
    <cellStyle name="Normal 9 2 2 3 2 2 4" xfId="39758"/>
    <cellStyle name="Normal 9 2 2 3 2 2 4 2" xfId="39759"/>
    <cellStyle name="Normal 9 2 2 3 2 2 4 2 2" xfId="39760"/>
    <cellStyle name="Normal 9 2 2 3 2 2 4 3" xfId="39761"/>
    <cellStyle name="Normal 9 2 2 3 2 2 5" xfId="39762"/>
    <cellStyle name="Normal 9 2 2 3 2 2 5 2" xfId="39763"/>
    <cellStyle name="Normal 9 2 2 3 2 2 6" xfId="39764"/>
    <cellStyle name="Normal 9 2 2 3 2 3" xfId="39765"/>
    <cellStyle name="Normal 9 2 2 3 2 3 2" xfId="39766"/>
    <cellStyle name="Normal 9 2 2 3 2 3 2 2" xfId="39767"/>
    <cellStyle name="Normal 9 2 2 3 2 3 2 2 2" xfId="39768"/>
    <cellStyle name="Normal 9 2 2 3 2 3 2 2 2 2" xfId="39769"/>
    <cellStyle name="Normal 9 2 2 3 2 3 2 2 3" xfId="39770"/>
    <cellStyle name="Normal 9 2 2 3 2 3 2 3" xfId="39771"/>
    <cellStyle name="Normal 9 2 2 3 2 3 2 3 2" xfId="39772"/>
    <cellStyle name="Normal 9 2 2 3 2 3 2 4" xfId="39773"/>
    <cellStyle name="Normal 9 2 2 3 2 3 3" xfId="39774"/>
    <cellStyle name="Normal 9 2 2 3 2 3 3 2" xfId="39775"/>
    <cellStyle name="Normal 9 2 2 3 2 3 3 2 2" xfId="39776"/>
    <cellStyle name="Normal 9 2 2 3 2 3 3 3" xfId="39777"/>
    <cellStyle name="Normal 9 2 2 3 2 3 4" xfId="39778"/>
    <cellStyle name="Normal 9 2 2 3 2 3 4 2" xfId="39779"/>
    <cellStyle name="Normal 9 2 2 3 2 3 5" xfId="39780"/>
    <cellStyle name="Normal 9 2 2 3 2 4" xfId="39781"/>
    <cellStyle name="Normal 9 2 2 3 2 4 2" xfId="39782"/>
    <cellStyle name="Normal 9 2 2 3 2 4 2 2" xfId="39783"/>
    <cellStyle name="Normal 9 2 2 3 2 4 2 2 2" xfId="39784"/>
    <cellStyle name="Normal 9 2 2 3 2 4 2 3" xfId="39785"/>
    <cellStyle name="Normal 9 2 2 3 2 4 3" xfId="39786"/>
    <cellStyle name="Normal 9 2 2 3 2 4 3 2" xfId="39787"/>
    <cellStyle name="Normal 9 2 2 3 2 4 4" xfId="39788"/>
    <cellStyle name="Normal 9 2 2 3 2 5" xfId="39789"/>
    <cellStyle name="Normal 9 2 2 3 2 5 2" xfId="39790"/>
    <cellStyle name="Normal 9 2 2 3 2 5 2 2" xfId="39791"/>
    <cellStyle name="Normal 9 2 2 3 2 5 3" xfId="39792"/>
    <cellStyle name="Normal 9 2 2 3 2 6" xfId="39793"/>
    <cellStyle name="Normal 9 2 2 3 2 6 2" xfId="39794"/>
    <cellStyle name="Normal 9 2 2 3 2 7" xfId="39795"/>
    <cellStyle name="Normal 9 2 2 3 3" xfId="39796"/>
    <cellStyle name="Normal 9 2 2 3 3 2" xfId="39797"/>
    <cellStyle name="Normal 9 2 2 3 3 2 2" xfId="39798"/>
    <cellStyle name="Normal 9 2 2 3 3 2 2 2" xfId="39799"/>
    <cellStyle name="Normal 9 2 2 3 3 2 2 2 2" xfId="39800"/>
    <cellStyle name="Normal 9 2 2 3 3 2 2 2 2 2" xfId="39801"/>
    <cellStyle name="Normal 9 2 2 3 3 2 2 2 3" xfId="39802"/>
    <cellStyle name="Normal 9 2 2 3 3 2 2 3" xfId="39803"/>
    <cellStyle name="Normal 9 2 2 3 3 2 2 3 2" xfId="39804"/>
    <cellStyle name="Normal 9 2 2 3 3 2 2 4" xfId="39805"/>
    <cellStyle name="Normal 9 2 2 3 3 2 3" xfId="39806"/>
    <cellStyle name="Normal 9 2 2 3 3 2 3 2" xfId="39807"/>
    <cellStyle name="Normal 9 2 2 3 3 2 3 2 2" xfId="39808"/>
    <cellStyle name="Normal 9 2 2 3 3 2 3 3" xfId="39809"/>
    <cellStyle name="Normal 9 2 2 3 3 2 4" xfId="39810"/>
    <cellStyle name="Normal 9 2 2 3 3 2 4 2" xfId="39811"/>
    <cellStyle name="Normal 9 2 2 3 3 2 5" xfId="39812"/>
    <cellStyle name="Normal 9 2 2 3 3 3" xfId="39813"/>
    <cellStyle name="Normal 9 2 2 3 3 3 2" xfId="39814"/>
    <cellStyle name="Normal 9 2 2 3 3 3 2 2" xfId="39815"/>
    <cellStyle name="Normal 9 2 2 3 3 3 2 2 2" xfId="39816"/>
    <cellStyle name="Normal 9 2 2 3 3 3 2 3" xfId="39817"/>
    <cellStyle name="Normal 9 2 2 3 3 3 3" xfId="39818"/>
    <cellStyle name="Normal 9 2 2 3 3 3 3 2" xfId="39819"/>
    <cellStyle name="Normal 9 2 2 3 3 3 4" xfId="39820"/>
    <cellStyle name="Normal 9 2 2 3 3 4" xfId="39821"/>
    <cellStyle name="Normal 9 2 2 3 3 4 2" xfId="39822"/>
    <cellStyle name="Normal 9 2 2 3 3 4 2 2" xfId="39823"/>
    <cellStyle name="Normal 9 2 2 3 3 4 3" xfId="39824"/>
    <cellStyle name="Normal 9 2 2 3 3 5" xfId="39825"/>
    <cellStyle name="Normal 9 2 2 3 3 5 2" xfId="39826"/>
    <cellStyle name="Normal 9 2 2 3 3 6" xfId="39827"/>
    <cellStyle name="Normal 9 2 2 3 4" xfId="39828"/>
    <cellStyle name="Normal 9 2 2 3 4 2" xfId="39829"/>
    <cellStyle name="Normal 9 2 2 3 4 2 2" xfId="39830"/>
    <cellStyle name="Normal 9 2 2 3 4 2 2 2" xfId="39831"/>
    <cellStyle name="Normal 9 2 2 3 4 2 2 2 2" xfId="39832"/>
    <cellStyle name="Normal 9 2 2 3 4 2 2 3" xfId="39833"/>
    <cellStyle name="Normal 9 2 2 3 4 2 3" xfId="39834"/>
    <cellStyle name="Normal 9 2 2 3 4 2 3 2" xfId="39835"/>
    <cellStyle name="Normal 9 2 2 3 4 2 4" xfId="39836"/>
    <cellStyle name="Normal 9 2 2 3 4 3" xfId="39837"/>
    <cellStyle name="Normal 9 2 2 3 4 3 2" xfId="39838"/>
    <cellStyle name="Normal 9 2 2 3 4 3 2 2" xfId="39839"/>
    <cellStyle name="Normal 9 2 2 3 4 3 3" xfId="39840"/>
    <cellStyle name="Normal 9 2 2 3 4 4" xfId="39841"/>
    <cellStyle name="Normal 9 2 2 3 4 4 2" xfId="39842"/>
    <cellStyle name="Normal 9 2 2 3 4 5" xfId="39843"/>
    <cellStyle name="Normal 9 2 2 3 5" xfId="39844"/>
    <cellStyle name="Normal 9 2 2 3 5 2" xfId="39845"/>
    <cellStyle name="Normal 9 2 2 3 5 2 2" xfId="39846"/>
    <cellStyle name="Normal 9 2 2 3 5 2 2 2" xfId="39847"/>
    <cellStyle name="Normal 9 2 2 3 5 2 3" xfId="39848"/>
    <cellStyle name="Normal 9 2 2 3 5 3" xfId="39849"/>
    <cellStyle name="Normal 9 2 2 3 5 3 2" xfId="39850"/>
    <cellStyle name="Normal 9 2 2 3 5 4" xfId="39851"/>
    <cellStyle name="Normal 9 2 2 3 6" xfId="39852"/>
    <cellStyle name="Normal 9 2 2 3 6 2" xfId="39853"/>
    <cellStyle name="Normal 9 2 2 3 6 2 2" xfId="39854"/>
    <cellStyle name="Normal 9 2 2 3 6 3" xfId="39855"/>
    <cellStyle name="Normal 9 2 2 3 7" xfId="39856"/>
    <cellStyle name="Normal 9 2 2 3 7 2" xfId="39857"/>
    <cellStyle name="Normal 9 2 2 3 8" xfId="39858"/>
    <cellStyle name="Normal 9 2 2 4" xfId="39859"/>
    <cellStyle name="Normal 9 2 2 4 2" xfId="39860"/>
    <cellStyle name="Normal 9 2 2 4 2 2" xfId="39861"/>
    <cellStyle name="Normal 9 2 2 4 2 2 2" xfId="39862"/>
    <cellStyle name="Normal 9 2 2 4 2 2 2 2" xfId="39863"/>
    <cellStyle name="Normal 9 2 2 4 2 2 2 2 2" xfId="39864"/>
    <cellStyle name="Normal 9 2 2 4 2 2 2 2 2 2" xfId="39865"/>
    <cellStyle name="Normal 9 2 2 4 2 2 2 2 3" xfId="39866"/>
    <cellStyle name="Normal 9 2 2 4 2 2 2 3" xfId="39867"/>
    <cellStyle name="Normal 9 2 2 4 2 2 2 3 2" xfId="39868"/>
    <cellStyle name="Normal 9 2 2 4 2 2 2 4" xfId="39869"/>
    <cellStyle name="Normal 9 2 2 4 2 2 3" xfId="39870"/>
    <cellStyle name="Normal 9 2 2 4 2 2 3 2" xfId="39871"/>
    <cellStyle name="Normal 9 2 2 4 2 2 3 2 2" xfId="39872"/>
    <cellStyle name="Normal 9 2 2 4 2 2 3 3" xfId="39873"/>
    <cellStyle name="Normal 9 2 2 4 2 2 4" xfId="39874"/>
    <cellStyle name="Normal 9 2 2 4 2 2 4 2" xfId="39875"/>
    <cellStyle name="Normal 9 2 2 4 2 2 5" xfId="39876"/>
    <cellStyle name="Normal 9 2 2 4 2 3" xfId="39877"/>
    <cellStyle name="Normal 9 2 2 4 2 3 2" xfId="39878"/>
    <cellStyle name="Normal 9 2 2 4 2 3 2 2" xfId="39879"/>
    <cellStyle name="Normal 9 2 2 4 2 3 2 2 2" xfId="39880"/>
    <cellStyle name="Normal 9 2 2 4 2 3 2 3" xfId="39881"/>
    <cellStyle name="Normal 9 2 2 4 2 3 3" xfId="39882"/>
    <cellStyle name="Normal 9 2 2 4 2 3 3 2" xfId="39883"/>
    <cellStyle name="Normal 9 2 2 4 2 3 4" xfId="39884"/>
    <cellStyle name="Normal 9 2 2 4 2 4" xfId="39885"/>
    <cellStyle name="Normal 9 2 2 4 2 4 2" xfId="39886"/>
    <cellStyle name="Normal 9 2 2 4 2 4 2 2" xfId="39887"/>
    <cellStyle name="Normal 9 2 2 4 2 4 3" xfId="39888"/>
    <cellStyle name="Normal 9 2 2 4 2 5" xfId="39889"/>
    <cellStyle name="Normal 9 2 2 4 2 5 2" xfId="39890"/>
    <cellStyle name="Normal 9 2 2 4 2 6" xfId="39891"/>
    <cellStyle name="Normal 9 2 2 4 3" xfId="39892"/>
    <cellStyle name="Normal 9 2 2 4 3 2" xfId="39893"/>
    <cellStyle name="Normal 9 2 2 4 3 2 2" xfId="39894"/>
    <cellStyle name="Normal 9 2 2 4 3 2 2 2" xfId="39895"/>
    <cellStyle name="Normal 9 2 2 4 3 2 2 2 2" xfId="39896"/>
    <cellStyle name="Normal 9 2 2 4 3 2 2 3" xfId="39897"/>
    <cellStyle name="Normal 9 2 2 4 3 2 3" xfId="39898"/>
    <cellStyle name="Normal 9 2 2 4 3 2 3 2" xfId="39899"/>
    <cellStyle name="Normal 9 2 2 4 3 2 4" xfId="39900"/>
    <cellStyle name="Normal 9 2 2 4 3 3" xfId="39901"/>
    <cellStyle name="Normal 9 2 2 4 3 3 2" xfId="39902"/>
    <cellStyle name="Normal 9 2 2 4 3 3 2 2" xfId="39903"/>
    <cellStyle name="Normal 9 2 2 4 3 3 3" xfId="39904"/>
    <cellStyle name="Normal 9 2 2 4 3 4" xfId="39905"/>
    <cellStyle name="Normal 9 2 2 4 3 4 2" xfId="39906"/>
    <cellStyle name="Normal 9 2 2 4 3 5" xfId="39907"/>
    <cellStyle name="Normal 9 2 2 4 4" xfId="39908"/>
    <cellStyle name="Normal 9 2 2 4 4 2" xfId="39909"/>
    <cellStyle name="Normal 9 2 2 4 4 2 2" xfId="39910"/>
    <cellStyle name="Normal 9 2 2 4 4 2 2 2" xfId="39911"/>
    <cellStyle name="Normal 9 2 2 4 4 2 3" xfId="39912"/>
    <cellStyle name="Normal 9 2 2 4 4 3" xfId="39913"/>
    <cellStyle name="Normal 9 2 2 4 4 3 2" xfId="39914"/>
    <cellStyle name="Normal 9 2 2 4 4 4" xfId="39915"/>
    <cellStyle name="Normal 9 2 2 4 5" xfId="39916"/>
    <cellStyle name="Normal 9 2 2 4 5 2" xfId="39917"/>
    <cellStyle name="Normal 9 2 2 4 5 2 2" xfId="39918"/>
    <cellStyle name="Normal 9 2 2 4 5 3" xfId="39919"/>
    <cellStyle name="Normal 9 2 2 4 6" xfId="39920"/>
    <cellStyle name="Normal 9 2 2 4 6 2" xfId="39921"/>
    <cellStyle name="Normal 9 2 2 4 7" xfId="39922"/>
    <cellStyle name="Normal 9 2 2 5" xfId="39923"/>
    <cellStyle name="Normal 9 2 2 5 2" xfId="39924"/>
    <cellStyle name="Normal 9 2 2 5 2 2" xfId="39925"/>
    <cellStyle name="Normal 9 2 2 5 2 2 2" xfId="39926"/>
    <cellStyle name="Normal 9 2 2 5 2 2 2 2" xfId="39927"/>
    <cellStyle name="Normal 9 2 2 5 2 2 2 2 2" xfId="39928"/>
    <cellStyle name="Normal 9 2 2 5 2 2 2 3" xfId="39929"/>
    <cellStyle name="Normal 9 2 2 5 2 2 3" xfId="39930"/>
    <cellStyle name="Normal 9 2 2 5 2 2 3 2" xfId="39931"/>
    <cellStyle name="Normal 9 2 2 5 2 2 4" xfId="39932"/>
    <cellStyle name="Normal 9 2 2 5 2 3" xfId="39933"/>
    <cellStyle name="Normal 9 2 2 5 2 3 2" xfId="39934"/>
    <cellStyle name="Normal 9 2 2 5 2 3 2 2" xfId="39935"/>
    <cellStyle name="Normal 9 2 2 5 2 3 3" xfId="39936"/>
    <cellStyle name="Normal 9 2 2 5 2 4" xfId="39937"/>
    <cellStyle name="Normal 9 2 2 5 2 4 2" xfId="39938"/>
    <cellStyle name="Normal 9 2 2 5 2 5" xfId="39939"/>
    <cellStyle name="Normal 9 2 2 5 3" xfId="39940"/>
    <cellStyle name="Normal 9 2 2 5 3 2" xfId="39941"/>
    <cellStyle name="Normal 9 2 2 5 3 2 2" xfId="39942"/>
    <cellStyle name="Normal 9 2 2 5 3 2 2 2" xfId="39943"/>
    <cellStyle name="Normal 9 2 2 5 3 2 3" xfId="39944"/>
    <cellStyle name="Normal 9 2 2 5 3 3" xfId="39945"/>
    <cellStyle name="Normal 9 2 2 5 3 3 2" xfId="39946"/>
    <cellStyle name="Normal 9 2 2 5 3 4" xfId="39947"/>
    <cellStyle name="Normal 9 2 2 5 4" xfId="39948"/>
    <cellStyle name="Normal 9 2 2 5 4 2" xfId="39949"/>
    <cellStyle name="Normal 9 2 2 5 4 2 2" xfId="39950"/>
    <cellStyle name="Normal 9 2 2 5 4 3" xfId="39951"/>
    <cellStyle name="Normal 9 2 2 5 5" xfId="39952"/>
    <cellStyle name="Normal 9 2 2 5 5 2" xfId="39953"/>
    <cellStyle name="Normal 9 2 2 5 6" xfId="39954"/>
    <cellStyle name="Normal 9 2 2 6" xfId="39955"/>
    <cellStyle name="Normal 9 2 2 6 2" xfId="39956"/>
    <cellStyle name="Normal 9 2 2 6 2 2" xfId="39957"/>
    <cellStyle name="Normal 9 2 2 6 2 2 2" xfId="39958"/>
    <cellStyle name="Normal 9 2 2 6 2 2 2 2" xfId="39959"/>
    <cellStyle name="Normal 9 2 2 6 2 2 3" xfId="39960"/>
    <cellStyle name="Normal 9 2 2 6 2 3" xfId="39961"/>
    <cellStyle name="Normal 9 2 2 6 2 3 2" xfId="39962"/>
    <cellStyle name="Normal 9 2 2 6 2 4" xfId="39963"/>
    <cellStyle name="Normal 9 2 2 6 3" xfId="39964"/>
    <cellStyle name="Normal 9 2 2 6 3 2" xfId="39965"/>
    <cellStyle name="Normal 9 2 2 6 3 2 2" xfId="39966"/>
    <cellStyle name="Normal 9 2 2 6 3 3" xfId="39967"/>
    <cellStyle name="Normal 9 2 2 6 4" xfId="39968"/>
    <cellStyle name="Normal 9 2 2 6 4 2" xfId="39969"/>
    <cellStyle name="Normal 9 2 2 6 5" xfId="39970"/>
    <cellStyle name="Normal 9 2 2 7" xfId="39971"/>
    <cellStyle name="Normal 9 2 2 7 2" xfId="39972"/>
    <cellStyle name="Normal 9 2 2 7 2 2" xfId="39973"/>
    <cellStyle name="Normal 9 2 2 7 2 2 2" xfId="39974"/>
    <cellStyle name="Normal 9 2 2 7 2 3" xfId="39975"/>
    <cellStyle name="Normal 9 2 2 7 3" xfId="39976"/>
    <cellStyle name="Normal 9 2 2 7 3 2" xfId="39977"/>
    <cellStyle name="Normal 9 2 2 7 4" xfId="39978"/>
    <cellStyle name="Normal 9 2 2 8" xfId="39979"/>
    <cellStyle name="Normal 9 2 2 8 2" xfId="39980"/>
    <cellStyle name="Normal 9 2 2 8 2 2" xfId="39981"/>
    <cellStyle name="Normal 9 2 2 8 3" xfId="39982"/>
    <cellStyle name="Normal 9 2 2 9" xfId="39983"/>
    <cellStyle name="Normal 9 2 2 9 2" xfId="39984"/>
    <cellStyle name="Normal 9 2 3" xfId="39985"/>
    <cellStyle name="Normal 9 2 3 2" xfId="39986"/>
    <cellStyle name="Normal 9 2 3 2 2" xfId="39987"/>
    <cellStyle name="Normal 9 2 3 2 2 2" xfId="39988"/>
    <cellStyle name="Normal 9 2 3 2 2 2 2" xfId="39989"/>
    <cellStyle name="Normal 9 2 3 2 2 2 2 2" xfId="39990"/>
    <cellStyle name="Normal 9 2 3 2 2 2 2 2 2" xfId="39991"/>
    <cellStyle name="Normal 9 2 3 2 2 2 2 2 2 2" xfId="39992"/>
    <cellStyle name="Normal 9 2 3 2 2 2 2 2 2 2 2" xfId="39993"/>
    <cellStyle name="Normal 9 2 3 2 2 2 2 2 2 3" xfId="39994"/>
    <cellStyle name="Normal 9 2 3 2 2 2 2 2 3" xfId="39995"/>
    <cellStyle name="Normal 9 2 3 2 2 2 2 2 3 2" xfId="39996"/>
    <cellStyle name="Normal 9 2 3 2 2 2 2 2 4" xfId="39997"/>
    <cellStyle name="Normal 9 2 3 2 2 2 2 3" xfId="39998"/>
    <cellStyle name="Normal 9 2 3 2 2 2 2 3 2" xfId="39999"/>
    <cellStyle name="Normal 9 2 3 2 2 2 2 3 2 2" xfId="40000"/>
    <cellStyle name="Normal 9 2 3 2 2 2 2 3 3" xfId="40001"/>
    <cellStyle name="Normal 9 2 3 2 2 2 2 4" xfId="40002"/>
    <cellStyle name="Normal 9 2 3 2 2 2 2 4 2" xfId="40003"/>
    <cellStyle name="Normal 9 2 3 2 2 2 2 5" xfId="40004"/>
    <cellStyle name="Normal 9 2 3 2 2 2 3" xfId="40005"/>
    <cellStyle name="Normal 9 2 3 2 2 2 3 2" xfId="40006"/>
    <cellStyle name="Normal 9 2 3 2 2 2 3 2 2" xfId="40007"/>
    <cellStyle name="Normal 9 2 3 2 2 2 3 2 2 2" xfId="40008"/>
    <cellStyle name="Normal 9 2 3 2 2 2 3 2 3" xfId="40009"/>
    <cellStyle name="Normal 9 2 3 2 2 2 3 3" xfId="40010"/>
    <cellStyle name="Normal 9 2 3 2 2 2 3 3 2" xfId="40011"/>
    <cellStyle name="Normal 9 2 3 2 2 2 3 4" xfId="40012"/>
    <cellStyle name="Normal 9 2 3 2 2 2 4" xfId="40013"/>
    <cellStyle name="Normal 9 2 3 2 2 2 4 2" xfId="40014"/>
    <cellStyle name="Normal 9 2 3 2 2 2 4 2 2" xfId="40015"/>
    <cellStyle name="Normal 9 2 3 2 2 2 4 3" xfId="40016"/>
    <cellStyle name="Normal 9 2 3 2 2 2 5" xfId="40017"/>
    <cellStyle name="Normal 9 2 3 2 2 2 5 2" xfId="40018"/>
    <cellStyle name="Normal 9 2 3 2 2 2 6" xfId="40019"/>
    <cellStyle name="Normal 9 2 3 2 2 3" xfId="40020"/>
    <cellStyle name="Normal 9 2 3 2 2 3 2" xfId="40021"/>
    <cellStyle name="Normal 9 2 3 2 2 3 2 2" xfId="40022"/>
    <cellStyle name="Normal 9 2 3 2 2 3 2 2 2" xfId="40023"/>
    <cellStyle name="Normal 9 2 3 2 2 3 2 2 2 2" xfId="40024"/>
    <cellStyle name="Normal 9 2 3 2 2 3 2 2 3" xfId="40025"/>
    <cellStyle name="Normal 9 2 3 2 2 3 2 3" xfId="40026"/>
    <cellStyle name="Normal 9 2 3 2 2 3 2 3 2" xfId="40027"/>
    <cellStyle name="Normal 9 2 3 2 2 3 2 4" xfId="40028"/>
    <cellStyle name="Normal 9 2 3 2 2 3 3" xfId="40029"/>
    <cellStyle name="Normal 9 2 3 2 2 3 3 2" xfId="40030"/>
    <cellStyle name="Normal 9 2 3 2 2 3 3 2 2" xfId="40031"/>
    <cellStyle name="Normal 9 2 3 2 2 3 3 3" xfId="40032"/>
    <cellStyle name="Normal 9 2 3 2 2 3 4" xfId="40033"/>
    <cellStyle name="Normal 9 2 3 2 2 3 4 2" xfId="40034"/>
    <cellStyle name="Normal 9 2 3 2 2 3 5" xfId="40035"/>
    <cellStyle name="Normal 9 2 3 2 2 4" xfId="40036"/>
    <cellStyle name="Normal 9 2 3 2 2 4 2" xfId="40037"/>
    <cellStyle name="Normal 9 2 3 2 2 4 2 2" xfId="40038"/>
    <cellStyle name="Normal 9 2 3 2 2 4 2 2 2" xfId="40039"/>
    <cellStyle name="Normal 9 2 3 2 2 4 2 3" xfId="40040"/>
    <cellStyle name="Normal 9 2 3 2 2 4 3" xfId="40041"/>
    <cellStyle name="Normal 9 2 3 2 2 4 3 2" xfId="40042"/>
    <cellStyle name="Normal 9 2 3 2 2 4 4" xfId="40043"/>
    <cellStyle name="Normal 9 2 3 2 2 5" xfId="40044"/>
    <cellStyle name="Normal 9 2 3 2 2 5 2" xfId="40045"/>
    <cellStyle name="Normal 9 2 3 2 2 5 2 2" xfId="40046"/>
    <cellStyle name="Normal 9 2 3 2 2 5 3" xfId="40047"/>
    <cellStyle name="Normal 9 2 3 2 2 6" xfId="40048"/>
    <cellStyle name="Normal 9 2 3 2 2 6 2" xfId="40049"/>
    <cellStyle name="Normal 9 2 3 2 2 7" xfId="40050"/>
    <cellStyle name="Normal 9 2 3 2 3" xfId="40051"/>
    <cellStyle name="Normal 9 2 3 2 3 2" xfId="40052"/>
    <cellStyle name="Normal 9 2 3 2 3 2 2" xfId="40053"/>
    <cellStyle name="Normal 9 2 3 2 3 2 2 2" xfId="40054"/>
    <cellStyle name="Normal 9 2 3 2 3 2 2 2 2" xfId="40055"/>
    <cellStyle name="Normal 9 2 3 2 3 2 2 2 2 2" xfId="40056"/>
    <cellStyle name="Normal 9 2 3 2 3 2 2 2 3" xfId="40057"/>
    <cellStyle name="Normal 9 2 3 2 3 2 2 3" xfId="40058"/>
    <cellStyle name="Normal 9 2 3 2 3 2 2 3 2" xfId="40059"/>
    <cellStyle name="Normal 9 2 3 2 3 2 2 4" xfId="40060"/>
    <cellStyle name="Normal 9 2 3 2 3 2 3" xfId="40061"/>
    <cellStyle name="Normal 9 2 3 2 3 2 3 2" xfId="40062"/>
    <cellStyle name="Normal 9 2 3 2 3 2 3 2 2" xfId="40063"/>
    <cellStyle name="Normal 9 2 3 2 3 2 3 3" xfId="40064"/>
    <cellStyle name="Normal 9 2 3 2 3 2 4" xfId="40065"/>
    <cellStyle name="Normal 9 2 3 2 3 2 4 2" xfId="40066"/>
    <cellStyle name="Normal 9 2 3 2 3 2 5" xfId="40067"/>
    <cellStyle name="Normal 9 2 3 2 3 3" xfId="40068"/>
    <cellStyle name="Normal 9 2 3 2 3 3 2" xfId="40069"/>
    <cellStyle name="Normal 9 2 3 2 3 3 2 2" xfId="40070"/>
    <cellStyle name="Normal 9 2 3 2 3 3 2 2 2" xfId="40071"/>
    <cellStyle name="Normal 9 2 3 2 3 3 2 3" xfId="40072"/>
    <cellStyle name="Normal 9 2 3 2 3 3 3" xfId="40073"/>
    <cellStyle name="Normal 9 2 3 2 3 3 3 2" xfId="40074"/>
    <cellStyle name="Normal 9 2 3 2 3 3 4" xfId="40075"/>
    <cellStyle name="Normal 9 2 3 2 3 4" xfId="40076"/>
    <cellStyle name="Normal 9 2 3 2 3 4 2" xfId="40077"/>
    <cellStyle name="Normal 9 2 3 2 3 4 2 2" xfId="40078"/>
    <cellStyle name="Normal 9 2 3 2 3 4 3" xfId="40079"/>
    <cellStyle name="Normal 9 2 3 2 3 5" xfId="40080"/>
    <cellStyle name="Normal 9 2 3 2 3 5 2" xfId="40081"/>
    <cellStyle name="Normal 9 2 3 2 3 6" xfId="40082"/>
    <cellStyle name="Normal 9 2 3 2 4" xfId="40083"/>
    <cellStyle name="Normal 9 2 3 2 4 2" xfId="40084"/>
    <cellStyle name="Normal 9 2 3 2 4 2 2" xfId="40085"/>
    <cellStyle name="Normal 9 2 3 2 4 2 2 2" xfId="40086"/>
    <cellStyle name="Normal 9 2 3 2 4 2 2 2 2" xfId="40087"/>
    <cellStyle name="Normal 9 2 3 2 4 2 2 3" xfId="40088"/>
    <cellStyle name="Normal 9 2 3 2 4 2 3" xfId="40089"/>
    <cellStyle name="Normal 9 2 3 2 4 2 3 2" xfId="40090"/>
    <cellStyle name="Normal 9 2 3 2 4 2 4" xfId="40091"/>
    <cellStyle name="Normal 9 2 3 2 4 3" xfId="40092"/>
    <cellStyle name="Normal 9 2 3 2 4 3 2" xfId="40093"/>
    <cellStyle name="Normal 9 2 3 2 4 3 2 2" xfId="40094"/>
    <cellStyle name="Normal 9 2 3 2 4 3 3" xfId="40095"/>
    <cellStyle name="Normal 9 2 3 2 4 4" xfId="40096"/>
    <cellStyle name="Normal 9 2 3 2 4 4 2" xfId="40097"/>
    <cellStyle name="Normal 9 2 3 2 4 5" xfId="40098"/>
    <cellStyle name="Normal 9 2 3 2 5" xfId="40099"/>
    <cellStyle name="Normal 9 2 3 2 5 2" xfId="40100"/>
    <cellStyle name="Normal 9 2 3 2 5 2 2" xfId="40101"/>
    <cellStyle name="Normal 9 2 3 2 5 2 2 2" xfId="40102"/>
    <cellStyle name="Normal 9 2 3 2 5 2 3" xfId="40103"/>
    <cellStyle name="Normal 9 2 3 2 5 3" xfId="40104"/>
    <cellStyle name="Normal 9 2 3 2 5 3 2" xfId="40105"/>
    <cellStyle name="Normal 9 2 3 2 5 4" xfId="40106"/>
    <cellStyle name="Normal 9 2 3 2 6" xfId="40107"/>
    <cellStyle name="Normal 9 2 3 2 6 2" xfId="40108"/>
    <cellStyle name="Normal 9 2 3 2 6 2 2" xfId="40109"/>
    <cellStyle name="Normal 9 2 3 2 6 3" xfId="40110"/>
    <cellStyle name="Normal 9 2 3 2 7" xfId="40111"/>
    <cellStyle name="Normal 9 2 3 2 7 2" xfId="40112"/>
    <cellStyle name="Normal 9 2 3 2 8" xfId="40113"/>
    <cellStyle name="Normal 9 2 3 3" xfId="40114"/>
    <cellStyle name="Normal 9 2 3 3 2" xfId="40115"/>
    <cellStyle name="Normal 9 2 3 3 2 2" xfId="40116"/>
    <cellStyle name="Normal 9 2 3 3 2 2 2" xfId="40117"/>
    <cellStyle name="Normal 9 2 3 3 2 2 2 2" xfId="40118"/>
    <cellStyle name="Normal 9 2 3 3 2 2 2 2 2" xfId="40119"/>
    <cellStyle name="Normal 9 2 3 3 2 2 2 2 2 2" xfId="40120"/>
    <cellStyle name="Normal 9 2 3 3 2 2 2 2 3" xfId="40121"/>
    <cellStyle name="Normal 9 2 3 3 2 2 2 3" xfId="40122"/>
    <cellStyle name="Normal 9 2 3 3 2 2 2 3 2" xfId="40123"/>
    <cellStyle name="Normal 9 2 3 3 2 2 2 4" xfId="40124"/>
    <cellStyle name="Normal 9 2 3 3 2 2 3" xfId="40125"/>
    <cellStyle name="Normal 9 2 3 3 2 2 3 2" xfId="40126"/>
    <cellStyle name="Normal 9 2 3 3 2 2 3 2 2" xfId="40127"/>
    <cellStyle name="Normal 9 2 3 3 2 2 3 3" xfId="40128"/>
    <cellStyle name="Normal 9 2 3 3 2 2 4" xfId="40129"/>
    <cellStyle name="Normal 9 2 3 3 2 2 4 2" xfId="40130"/>
    <cellStyle name="Normal 9 2 3 3 2 2 5" xfId="40131"/>
    <cellStyle name="Normal 9 2 3 3 2 3" xfId="40132"/>
    <cellStyle name="Normal 9 2 3 3 2 3 2" xfId="40133"/>
    <cellStyle name="Normal 9 2 3 3 2 3 2 2" xfId="40134"/>
    <cellStyle name="Normal 9 2 3 3 2 3 2 2 2" xfId="40135"/>
    <cellStyle name="Normal 9 2 3 3 2 3 2 3" xfId="40136"/>
    <cellStyle name="Normal 9 2 3 3 2 3 3" xfId="40137"/>
    <cellStyle name="Normal 9 2 3 3 2 3 3 2" xfId="40138"/>
    <cellStyle name="Normal 9 2 3 3 2 3 4" xfId="40139"/>
    <cellStyle name="Normal 9 2 3 3 2 4" xfId="40140"/>
    <cellStyle name="Normal 9 2 3 3 2 4 2" xfId="40141"/>
    <cellStyle name="Normal 9 2 3 3 2 4 2 2" xfId="40142"/>
    <cellStyle name="Normal 9 2 3 3 2 4 3" xfId="40143"/>
    <cellStyle name="Normal 9 2 3 3 2 5" xfId="40144"/>
    <cellStyle name="Normal 9 2 3 3 2 5 2" xfId="40145"/>
    <cellStyle name="Normal 9 2 3 3 2 6" xfId="40146"/>
    <cellStyle name="Normal 9 2 3 3 3" xfId="40147"/>
    <cellStyle name="Normal 9 2 3 3 3 2" xfId="40148"/>
    <cellStyle name="Normal 9 2 3 3 3 2 2" xfId="40149"/>
    <cellStyle name="Normal 9 2 3 3 3 2 2 2" xfId="40150"/>
    <cellStyle name="Normal 9 2 3 3 3 2 2 2 2" xfId="40151"/>
    <cellStyle name="Normal 9 2 3 3 3 2 2 3" xfId="40152"/>
    <cellStyle name="Normal 9 2 3 3 3 2 3" xfId="40153"/>
    <cellStyle name="Normal 9 2 3 3 3 2 3 2" xfId="40154"/>
    <cellStyle name="Normal 9 2 3 3 3 2 4" xfId="40155"/>
    <cellStyle name="Normal 9 2 3 3 3 3" xfId="40156"/>
    <cellStyle name="Normal 9 2 3 3 3 3 2" xfId="40157"/>
    <cellStyle name="Normal 9 2 3 3 3 3 2 2" xfId="40158"/>
    <cellStyle name="Normal 9 2 3 3 3 3 3" xfId="40159"/>
    <cellStyle name="Normal 9 2 3 3 3 4" xfId="40160"/>
    <cellStyle name="Normal 9 2 3 3 3 4 2" xfId="40161"/>
    <cellStyle name="Normal 9 2 3 3 3 5" xfId="40162"/>
    <cellStyle name="Normal 9 2 3 3 4" xfId="40163"/>
    <cellStyle name="Normal 9 2 3 3 4 2" xfId="40164"/>
    <cellStyle name="Normal 9 2 3 3 4 2 2" xfId="40165"/>
    <cellStyle name="Normal 9 2 3 3 4 2 2 2" xfId="40166"/>
    <cellStyle name="Normal 9 2 3 3 4 2 3" xfId="40167"/>
    <cellStyle name="Normal 9 2 3 3 4 3" xfId="40168"/>
    <cellStyle name="Normal 9 2 3 3 4 3 2" xfId="40169"/>
    <cellStyle name="Normal 9 2 3 3 4 4" xfId="40170"/>
    <cellStyle name="Normal 9 2 3 3 5" xfId="40171"/>
    <cellStyle name="Normal 9 2 3 3 5 2" xfId="40172"/>
    <cellStyle name="Normal 9 2 3 3 5 2 2" xfId="40173"/>
    <cellStyle name="Normal 9 2 3 3 5 3" xfId="40174"/>
    <cellStyle name="Normal 9 2 3 3 6" xfId="40175"/>
    <cellStyle name="Normal 9 2 3 3 6 2" xfId="40176"/>
    <cellStyle name="Normal 9 2 3 3 7" xfId="40177"/>
    <cellStyle name="Normal 9 2 3 4" xfId="40178"/>
    <cellStyle name="Normal 9 2 3 4 2" xfId="40179"/>
    <cellStyle name="Normal 9 2 3 4 2 2" xfId="40180"/>
    <cellStyle name="Normal 9 2 3 4 2 2 2" xfId="40181"/>
    <cellStyle name="Normal 9 2 3 4 2 2 2 2" xfId="40182"/>
    <cellStyle name="Normal 9 2 3 4 2 2 2 2 2" xfId="40183"/>
    <cellStyle name="Normal 9 2 3 4 2 2 2 3" xfId="40184"/>
    <cellStyle name="Normal 9 2 3 4 2 2 3" xfId="40185"/>
    <cellStyle name="Normal 9 2 3 4 2 2 3 2" xfId="40186"/>
    <cellStyle name="Normal 9 2 3 4 2 2 4" xfId="40187"/>
    <cellStyle name="Normal 9 2 3 4 2 3" xfId="40188"/>
    <cellStyle name="Normal 9 2 3 4 2 3 2" xfId="40189"/>
    <cellStyle name="Normal 9 2 3 4 2 3 2 2" xfId="40190"/>
    <cellStyle name="Normal 9 2 3 4 2 3 3" xfId="40191"/>
    <cellStyle name="Normal 9 2 3 4 2 4" xfId="40192"/>
    <cellStyle name="Normal 9 2 3 4 2 4 2" xfId="40193"/>
    <cellStyle name="Normal 9 2 3 4 2 5" xfId="40194"/>
    <cellStyle name="Normal 9 2 3 4 3" xfId="40195"/>
    <cellStyle name="Normal 9 2 3 4 3 2" xfId="40196"/>
    <cellStyle name="Normal 9 2 3 4 3 2 2" xfId="40197"/>
    <cellStyle name="Normal 9 2 3 4 3 2 2 2" xfId="40198"/>
    <cellStyle name="Normal 9 2 3 4 3 2 3" xfId="40199"/>
    <cellStyle name="Normal 9 2 3 4 3 3" xfId="40200"/>
    <cellStyle name="Normal 9 2 3 4 3 3 2" xfId="40201"/>
    <cellStyle name="Normal 9 2 3 4 3 4" xfId="40202"/>
    <cellStyle name="Normal 9 2 3 4 4" xfId="40203"/>
    <cellStyle name="Normal 9 2 3 4 4 2" xfId="40204"/>
    <cellStyle name="Normal 9 2 3 4 4 2 2" xfId="40205"/>
    <cellStyle name="Normal 9 2 3 4 4 3" xfId="40206"/>
    <cellStyle name="Normal 9 2 3 4 5" xfId="40207"/>
    <cellStyle name="Normal 9 2 3 4 5 2" xfId="40208"/>
    <cellStyle name="Normal 9 2 3 4 6" xfId="40209"/>
    <cellStyle name="Normal 9 2 3 5" xfId="40210"/>
    <cellStyle name="Normal 9 2 3 5 2" xfId="40211"/>
    <cellStyle name="Normal 9 2 3 5 2 2" xfId="40212"/>
    <cellStyle name="Normal 9 2 3 5 2 2 2" xfId="40213"/>
    <cellStyle name="Normal 9 2 3 5 2 2 2 2" xfId="40214"/>
    <cellStyle name="Normal 9 2 3 5 2 2 3" xfId="40215"/>
    <cellStyle name="Normal 9 2 3 5 2 3" xfId="40216"/>
    <cellStyle name="Normal 9 2 3 5 2 3 2" xfId="40217"/>
    <cellStyle name="Normal 9 2 3 5 2 4" xfId="40218"/>
    <cellStyle name="Normal 9 2 3 5 3" xfId="40219"/>
    <cellStyle name="Normal 9 2 3 5 3 2" xfId="40220"/>
    <cellStyle name="Normal 9 2 3 5 3 2 2" xfId="40221"/>
    <cellStyle name="Normal 9 2 3 5 3 3" xfId="40222"/>
    <cellStyle name="Normal 9 2 3 5 4" xfId="40223"/>
    <cellStyle name="Normal 9 2 3 5 4 2" xfId="40224"/>
    <cellStyle name="Normal 9 2 3 5 5" xfId="40225"/>
    <cellStyle name="Normal 9 2 3 6" xfId="40226"/>
    <cellStyle name="Normal 9 2 3 6 2" xfId="40227"/>
    <cellStyle name="Normal 9 2 3 6 2 2" xfId="40228"/>
    <cellStyle name="Normal 9 2 3 6 2 2 2" xfId="40229"/>
    <cellStyle name="Normal 9 2 3 6 2 3" xfId="40230"/>
    <cellStyle name="Normal 9 2 3 6 3" xfId="40231"/>
    <cellStyle name="Normal 9 2 3 6 3 2" xfId="40232"/>
    <cellStyle name="Normal 9 2 3 6 4" xfId="40233"/>
    <cellStyle name="Normal 9 2 3 7" xfId="40234"/>
    <cellStyle name="Normal 9 2 3 7 2" xfId="40235"/>
    <cellStyle name="Normal 9 2 3 7 2 2" xfId="40236"/>
    <cellStyle name="Normal 9 2 3 7 3" xfId="40237"/>
    <cellStyle name="Normal 9 2 3 8" xfId="40238"/>
    <cellStyle name="Normal 9 2 3 8 2" xfId="40239"/>
    <cellStyle name="Normal 9 2 3 9" xfId="40240"/>
    <cellStyle name="Normal 9 2 4" xfId="40241"/>
    <cellStyle name="Normal 9 2 4 2" xfId="40242"/>
    <cellStyle name="Normal 9 2 4 2 2" xfId="40243"/>
    <cellStyle name="Normal 9 2 4 2 2 2" xfId="40244"/>
    <cellStyle name="Normal 9 2 4 2 2 2 2" xfId="40245"/>
    <cellStyle name="Normal 9 2 4 2 2 2 2 2" xfId="40246"/>
    <cellStyle name="Normal 9 2 4 2 2 2 2 2 2" xfId="40247"/>
    <cellStyle name="Normal 9 2 4 2 2 2 2 2 2 2" xfId="40248"/>
    <cellStyle name="Normal 9 2 4 2 2 2 2 2 3" xfId="40249"/>
    <cellStyle name="Normal 9 2 4 2 2 2 2 3" xfId="40250"/>
    <cellStyle name="Normal 9 2 4 2 2 2 2 3 2" xfId="40251"/>
    <cellStyle name="Normal 9 2 4 2 2 2 2 4" xfId="40252"/>
    <cellStyle name="Normal 9 2 4 2 2 2 3" xfId="40253"/>
    <cellStyle name="Normal 9 2 4 2 2 2 3 2" xfId="40254"/>
    <cellStyle name="Normal 9 2 4 2 2 2 3 2 2" xfId="40255"/>
    <cellStyle name="Normal 9 2 4 2 2 2 3 3" xfId="40256"/>
    <cellStyle name="Normal 9 2 4 2 2 2 4" xfId="40257"/>
    <cellStyle name="Normal 9 2 4 2 2 2 4 2" xfId="40258"/>
    <cellStyle name="Normal 9 2 4 2 2 2 5" xfId="40259"/>
    <cellStyle name="Normal 9 2 4 2 2 3" xfId="40260"/>
    <cellStyle name="Normal 9 2 4 2 2 3 2" xfId="40261"/>
    <cellStyle name="Normal 9 2 4 2 2 3 2 2" xfId="40262"/>
    <cellStyle name="Normal 9 2 4 2 2 3 2 2 2" xfId="40263"/>
    <cellStyle name="Normal 9 2 4 2 2 3 2 3" xfId="40264"/>
    <cellStyle name="Normal 9 2 4 2 2 3 3" xfId="40265"/>
    <cellStyle name="Normal 9 2 4 2 2 3 3 2" xfId="40266"/>
    <cellStyle name="Normal 9 2 4 2 2 3 4" xfId="40267"/>
    <cellStyle name="Normal 9 2 4 2 2 4" xfId="40268"/>
    <cellStyle name="Normal 9 2 4 2 2 4 2" xfId="40269"/>
    <cellStyle name="Normal 9 2 4 2 2 4 2 2" xfId="40270"/>
    <cellStyle name="Normal 9 2 4 2 2 4 3" xfId="40271"/>
    <cellStyle name="Normal 9 2 4 2 2 5" xfId="40272"/>
    <cellStyle name="Normal 9 2 4 2 2 5 2" xfId="40273"/>
    <cellStyle name="Normal 9 2 4 2 2 6" xfId="40274"/>
    <cellStyle name="Normal 9 2 4 2 3" xfId="40275"/>
    <cellStyle name="Normal 9 2 4 2 3 2" xfId="40276"/>
    <cellStyle name="Normal 9 2 4 2 3 2 2" xfId="40277"/>
    <cellStyle name="Normal 9 2 4 2 3 2 2 2" xfId="40278"/>
    <cellStyle name="Normal 9 2 4 2 3 2 2 2 2" xfId="40279"/>
    <cellStyle name="Normal 9 2 4 2 3 2 2 3" xfId="40280"/>
    <cellStyle name="Normal 9 2 4 2 3 2 3" xfId="40281"/>
    <cellStyle name="Normal 9 2 4 2 3 2 3 2" xfId="40282"/>
    <cellStyle name="Normal 9 2 4 2 3 2 4" xfId="40283"/>
    <cellStyle name="Normal 9 2 4 2 3 3" xfId="40284"/>
    <cellStyle name="Normal 9 2 4 2 3 3 2" xfId="40285"/>
    <cellStyle name="Normal 9 2 4 2 3 3 2 2" xfId="40286"/>
    <cellStyle name="Normal 9 2 4 2 3 3 3" xfId="40287"/>
    <cellStyle name="Normal 9 2 4 2 3 4" xfId="40288"/>
    <cellStyle name="Normal 9 2 4 2 3 4 2" xfId="40289"/>
    <cellStyle name="Normal 9 2 4 2 3 5" xfId="40290"/>
    <cellStyle name="Normal 9 2 4 2 4" xfId="40291"/>
    <cellStyle name="Normal 9 2 4 2 4 2" xfId="40292"/>
    <cellStyle name="Normal 9 2 4 2 4 2 2" xfId="40293"/>
    <cellStyle name="Normal 9 2 4 2 4 2 2 2" xfId="40294"/>
    <cellStyle name="Normal 9 2 4 2 4 2 3" xfId="40295"/>
    <cellStyle name="Normal 9 2 4 2 4 3" xfId="40296"/>
    <cellStyle name="Normal 9 2 4 2 4 3 2" xfId="40297"/>
    <cellStyle name="Normal 9 2 4 2 4 4" xfId="40298"/>
    <cellStyle name="Normal 9 2 4 2 5" xfId="40299"/>
    <cellStyle name="Normal 9 2 4 2 5 2" xfId="40300"/>
    <cellStyle name="Normal 9 2 4 2 5 2 2" xfId="40301"/>
    <cellStyle name="Normal 9 2 4 2 5 3" xfId="40302"/>
    <cellStyle name="Normal 9 2 4 2 6" xfId="40303"/>
    <cellStyle name="Normal 9 2 4 2 6 2" xfId="40304"/>
    <cellStyle name="Normal 9 2 4 2 7" xfId="40305"/>
    <cellStyle name="Normal 9 2 4 3" xfId="40306"/>
    <cellStyle name="Normal 9 2 4 3 2" xfId="40307"/>
    <cellStyle name="Normal 9 2 4 3 2 2" xfId="40308"/>
    <cellStyle name="Normal 9 2 4 3 2 2 2" xfId="40309"/>
    <cellStyle name="Normal 9 2 4 3 2 2 2 2" xfId="40310"/>
    <cellStyle name="Normal 9 2 4 3 2 2 2 2 2" xfId="40311"/>
    <cellStyle name="Normal 9 2 4 3 2 2 2 3" xfId="40312"/>
    <cellStyle name="Normal 9 2 4 3 2 2 3" xfId="40313"/>
    <cellStyle name="Normal 9 2 4 3 2 2 3 2" xfId="40314"/>
    <cellStyle name="Normal 9 2 4 3 2 2 4" xfId="40315"/>
    <cellStyle name="Normal 9 2 4 3 2 3" xfId="40316"/>
    <cellStyle name="Normal 9 2 4 3 2 3 2" xfId="40317"/>
    <cellStyle name="Normal 9 2 4 3 2 3 2 2" xfId="40318"/>
    <cellStyle name="Normal 9 2 4 3 2 3 3" xfId="40319"/>
    <cellStyle name="Normal 9 2 4 3 2 4" xfId="40320"/>
    <cellStyle name="Normal 9 2 4 3 2 4 2" xfId="40321"/>
    <cellStyle name="Normal 9 2 4 3 2 5" xfId="40322"/>
    <cellStyle name="Normal 9 2 4 3 3" xfId="40323"/>
    <cellStyle name="Normal 9 2 4 3 3 2" xfId="40324"/>
    <cellStyle name="Normal 9 2 4 3 3 2 2" xfId="40325"/>
    <cellStyle name="Normal 9 2 4 3 3 2 2 2" xfId="40326"/>
    <cellStyle name="Normal 9 2 4 3 3 2 3" xfId="40327"/>
    <cellStyle name="Normal 9 2 4 3 3 3" xfId="40328"/>
    <cellStyle name="Normal 9 2 4 3 3 3 2" xfId="40329"/>
    <cellStyle name="Normal 9 2 4 3 3 4" xfId="40330"/>
    <cellStyle name="Normal 9 2 4 3 4" xfId="40331"/>
    <cellStyle name="Normal 9 2 4 3 4 2" xfId="40332"/>
    <cellStyle name="Normal 9 2 4 3 4 2 2" xfId="40333"/>
    <cellStyle name="Normal 9 2 4 3 4 3" xfId="40334"/>
    <cellStyle name="Normal 9 2 4 3 5" xfId="40335"/>
    <cellStyle name="Normal 9 2 4 3 5 2" xfId="40336"/>
    <cellStyle name="Normal 9 2 4 3 6" xfId="40337"/>
    <cellStyle name="Normal 9 2 4 4" xfId="40338"/>
    <cellStyle name="Normal 9 2 4 4 2" xfId="40339"/>
    <cellStyle name="Normal 9 2 4 4 2 2" xfId="40340"/>
    <cellStyle name="Normal 9 2 4 4 2 2 2" xfId="40341"/>
    <cellStyle name="Normal 9 2 4 4 2 2 2 2" xfId="40342"/>
    <cellStyle name="Normal 9 2 4 4 2 2 3" xfId="40343"/>
    <cellStyle name="Normal 9 2 4 4 2 3" xfId="40344"/>
    <cellStyle name="Normal 9 2 4 4 2 3 2" xfId="40345"/>
    <cellStyle name="Normal 9 2 4 4 2 4" xfId="40346"/>
    <cellStyle name="Normal 9 2 4 4 3" xfId="40347"/>
    <cellStyle name="Normal 9 2 4 4 3 2" xfId="40348"/>
    <cellStyle name="Normal 9 2 4 4 3 2 2" xfId="40349"/>
    <cellStyle name="Normal 9 2 4 4 3 3" xfId="40350"/>
    <cellStyle name="Normal 9 2 4 4 4" xfId="40351"/>
    <cellStyle name="Normal 9 2 4 4 4 2" xfId="40352"/>
    <cellStyle name="Normal 9 2 4 4 5" xfId="40353"/>
    <cellStyle name="Normal 9 2 4 5" xfId="40354"/>
    <cellStyle name="Normal 9 2 4 5 2" xfId="40355"/>
    <cellStyle name="Normal 9 2 4 5 2 2" xfId="40356"/>
    <cellStyle name="Normal 9 2 4 5 2 2 2" xfId="40357"/>
    <cellStyle name="Normal 9 2 4 5 2 3" xfId="40358"/>
    <cellStyle name="Normal 9 2 4 5 3" xfId="40359"/>
    <cellStyle name="Normal 9 2 4 5 3 2" xfId="40360"/>
    <cellStyle name="Normal 9 2 4 5 4" xfId="40361"/>
    <cellStyle name="Normal 9 2 4 6" xfId="40362"/>
    <cellStyle name="Normal 9 2 4 6 2" xfId="40363"/>
    <cellStyle name="Normal 9 2 4 6 2 2" xfId="40364"/>
    <cellStyle name="Normal 9 2 4 6 3" xfId="40365"/>
    <cellStyle name="Normal 9 2 4 7" xfId="40366"/>
    <cellStyle name="Normal 9 2 4 7 2" xfId="40367"/>
    <cellStyle name="Normal 9 2 4 8" xfId="40368"/>
    <cellStyle name="Normal 9 2 5" xfId="40369"/>
    <cellStyle name="Normal 9 2 5 2" xfId="40370"/>
    <cellStyle name="Normal 9 2 5 2 2" xfId="40371"/>
    <cellStyle name="Normal 9 2 5 2 2 2" xfId="40372"/>
    <cellStyle name="Normal 9 2 5 2 2 2 2" xfId="40373"/>
    <cellStyle name="Normal 9 2 5 2 2 2 2 2" xfId="40374"/>
    <cellStyle name="Normal 9 2 5 2 2 2 2 2 2" xfId="40375"/>
    <cellStyle name="Normal 9 2 5 2 2 2 2 3" xfId="40376"/>
    <cellStyle name="Normal 9 2 5 2 2 2 3" xfId="40377"/>
    <cellStyle name="Normal 9 2 5 2 2 2 3 2" xfId="40378"/>
    <cellStyle name="Normal 9 2 5 2 2 2 4" xfId="40379"/>
    <cellStyle name="Normal 9 2 5 2 2 3" xfId="40380"/>
    <cellStyle name="Normal 9 2 5 2 2 3 2" xfId="40381"/>
    <cellStyle name="Normal 9 2 5 2 2 3 2 2" xfId="40382"/>
    <cellStyle name="Normal 9 2 5 2 2 3 3" xfId="40383"/>
    <cellStyle name="Normal 9 2 5 2 2 4" xfId="40384"/>
    <cellStyle name="Normal 9 2 5 2 2 4 2" xfId="40385"/>
    <cellStyle name="Normal 9 2 5 2 2 5" xfId="40386"/>
    <cellStyle name="Normal 9 2 5 2 3" xfId="40387"/>
    <cellStyle name="Normal 9 2 5 2 3 2" xfId="40388"/>
    <cellStyle name="Normal 9 2 5 2 3 2 2" xfId="40389"/>
    <cellStyle name="Normal 9 2 5 2 3 2 2 2" xfId="40390"/>
    <cellStyle name="Normal 9 2 5 2 3 2 3" xfId="40391"/>
    <cellStyle name="Normal 9 2 5 2 3 3" xfId="40392"/>
    <cellStyle name="Normal 9 2 5 2 3 3 2" xfId="40393"/>
    <cellStyle name="Normal 9 2 5 2 3 4" xfId="40394"/>
    <cellStyle name="Normal 9 2 5 2 4" xfId="40395"/>
    <cellStyle name="Normal 9 2 5 2 4 2" xfId="40396"/>
    <cellStyle name="Normal 9 2 5 2 4 2 2" xfId="40397"/>
    <cellStyle name="Normal 9 2 5 2 4 3" xfId="40398"/>
    <cellStyle name="Normal 9 2 5 2 5" xfId="40399"/>
    <cellStyle name="Normal 9 2 5 2 5 2" xfId="40400"/>
    <cellStyle name="Normal 9 2 5 2 6" xfId="40401"/>
    <cellStyle name="Normal 9 2 5 3" xfId="40402"/>
    <cellStyle name="Normal 9 2 5 3 2" xfId="40403"/>
    <cellStyle name="Normal 9 2 5 3 2 2" xfId="40404"/>
    <cellStyle name="Normal 9 2 5 3 2 2 2" xfId="40405"/>
    <cellStyle name="Normal 9 2 5 3 2 2 2 2" xfId="40406"/>
    <cellStyle name="Normal 9 2 5 3 2 2 3" xfId="40407"/>
    <cellStyle name="Normal 9 2 5 3 2 3" xfId="40408"/>
    <cellStyle name="Normal 9 2 5 3 2 3 2" xfId="40409"/>
    <cellStyle name="Normal 9 2 5 3 2 4" xfId="40410"/>
    <cellStyle name="Normal 9 2 5 3 3" xfId="40411"/>
    <cellStyle name="Normal 9 2 5 3 3 2" xfId="40412"/>
    <cellStyle name="Normal 9 2 5 3 3 2 2" xfId="40413"/>
    <cellStyle name="Normal 9 2 5 3 3 3" xfId="40414"/>
    <cellStyle name="Normal 9 2 5 3 4" xfId="40415"/>
    <cellStyle name="Normal 9 2 5 3 4 2" xfId="40416"/>
    <cellStyle name="Normal 9 2 5 3 5" xfId="40417"/>
    <cellStyle name="Normal 9 2 5 4" xfId="40418"/>
    <cellStyle name="Normal 9 2 5 4 2" xfId="40419"/>
    <cellStyle name="Normal 9 2 5 4 2 2" xfId="40420"/>
    <cellStyle name="Normal 9 2 5 4 2 2 2" xfId="40421"/>
    <cellStyle name="Normal 9 2 5 4 2 3" xfId="40422"/>
    <cellStyle name="Normal 9 2 5 4 3" xfId="40423"/>
    <cellStyle name="Normal 9 2 5 4 3 2" xfId="40424"/>
    <cellStyle name="Normal 9 2 5 4 4" xfId="40425"/>
    <cellStyle name="Normal 9 2 5 5" xfId="40426"/>
    <cellStyle name="Normal 9 2 5 5 2" xfId="40427"/>
    <cellStyle name="Normal 9 2 5 5 2 2" xfId="40428"/>
    <cellStyle name="Normal 9 2 5 5 3" xfId="40429"/>
    <cellStyle name="Normal 9 2 5 6" xfId="40430"/>
    <cellStyle name="Normal 9 2 5 6 2" xfId="40431"/>
    <cellStyle name="Normal 9 2 5 7" xfId="40432"/>
    <cellStyle name="Normal 9 2 6" xfId="40433"/>
    <cellStyle name="Normal 9 2 6 2" xfId="40434"/>
    <cellStyle name="Normal 9 2 6 2 2" xfId="40435"/>
    <cellStyle name="Normal 9 2 6 2 2 2" xfId="40436"/>
    <cellStyle name="Normal 9 2 6 2 2 2 2" xfId="40437"/>
    <cellStyle name="Normal 9 2 6 2 2 2 2 2" xfId="40438"/>
    <cellStyle name="Normal 9 2 6 2 2 2 3" xfId="40439"/>
    <cellStyle name="Normal 9 2 6 2 2 3" xfId="40440"/>
    <cellStyle name="Normal 9 2 6 2 2 3 2" xfId="40441"/>
    <cellStyle name="Normal 9 2 6 2 2 4" xfId="40442"/>
    <cellStyle name="Normal 9 2 6 2 3" xfId="40443"/>
    <cellStyle name="Normal 9 2 6 2 3 2" xfId="40444"/>
    <cellStyle name="Normal 9 2 6 2 3 2 2" xfId="40445"/>
    <cellStyle name="Normal 9 2 6 2 3 3" xfId="40446"/>
    <cellStyle name="Normal 9 2 6 2 4" xfId="40447"/>
    <cellStyle name="Normal 9 2 6 2 4 2" xfId="40448"/>
    <cellStyle name="Normal 9 2 6 2 5" xfId="40449"/>
    <cellStyle name="Normal 9 2 6 3" xfId="40450"/>
    <cellStyle name="Normal 9 2 6 3 2" xfId="40451"/>
    <cellStyle name="Normal 9 2 6 3 2 2" xfId="40452"/>
    <cellStyle name="Normal 9 2 6 3 2 2 2" xfId="40453"/>
    <cellStyle name="Normal 9 2 6 3 2 3" xfId="40454"/>
    <cellStyle name="Normal 9 2 6 3 3" xfId="40455"/>
    <cellStyle name="Normal 9 2 6 3 3 2" xfId="40456"/>
    <cellStyle name="Normal 9 2 6 3 4" xfId="40457"/>
    <cellStyle name="Normal 9 2 6 4" xfId="40458"/>
    <cellStyle name="Normal 9 2 6 4 2" xfId="40459"/>
    <cellStyle name="Normal 9 2 6 4 2 2" xfId="40460"/>
    <cellStyle name="Normal 9 2 6 4 3" xfId="40461"/>
    <cellStyle name="Normal 9 2 6 5" xfId="40462"/>
    <cellStyle name="Normal 9 2 6 5 2" xfId="40463"/>
    <cellStyle name="Normal 9 2 6 6" xfId="40464"/>
    <cellStyle name="Normal 9 2 7" xfId="40465"/>
    <cellStyle name="Normal 9 2 7 2" xfId="40466"/>
    <cellStyle name="Normal 9 2 7 2 2" xfId="40467"/>
    <cellStyle name="Normal 9 2 7 2 2 2" xfId="40468"/>
    <cellStyle name="Normal 9 2 7 2 2 2 2" xfId="40469"/>
    <cellStyle name="Normal 9 2 7 2 2 3" xfId="40470"/>
    <cellStyle name="Normal 9 2 7 2 3" xfId="40471"/>
    <cellStyle name="Normal 9 2 7 2 3 2" xfId="40472"/>
    <cellStyle name="Normal 9 2 7 2 4" xfId="40473"/>
    <cellStyle name="Normal 9 2 7 3" xfId="40474"/>
    <cellStyle name="Normal 9 2 7 3 2" xfId="40475"/>
    <cellStyle name="Normal 9 2 7 3 2 2" xfId="40476"/>
    <cellStyle name="Normal 9 2 7 3 3" xfId="40477"/>
    <cellStyle name="Normal 9 2 7 4" xfId="40478"/>
    <cellStyle name="Normal 9 2 7 4 2" xfId="40479"/>
    <cellStyle name="Normal 9 2 7 5" xfId="40480"/>
    <cellStyle name="Normal 9 2 8" xfId="40481"/>
    <cellStyle name="Normal 9 2 8 2" xfId="40482"/>
    <cellStyle name="Normal 9 2 8 2 2" xfId="40483"/>
    <cellStyle name="Normal 9 2 8 2 2 2" xfId="40484"/>
    <cellStyle name="Normal 9 2 8 2 3" xfId="40485"/>
    <cellStyle name="Normal 9 2 8 3" xfId="40486"/>
    <cellStyle name="Normal 9 2 8 3 2" xfId="40487"/>
    <cellStyle name="Normal 9 2 8 4" xfId="40488"/>
    <cellStyle name="Normal 9 2 9" xfId="40489"/>
    <cellStyle name="Normal 9 2 9 2" xfId="40490"/>
    <cellStyle name="Normal 9 2 9 2 2" xfId="40491"/>
    <cellStyle name="Normal 9 2 9 3" xfId="40492"/>
    <cellStyle name="Normal 9 3" xfId="40493"/>
    <cellStyle name="Normal 9 3 10" xfId="40494"/>
    <cellStyle name="Normal 9 3 2" xfId="40495"/>
    <cellStyle name="Normal 9 3 2 2" xfId="40496"/>
    <cellStyle name="Normal 9 3 2 2 2" xfId="40497"/>
    <cellStyle name="Normal 9 3 2 2 2 2" xfId="40498"/>
    <cellStyle name="Normal 9 3 2 2 2 2 2" xfId="40499"/>
    <cellStyle name="Normal 9 3 2 2 2 2 2 2" xfId="40500"/>
    <cellStyle name="Normal 9 3 2 2 2 2 2 2 2" xfId="40501"/>
    <cellStyle name="Normal 9 3 2 2 2 2 2 2 2 2" xfId="40502"/>
    <cellStyle name="Normal 9 3 2 2 2 2 2 2 2 2 2" xfId="40503"/>
    <cellStyle name="Normal 9 3 2 2 2 2 2 2 2 3" xfId="40504"/>
    <cellStyle name="Normal 9 3 2 2 2 2 2 2 3" xfId="40505"/>
    <cellStyle name="Normal 9 3 2 2 2 2 2 2 3 2" xfId="40506"/>
    <cellStyle name="Normal 9 3 2 2 2 2 2 2 4" xfId="40507"/>
    <cellStyle name="Normal 9 3 2 2 2 2 2 3" xfId="40508"/>
    <cellStyle name="Normal 9 3 2 2 2 2 2 3 2" xfId="40509"/>
    <cellStyle name="Normal 9 3 2 2 2 2 2 3 2 2" xfId="40510"/>
    <cellStyle name="Normal 9 3 2 2 2 2 2 3 3" xfId="40511"/>
    <cellStyle name="Normal 9 3 2 2 2 2 2 4" xfId="40512"/>
    <cellStyle name="Normal 9 3 2 2 2 2 2 4 2" xfId="40513"/>
    <cellStyle name="Normal 9 3 2 2 2 2 2 5" xfId="40514"/>
    <cellStyle name="Normal 9 3 2 2 2 2 3" xfId="40515"/>
    <cellStyle name="Normal 9 3 2 2 2 2 3 2" xfId="40516"/>
    <cellStyle name="Normal 9 3 2 2 2 2 3 2 2" xfId="40517"/>
    <cellStyle name="Normal 9 3 2 2 2 2 3 2 2 2" xfId="40518"/>
    <cellStyle name="Normal 9 3 2 2 2 2 3 2 3" xfId="40519"/>
    <cellStyle name="Normal 9 3 2 2 2 2 3 3" xfId="40520"/>
    <cellStyle name="Normal 9 3 2 2 2 2 3 3 2" xfId="40521"/>
    <cellStyle name="Normal 9 3 2 2 2 2 3 4" xfId="40522"/>
    <cellStyle name="Normal 9 3 2 2 2 2 4" xfId="40523"/>
    <cellStyle name="Normal 9 3 2 2 2 2 4 2" xfId="40524"/>
    <cellStyle name="Normal 9 3 2 2 2 2 4 2 2" xfId="40525"/>
    <cellStyle name="Normal 9 3 2 2 2 2 4 3" xfId="40526"/>
    <cellStyle name="Normal 9 3 2 2 2 2 5" xfId="40527"/>
    <cellStyle name="Normal 9 3 2 2 2 2 5 2" xfId="40528"/>
    <cellStyle name="Normal 9 3 2 2 2 2 6" xfId="40529"/>
    <cellStyle name="Normal 9 3 2 2 2 3" xfId="40530"/>
    <cellStyle name="Normal 9 3 2 2 2 3 2" xfId="40531"/>
    <cellStyle name="Normal 9 3 2 2 2 3 2 2" xfId="40532"/>
    <cellStyle name="Normal 9 3 2 2 2 3 2 2 2" xfId="40533"/>
    <cellStyle name="Normal 9 3 2 2 2 3 2 2 2 2" xfId="40534"/>
    <cellStyle name="Normal 9 3 2 2 2 3 2 2 3" xfId="40535"/>
    <cellStyle name="Normal 9 3 2 2 2 3 2 3" xfId="40536"/>
    <cellStyle name="Normal 9 3 2 2 2 3 2 3 2" xfId="40537"/>
    <cellStyle name="Normal 9 3 2 2 2 3 2 4" xfId="40538"/>
    <cellStyle name="Normal 9 3 2 2 2 3 3" xfId="40539"/>
    <cellStyle name="Normal 9 3 2 2 2 3 3 2" xfId="40540"/>
    <cellStyle name="Normal 9 3 2 2 2 3 3 2 2" xfId="40541"/>
    <cellStyle name="Normal 9 3 2 2 2 3 3 3" xfId="40542"/>
    <cellStyle name="Normal 9 3 2 2 2 3 4" xfId="40543"/>
    <cellStyle name="Normal 9 3 2 2 2 3 4 2" xfId="40544"/>
    <cellStyle name="Normal 9 3 2 2 2 3 5" xfId="40545"/>
    <cellStyle name="Normal 9 3 2 2 2 4" xfId="40546"/>
    <cellStyle name="Normal 9 3 2 2 2 4 2" xfId="40547"/>
    <cellStyle name="Normal 9 3 2 2 2 4 2 2" xfId="40548"/>
    <cellStyle name="Normal 9 3 2 2 2 4 2 2 2" xfId="40549"/>
    <cellStyle name="Normal 9 3 2 2 2 4 2 3" xfId="40550"/>
    <cellStyle name="Normal 9 3 2 2 2 4 3" xfId="40551"/>
    <cellStyle name="Normal 9 3 2 2 2 4 3 2" xfId="40552"/>
    <cellStyle name="Normal 9 3 2 2 2 4 4" xfId="40553"/>
    <cellStyle name="Normal 9 3 2 2 2 5" xfId="40554"/>
    <cellStyle name="Normal 9 3 2 2 2 5 2" xfId="40555"/>
    <cellStyle name="Normal 9 3 2 2 2 5 2 2" xfId="40556"/>
    <cellStyle name="Normal 9 3 2 2 2 5 3" xfId="40557"/>
    <cellStyle name="Normal 9 3 2 2 2 6" xfId="40558"/>
    <cellStyle name="Normal 9 3 2 2 2 6 2" xfId="40559"/>
    <cellStyle name="Normal 9 3 2 2 2 7" xfId="40560"/>
    <cellStyle name="Normal 9 3 2 2 3" xfId="40561"/>
    <cellStyle name="Normal 9 3 2 2 3 2" xfId="40562"/>
    <cellStyle name="Normal 9 3 2 2 3 2 2" xfId="40563"/>
    <cellStyle name="Normal 9 3 2 2 3 2 2 2" xfId="40564"/>
    <cellStyle name="Normal 9 3 2 2 3 2 2 2 2" xfId="40565"/>
    <cellStyle name="Normal 9 3 2 2 3 2 2 2 2 2" xfId="40566"/>
    <cellStyle name="Normal 9 3 2 2 3 2 2 2 3" xfId="40567"/>
    <cellStyle name="Normal 9 3 2 2 3 2 2 3" xfId="40568"/>
    <cellStyle name="Normal 9 3 2 2 3 2 2 3 2" xfId="40569"/>
    <cellStyle name="Normal 9 3 2 2 3 2 2 4" xfId="40570"/>
    <cellStyle name="Normal 9 3 2 2 3 2 3" xfId="40571"/>
    <cellStyle name="Normal 9 3 2 2 3 2 3 2" xfId="40572"/>
    <cellStyle name="Normal 9 3 2 2 3 2 3 2 2" xfId="40573"/>
    <cellStyle name="Normal 9 3 2 2 3 2 3 3" xfId="40574"/>
    <cellStyle name="Normal 9 3 2 2 3 2 4" xfId="40575"/>
    <cellStyle name="Normal 9 3 2 2 3 2 4 2" xfId="40576"/>
    <cellStyle name="Normal 9 3 2 2 3 2 5" xfId="40577"/>
    <cellStyle name="Normal 9 3 2 2 3 3" xfId="40578"/>
    <cellStyle name="Normal 9 3 2 2 3 3 2" xfId="40579"/>
    <cellStyle name="Normal 9 3 2 2 3 3 2 2" xfId="40580"/>
    <cellStyle name="Normal 9 3 2 2 3 3 2 2 2" xfId="40581"/>
    <cellStyle name="Normal 9 3 2 2 3 3 2 3" xfId="40582"/>
    <cellStyle name="Normal 9 3 2 2 3 3 3" xfId="40583"/>
    <cellStyle name="Normal 9 3 2 2 3 3 3 2" xfId="40584"/>
    <cellStyle name="Normal 9 3 2 2 3 3 4" xfId="40585"/>
    <cellStyle name="Normal 9 3 2 2 3 4" xfId="40586"/>
    <cellStyle name="Normal 9 3 2 2 3 4 2" xfId="40587"/>
    <cellStyle name="Normal 9 3 2 2 3 4 2 2" xfId="40588"/>
    <cellStyle name="Normal 9 3 2 2 3 4 3" xfId="40589"/>
    <cellStyle name="Normal 9 3 2 2 3 5" xfId="40590"/>
    <cellStyle name="Normal 9 3 2 2 3 5 2" xfId="40591"/>
    <cellStyle name="Normal 9 3 2 2 3 6" xfId="40592"/>
    <cellStyle name="Normal 9 3 2 2 4" xfId="40593"/>
    <cellStyle name="Normal 9 3 2 2 4 2" xfId="40594"/>
    <cellStyle name="Normal 9 3 2 2 4 2 2" xfId="40595"/>
    <cellStyle name="Normal 9 3 2 2 4 2 2 2" xfId="40596"/>
    <cellStyle name="Normal 9 3 2 2 4 2 2 2 2" xfId="40597"/>
    <cellStyle name="Normal 9 3 2 2 4 2 2 3" xfId="40598"/>
    <cellStyle name="Normal 9 3 2 2 4 2 3" xfId="40599"/>
    <cellStyle name="Normal 9 3 2 2 4 2 3 2" xfId="40600"/>
    <cellStyle name="Normal 9 3 2 2 4 2 4" xfId="40601"/>
    <cellStyle name="Normal 9 3 2 2 4 3" xfId="40602"/>
    <cellStyle name="Normal 9 3 2 2 4 3 2" xfId="40603"/>
    <cellStyle name="Normal 9 3 2 2 4 3 2 2" xfId="40604"/>
    <cellStyle name="Normal 9 3 2 2 4 3 3" xfId="40605"/>
    <cellStyle name="Normal 9 3 2 2 4 4" xfId="40606"/>
    <cellStyle name="Normal 9 3 2 2 4 4 2" xfId="40607"/>
    <cellStyle name="Normal 9 3 2 2 4 5" xfId="40608"/>
    <cellStyle name="Normal 9 3 2 2 5" xfId="40609"/>
    <cellStyle name="Normal 9 3 2 2 5 2" xfId="40610"/>
    <cellStyle name="Normal 9 3 2 2 5 2 2" xfId="40611"/>
    <cellStyle name="Normal 9 3 2 2 5 2 2 2" xfId="40612"/>
    <cellStyle name="Normal 9 3 2 2 5 2 3" xfId="40613"/>
    <cellStyle name="Normal 9 3 2 2 5 3" xfId="40614"/>
    <cellStyle name="Normal 9 3 2 2 5 3 2" xfId="40615"/>
    <cellStyle name="Normal 9 3 2 2 5 4" xfId="40616"/>
    <cellStyle name="Normal 9 3 2 2 6" xfId="40617"/>
    <cellStyle name="Normal 9 3 2 2 6 2" xfId="40618"/>
    <cellStyle name="Normal 9 3 2 2 6 2 2" xfId="40619"/>
    <cellStyle name="Normal 9 3 2 2 6 3" xfId="40620"/>
    <cellStyle name="Normal 9 3 2 2 7" xfId="40621"/>
    <cellStyle name="Normal 9 3 2 2 7 2" xfId="40622"/>
    <cellStyle name="Normal 9 3 2 2 8" xfId="40623"/>
    <cellStyle name="Normal 9 3 2 3" xfId="40624"/>
    <cellStyle name="Normal 9 3 2 3 2" xfId="40625"/>
    <cellStyle name="Normal 9 3 2 3 2 2" xfId="40626"/>
    <cellStyle name="Normal 9 3 2 3 2 2 2" xfId="40627"/>
    <cellStyle name="Normal 9 3 2 3 2 2 2 2" xfId="40628"/>
    <cellStyle name="Normal 9 3 2 3 2 2 2 2 2" xfId="40629"/>
    <cellStyle name="Normal 9 3 2 3 2 2 2 2 2 2" xfId="40630"/>
    <cellStyle name="Normal 9 3 2 3 2 2 2 2 3" xfId="40631"/>
    <cellStyle name="Normal 9 3 2 3 2 2 2 3" xfId="40632"/>
    <cellStyle name="Normal 9 3 2 3 2 2 2 3 2" xfId="40633"/>
    <cellStyle name="Normal 9 3 2 3 2 2 2 4" xfId="40634"/>
    <cellStyle name="Normal 9 3 2 3 2 2 3" xfId="40635"/>
    <cellStyle name="Normal 9 3 2 3 2 2 3 2" xfId="40636"/>
    <cellStyle name="Normal 9 3 2 3 2 2 3 2 2" xfId="40637"/>
    <cellStyle name="Normal 9 3 2 3 2 2 3 3" xfId="40638"/>
    <cellStyle name="Normal 9 3 2 3 2 2 4" xfId="40639"/>
    <cellStyle name="Normal 9 3 2 3 2 2 4 2" xfId="40640"/>
    <cellStyle name="Normal 9 3 2 3 2 2 5" xfId="40641"/>
    <cellStyle name="Normal 9 3 2 3 2 3" xfId="40642"/>
    <cellStyle name="Normal 9 3 2 3 2 3 2" xfId="40643"/>
    <cellStyle name="Normal 9 3 2 3 2 3 2 2" xfId="40644"/>
    <cellStyle name="Normal 9 3 2 3 2 3 2 2 2" xfId="40645"/>
    <cellStyle name="Normal 9 3 2 3 2 3 2 3" xfId="40646"/>
    <cellStyle name="Normal 9 3 2 3 2 3 3" xfId="40647"/>
    <cellStyle name="Normal 9 3 2 3 2 3 3 2" xfId="40648"/>
    <cellStyle name="Normal 9 3 2 3 2 3 4" xfId="40649"/>
    <cellStyle name="Normal 9 3 2 3 2 4" xfId="40650"/>
    <cellStyle name="Normal 9 3 2 3 2 4 2" xfId="40651"/>
    <cellStyle name="Normal 9 3 2 3 2 4 2 2" xfId="40652"/>
    <cellStyle name="Normal 9 3 2 3 2 4 3" xfId="40653"/>
    <cellStyle name="Normal 9 3 2 3 2 5" xfId="40654"/>
    <cellStyle name="Normal 9 3 2 3 2 5 2" xfId="40655"/>
    <cellStyle name="Normal 9 3 2 3 2 6" xfId="40656"/>
    <cellStyle name="Normal 9 3 2 3 3" xfId="40657"/>
    <cellStyle name="Normal 9 3 2 3 3 2" xfId="40658"/>
    <cellStyle name="Normal 9 3 2 3 3 2 2" xfId="40659"/>
    <cellStyle name="Normal 9 3 2 3 3 2 2 2" xfId="40660"/>
    <cellStyle name="Normal 9 3 2 3 3 2 2 2 2" xfId="40661"/>
    <cellStyle name="Normal 9 3 2 3 3 2 2 3" xfId="40662"/>
    <cellStyle name="Normal 9 3 2 3 3 2 3" xfId="40663"/>
    <cellStyle name="Normal 9 3 2 3 3 2 3 2" xfId="40664"/>
    <cellStyle name="Normal 9 3 2 3 3 2 4" xfId="40665"/>
    <cellStyle name="Normal 9 3 2 3 3 3" xfId="40666"/>
    <cellStyle name="Normal 9 3 2 3 3 3 2" xfId="40667"/>
    <cellStyle name="Normal 9 3 2 3 3 3 2 2" xfId="40668"/>
    <cellStyle name="Normal 9 3 2 3 3 3 3" xfId="40669"/>
    <cellStyle name="Normal 9 3 2 3 3 4" xfId="40670"/>
    <cellStyle name="Normal 9 3 2 3 3 4 2" xfId="40671"/>
    <cellStyle name="Normal 9 3 2 3 3 5" xfId="40672"/>
    <cellStyle name="Normal 9 3 2 3 4" xfId="40673"/>
    <cellStyle name="Normal 9 3 2 3 4 2" xfId="40674"/>
    <cellStyle name="Normal 9 3 2 3 4 2 2" xfId="40675"/>
    <cellStyle name="Normal 9 3 2 3 4 2 2 2" xfId="40676"/>
    <cellStyle name="Normal 9 3 2 3 4 2 3" xfId="40677"/>
    <cellStyle name="Normal 9 3 2 3 4 3" xfId="40678"/>
    <cellStyle name="Normal 9 3 2 3 4 3 2" xfId="40679"/>
    <cellStyle name="Normal 9 3 2 3 4 4" xfId="40680"/>
    <cellStyle name="Normal 9 3 2 3 5" xfId="40681"/>
    <cellStyle name="Normal 9 3 2 3 5 2" xfId="40682"/>
    <cellStyle name="Normal 9 3 2 3 5 2 2" xfId="40683"/>
    <cellStyle name="Normal 9 3 2 3 5 3" xfId="40684"/>
    <cellStyle name="Normal 9 3 2 3 6" xfId="40685"/>
    <cellStyle name="Normal 9 3 2 3 6 2" xfId="40686"/>
    <cellStyle name="Normal 9 3 2 3 7" xfId="40687"/>
    <cellStyle name="Normal 9 3 2 4" xfId="40688"/>
    <cellStyle name="Normal 9 3 2 4 2" xfId="40689"/>
    <cellStyle name="Normal 9 3 2 4 2 2" xfId="40690"/>
    <cellStyle name="Normal 9 3 2 4 2 2 2" xfId="40691"/>
    <cellStyle name="Normal 9 3 2 4 2 2 2 2" xfId="40692"/>
    <cellStyle name="Normal 9 3 2 4 2 2 2 2 2" xfId="40693"/>
    <cellStyle name="Normal 9 3 2 4 2 2 2 3" xfId="40694"/>
    <cellStyle name="Normal 9 3 2 4 2 2 3" xfId="40695"/>
    <cellStyle name="Normal 9 3 2 4 2 2 3 2" xfId="40696"/>
    <cellStyle name="Normal 9 3 2 4 2 2 4" xfId="40697"/>
    <cellStyle name="Normal 9 3 2 4 2 3" xfId="40698"/>
    <cellStyle name="Normal 9 3 2 4 2 3 2" xfId="40699"/>
    <cellStyle name="Normal 9 3 2 4 2 3 2 2" xfId="40700"/>
    <cellStyle name="Normal 9 3 2 4 2 3 3" xfId="40701"/>
    <cellStyle name="Normal 9 3 2 4 2 4" xfId="40702"/>
    <cellStyle name="Normal 9 3 2 4 2 4 2" xfId="40703"/>
    <cellStyle name="Normal 9 3 2 4 2 5" xfId="40704"/>
    <cellStyle name="Normal 9 3 2 4 3" xfId="40705"/>
    <cellStyle name="Normal 9 3 2 4 3 2" xfId="40706"/>
    <cellStyle name="Normal 9 3 2 4 3 2 2" xfId="40707"/>
    <cellStyle name="Normal 9 3 2 4 3 2 2 2" xfId="40708"/>
    <cellStyle name="Normal 9 3 2 4 3 2 3" xfId="40709"/>
    <cellStyle name="Normal 9 3 2 4 3 3" xfId="40710"/>
    <cellStyle name="Normal 9 3 2 4 3 3 2" xfId="40711"/>
    <cellStyle name="Normal 9 3 2 4 3 4" xfId="40712"/>
    <cellStyle name="Normal 9 3 2 4 4" xfId="40713"/>
    <cellStyle name="Normal 9 3 2 4 4 2" xfId="40714"/>
    <cellStyle name="Normal 9 3 2 4 4 2 2" xfId="40715"/>
    <cellStyle name="Normal 9 3 2 4 4 3" xfId="40716"/>
    <cellStyle name="Normal 9 3 2 4 5" xfId="40717"/>
    <cellStyle name="Normal 9 3 2 4 5 2" xfId="40718"/>
    <cellStyle name="Normal 9 3 2 4 6" xfId="40719"/>
    <cellStyle name="Normal 9 3 2 5" xfId="40720"/>
    <cellStyle name="Normal 9 3 2 5 2" xfId="40721"/>
    <cellStyle name="Normal 9 3 2 5 2 2" xfId="40722"/>
    <cellStyle name="Normal 9 3 2 5 2 2 2" xfId="40723"/>
    <cellStyle name="Normal 9 3 2 5 2 2 2 2" xfId="40724"/>
    <cellStyle name="Normal 9 3 2 5 2 2 3" xfId="40725"/>
    <cellStyle name="Normal 9 3 2 5 2 3" xfId="40726"/>
    <cellStyle name="Normal 9 3 2 5 2 3 2" xfId="40727"/>
    <cellStyle name="Normal 9 3 2 5 2 4" xfId="40728"/>
    <cellStyle name="Normal 9 3 2 5 3" xfId="40729"/>
    <cellStyle name="Normal 9 3 2 5 3 2" xfId="40730"/>
    <cellStyle name="Normal 9 3 2 5 3 2 2" xfId="40731"/>
    <cellStyle name="Normal 9 3 2 5 3 3" xfId="40732"/>
    <cellStyle name="Normal 9 3 2 5 4" xfId="40733"/>
    <cellStyle name="Normal 9 3 2 5 4 2" xfId="40734"/>
    <cellStyle name="Normal 9 3 2 5 5" xfId="40735"/>
    <cellStyle name="Normal 9 3 2 6" xfId="40736"/>
    <cellStyle name="Normal 9 3 2 6 2" xfId="40737"/>
    <cellStyle name="Normal 9 3 2 6 2 2" xfId="40738"/>
    <cellStyle name="Normal 9 3 2 6 2 2 2" xfId="40739"/>
    <cellStyle name="Normal 9 3 2 6 2 3" xfId="40740"/>
    <cellStyle name="Normal 9 3 2 6 3" xfId="40741"/>
    <cellStyle name="Normal 9 3 2 6 3 2" xfId="40742"/>
    <cellStyle name="Normal 9 3 2 6 4" xfId="40743"/>
    <cellStyle name="Normal 9 3 2 7" xfId="40744"/>
    <cellStyle name="Normal 9 3 2 7 2" xfId="40745"/>
    <cellStyle name="Normal 9 3 2 7 2 2" xfId="40746"/>
    <cellStyle name="Normal 9 3 2 7 3" xfId="40747"/>
    <cellStyle name="Normal 9 3 2 8" xfId="40748"/>
    <cellStyle name="Normal 9 3 2 8 2" xfId="40749"/>
    <cellStyle name="Normal 9 3 2 9" xfId="40750"/>
    <cellStyle name="Normal 9 3 3" xfId="40751"/>
    <cellStyle name="Normal 9 3 3 2" xfId="40752"/>
    <cellStyle name="Normal 9 3 3 2 2" xfId="40753"/>
    <cellStyle name="Normal 9 3 3 2 2 2" xfId="40754"/>
    <cellStyle name="Normal 9 3 3 2 2 2 2" xfId="40755"/>
    <cellStyle name="Normal 9 3 3 2 2 2 2 2" xfId="40756"/>
    <cellStyle name="Normal 9 3 3 2 2 2 2 2 2" xfId="40757"/>
    <cellStyle name="Normal 9 3 3 2 2 2 2 2 2 2" xfId="40758"/>
    <cellStyle name="Normal 9 3 3 2 2 2 2 2 3" xfId="40759"/>
    <cellStyle name="Normal 9 3 3 2 2 2 2 3" xfId="40760"/>
    <cellStyle name="Normal 9 3 3 2 2 2 2 3 2" xfId="40761"/>
    <cellStyle name="Normal 9 3 3 2 2 2 2 4" xfId="40762"/>
    <cellStyle name="Normal 9 3 3 2 2 2 3" xfId="40763"/>
    <cellStyle name="Normal 9 3 3 2 2 2 3 2" xfId="40764"/>
    <cellStyle name="Normal 9 3 3 2 2 2 3 2 2" xfId="40765"/>
    <cellStyle name="Normal 9 3 3 2 2 2 3 3" xfId="40766"/>
    <cellStyle name="Normal 9 3 3 2 2 2 4" xfId="40767"/>
    <cellStyle name="Normal 9 3 3 2 2 2 4 2" xfId="40768"/>
    <cellStyle name="Normal 9 3 3 2 2 2 5" xfId="40769"/>
    <cellStyle name="Normal 9 3 3 2 2 3" xfId="40770"/>
    <cellStyle name="Normal 9 3 3 2 2 3 2" xfId="40771"/>
    <cellStyle name="Normal 9 3 3 2 2 3 2 2" xfId="40772"/>
    <cellStyle name="Normal 9 3 3 2 2 3 2 2 2" xfId="40773"/>
    <cellStyle name="Normal 9 3 3 2 2 3 2 3" xfId="40774"/>
    <cellStyle name="Normal 9 3 3 2 2 3 3" xfId="40775"/>
    <cellStyle name="Normal 9 3 3 2 2 3 3 2" xfId="40776"/>
    <cellStyle name="Normal 9 3 3 2 2 3 4" xfId="40777"/>
    <cellStyle name="Normal 9 3 3 2 2 4" xfId="40778"/>
    <cellStyle name="Normal 9 3 3 2 2 4 2" xfId="40779"/>
    <cellStyle name="Normal 9 3 3 2 2 4 2 2" xfId="40780"/>
    <cellStyle name="Normal 9 3 3 2 2 4 3" xfId="40781"/>
    <cellStyle name="Normal 9 3 3 2 2 5" xfId="40782"/>
    <cellStyle name="Normal 9 3 3 2 2 5 2" xfId="40783"/>
    <cellStyle name="Normal 9 3 3 2 2 6" xfId="40784"/>
    <cellStyle name="Normal 9 3 3 2 3" xfId="40785"/>
    <cellStyle name="Normal 9 3 3 2 3 2" xfId="40786"/>
    <cellStyle name="Normal 9 3 3 2 3 2 2" xfId="40787"/>
    <cellStyle name="Normal 9 3 3 2 3 2 2 2" xfId="40788"/>
    <cellStyle name="Normal 9 3 3 2 3 2 2 2 2" xfId="40789"/>
    <cellStyle name="Normal 9 3 3 2 3 2 2 3" xfId="40790"/>
    <cellStyle name="Normal 9 3 3 2 3 2 3" xfId="40791"/>
    <cellStyle name="Normal 9 3 3 2 3 2 3 2" xfId="40792"/>
    <cellStyle name="Normal 9 3 3 2 3 2 4" xfId="40793"/>
    <cellStyle name="Normal 9 3 3 2 3 3" xfId="40794"/>
    <cellStyle name="Normal 9 3 3 2 3 3 2" xfId="40795"/>
    <cellStyle name="Normal 9 3 3 2 3 3 2 2" xfId="40796"/>
    <cellStyle name="Normal 9 3 3 2 3 3 3" xfId="40797"/>
    <cellStyle name="Normal 9 3 3 2 3 4" xfId="40798"/>
    <cellStyle name="Normal 9 3 3 2 3 4 2" xfId="40799"/>
    <cellStyle name="Normal 9 3 3 2 3 5" xfId="40800"/>
    <cellStyle name="Normal 9 3 3 2 4" xfId="40801"/>
    <cellStyle name="Normal 9 3 3 2 4 2" xfId="40802"/>
    <cellStyle name="Normal 9 3 3 2 4 2 2" xfId="40803"/>
    <cellStyle name="Normal 9 3 3 2 4 2 2 2" xfId="40804"/>
    <cellStyle name="Normal 9 3 3 2 4 2 3" xfId="40805"/>
    <cellStyle name="Normal 9 3 3 2 4 3" xfId="40806"/>
    <cellStyle name="Normal 9 3 3 2 4 3 2" xfId="40807"/>
    <cellStyle name="Normal 9 3 3 2 4 4" xfId="40808"/>
    <cellStyle name="Normal 9 3 3 2 5" xfId="40809"/>
    <cellStyle name="Normal 9 3 3 2 5 2" xfId="40810"/>
    <cellStyle name="Normal 9 3 3 2 5 2 2" xfId="40811"/>
    <cellStyle name="Normal 9 3 3 2 5 3" xfId="40812"/>
    <cellStyle name="Normal 9 3 3 2 6" xfId="40813"/>
    <cellStyle name="Normal 9 3 3 2 6 2" xfId="40814"/>
    <cellStyle name="Normal 9 3 3 2 7" xfId="40815"/>
    <cellStyle name="Normal 9 3 3 3" xfId="40816"/>
    <cellStyle name="Normal 9 3 3 3 2" xfId="40817"/>
    <cellStyle name="Normal 9 3 3 3 2 2" xfId="40818"/>
    <cellStyle name="Normal 9 3 3 3 2 2 2" xfId="40819"/>
    <cellStyle name="Normal 9 3 3 3 2 2 2 2" xfId="40820"/>
    <cellStyle name="Normal 9 3 3 3 2 2 2 2 2" xfId="40821"/>
    <cellStyle name="Normal 9 3 3 3 2 2 2 3" xfId="40822"/>
    <cellStyle name="Normal 9 3 3 3 2 2 3" xfId="40823"/>
    <cellStyle name="Normal 9 3 3 3 2 2 3 2" xfId="40824"/>
    <cellStyle name="Normal 9 3 3 3 2 2 4" xfId="40825"/>
    <cellStyle name="Normal 9 3 3 3 2 3" xfId="40826"/>
    <cellStyle name="Normal 9 3 3 3 2 3 2" xfId="40827"/>
    <cellStyle name="Normal 9 3 3 3 2 3 2 2" xfId="40828"/>
    <cellStyle name="Normal 9 3 3 3 2 3 3" xfId="40829"/>
    <cellStyle name="Normal 9 3 3 3 2 4" xfId="40830"/>
    <cellStyle name="Normal 9 3 3 3 2 4 2" xfId="40831"/>
    <cellStyle name="Normal 9 3 3 3 2 5" xfId="40832"/>
    <cellStyle name="Normal 9 3 3 3 3" xfId="40833"/>
    <cellStyle name="Normal 9 3 3 3 3 2" xfId="40834"/>
    <cellStyle name="Normal 9 3 3 3 3 2 2" xfId="40835"/>
    <cellStyle name="Normal 9 3 3 3 3 2 2 2" xfId="40836"/>
    <cellStyle name="Normal 9 3 3 3 3 2 3" xfId="40837"/>
    <cellStyle name="Normal 9 3 3 3 3 3" xfId="40838"/>
    <cellStyle name="Normal 9 3 3 3 3 3 2" xfId="40839"/>
    <cellStyle name="Normal 9 3 3 3 3 4" xfId="40840"/>
    <cellStyle name="Normal 9 3 3 3 4" xfId="40841"/>
    <cellStyle name="Normal 9 3 3 3 4 2" xfId="40842"/>
    <cellStyle name="Normal 9 3 3 3 4 2 2" xfId="40843"/>
    <cellStyle name="Normal 9 3 3 3 4 3" xfId="40844"/>
    <cellStyle name="Normal 9 3 3 3 5" xfId="40845"/>
    <cellStyle name="Normal 9 3 3 3 5 2" xfId="40846"/>
    <cellStyle name="Normal 9 3 3 3 6" xfId="40847"/>
    <cellStyle name="Normal 9 3 3 4" xfId="40848"/>
    <cellStyle name="Normal 9 3 3 4 2" xfId="40849"/>
    <cellStyle name="Normal 9 3 3 4 2 2" xfId="40850"/>
    <cellStyle name="Normal 9 3 3 4 2 2 2" xfId="40851"/>
    <cellStyle name="Normal 9 3 3 4 2 2 2 2" xfId="40852"/>
    <cellStyle name="Normal 9 3 3 4 2 2 3" xfId="40853"/>
    <cellStyle name="Normal 9 3 3 4 2 3" xfId="40854"/>
    <cellStyle name="Normal 9 3 3 4 2 3 2" xfId="40855"/>
    <cellStyle name="Normal 9 3 3 4 2 4" xfId="40856"/>
    <cellStyle name="Normal 9 3 3 4 3" xfId="40857"/>
    <cellStyle name="Normal 9 3 3 4 3 2" xfId="40858"/>
    <cellStyle name="Normal 9 3 3 4 3 2 2" xfId="40859"/>
    <cellStyle name="Normal 9 3 3 4 3 3" xfId="40860"/>
    <cellStyle name="Normal 9 3 3 4 4" xfId="40861"/>
    <cellStyle name="Normal 9 3 3 4 4 2" xfId="40862"/>
    <cellStyle name="Normal 9 3 3 4 5" xfId="40863"/>
    <cellStyle name="Normal 9 3 3 5" xfId="40864"/>
    <cellStyle name="Normal 9 3 3 5 2" xfId="40865"/>
    <cellStyle name="Normal 9 3 3 5 2 2" xfId="40866"/>
    <cellStyle name="Normal 9 3 3 5 2 2 2" xfId="40867"/>
    <cellStyle name="Normal 9 3 3 5 2 3" xfId="40868"/>
    <cellStyle name="Normal 9 3 3 5 3" xfId="40869"/>
    <cellStyle name="Normal 9 3 3 5 3 2" xfId="40870"/>
    <cellStyle name="Normal 9 3 3 5 4" xfId="40871"/>
    <cellStyle name="Normal 9 3 3 6" xfId="40872"/>
    <cellStyle name="Normal 9 3 3 6 2" xfId="40873"/>
    <cellStyle name="Normal 9 3 3 6 2 2" xfId="40874"/>
    <cellStyle name="Normal 9 3 3 6 3" xfId="40875"/>
    <cellStyle name="Normal 9 3 3 7" xfId="40876"/>
    <cellStyle name="Normal 9 3 3 7 2" xfId="40877"/>
    <cellStyle name="Normal 9 3 3 8" xfId="40878"/>
    <cellStyle name="Normal 9 3 4" xfId="40879"/>
    <cellStyle name="Normal 9 3 4 2" xfId="40880"/>
    <cellStyle name="Normal 9 3 4 2 2" xfId="40881"/>
    <cellStyle name="Normal 9 3 4 2 2 2" xfId="40882"/>
    <cellStyle name="Normal 9 3 4 2 2 2 2" xfId="40883"/>
    <cellStyle name="Normal 9 3 4 2 2 2 2 2" xfId="40884"/>
    <cellStyle name="Normal 9 3 4 2 2 2 2 2 2" xfId="40885"/>
    <cellStyle name="Normal 9 3 4 2 2 2 2 3" xfId="40886"/>
    <cellStyle name="Normal 9 3 4 2 2 2 3" xfId="40887"/>
    <cellStyle name="Normal 9 3 4 2 2 2 3 2" xfId="40888"/>
    <cellStyle name="Normal 9 3 4 2 2 2 4" xfId="40889"/>
    <cellStyle name="Normal 9 3 4 2 2 3" xfId="40890"/>
    <cellStyle name="Normal 9 3 4 2 2 3 2" xfId="40891"/>
    <cellStyle name="Normal 9 3 4 2 2 3 2 2" xfId="40892"/>
    <cellStyle name="Normal 9 3 4 2 2 3 3" xfId="40893"/>
    <cellStyle name="Normal 9 3 4 2 2 4" xfId="40894"/>
    <cellStyle name="Normal 9 3 4 2 2 4 2" xfId="40895"/>
    <cellStyle name="Normal 9 3 4 2 2 5" xfId="40896"/>
    <cellStyle name="Normal 9 3 4 2 3" xfId="40897"/>
    <cellStyle name="Normal 9 3 4 2 3 2" xfId="40898"/>
    <cellStyle name="Normal 9 3 4 2 3 2 2" xfId="40899"/>
    <cellStyle name="Normal 9 3 4 2 3 2 2 2" xfId="40900"/>
    <cellStyle name="Normal 9 3 4 2 3 2 3" xfId="40901"/>
    <cellStyle name="Normal 9 3 4 2 3 3" xfId="40902"/>
    <cellStyle name="Normal 9 3 4 2 3 3 2" xfId="40903"/>
    <cellStyle name="Normal 9 3 4 2 3 4" xfId="40904"/>
    <cellStyle name="Normal 9 3 4 2 4" xfId="40905"/>
    <cellStyle name="Normal 9 3 4 2 4 2" xfId="40906"/>
    <cellStyle name="Normal 9 3 4 2 4 2 2" xfId="40907"/>
    <cellStyle name="Normal 9 3 4 2 4 3" xfId="40908"/>
    <cellStyle name="Normal 9 3 4 2 5" xfId="40909"/>
    <cellStyle name="Normal 9 3 4 2 5 2" xfId="40910"/>
    <cellStyle name="Normal 9 3 4 2 6" xfId="40911"/>
    <cellStyle name="Normal 9 3 4 3" xfId="40912"/>
    <cellStyle name="Normal 9 3 4 3 2" xfId="40913"/>
    <cellStyle name="Normal 9 3 4 3 2 2" xfId="40914"/>
    <cellStyle name="Normal 9 3 4 3 2 2 2" xfId="40915"/>
    <cellStyle name="Normal 9 3 4 3 2 2 2 2" xfId="40916"/>
    <cellStyle name="Normal 9 3 4 3 2 2 3" xfId="40917"/>
    <cellStyle name="Normal 9 3 4 3 2 3" xfId="40918"/>
    <cellStyle name="Normal 9 3 4 3 2 3 2" xfId="40919"/>
    <cellStyle name="Normal 9 3 4 3 2 4" xfId="40920"/>
    <cellStyle name="Normal 9 3 4 3 3" xfId="40921"/>
    <cellStyle name="Normal 9 3 4 3 3 2" xfId="40922"/>
    <cellStyle name="Normal 9 3 4 3 3 2 2" xfId="40923"/>
    <cellStyle name="Normal 9 3 4 3 3 3" xfId="40924"/>
    <cellStyle name="Normal 9 3 4 3 4" xfId="40925"/>
    <cellStyle name="Normal 9 3 4 3 4 2" xfId="40926"/>
    <cellStyle name="Normal 9 3 4 3 5" xfId="40927"/>
    <cellStyle name="Normal 9 3 4 4" xfId="40928"/>
    <cellStyle name="Normal 9 3 4 4 2" xfId="40929"/>
    <cellStyle name="Normal 9 3 4 4 2 2" xfId="40930"/>
    <cellStyle name="Normal 9 3 4 4 2 2 2" xfId="40931"/>
    <cellStyle name="Normal 9 3 4 4 2 3" xfId="40932"/>
    <cellStyle name="Normal 9 3 4 4 3" xfId="40933"/>
    <cellStyle name="Normal 9 3 4 4 3 2" xfId="40934"/>
    <cellStyle name="Normal 9 3 4 4 4" xfId="40935"/>
    <cellStyle name="Normal 9 3 4 5" xfId="40936"/>
    <cellStyle name="Normal 9 3 4 5 2" xfId="40937"/>
    <cellStyle name="Normal 9 3 4 5 2 2" xfId="40938"/>
    <cellStyle name="Normal 9 3 4 5 3" xfId="40939"/>
    <cellStyle name="Normal 9 3 4 6" xfId="40940"/>
    <cellStyle name="Normal 9 3 4 6 2" xfId="40941"/>
    <cellStyle name="Normal 9 3 4 7" xfId="40942"/>
    <cellStyle name="Normal 9 3 5" xfId="40943"/>
    <cellStyle name="Normal 9 3 5 2" xfId="40944"/>
    <cellStyle name="Normal 9 3 5 2 2" xfId="40945"/>
    <cellStyle name="Normal 9 3 5 2 2 2" xfId="40946"/>
    <cellStyle name="Normal 9 3 5 2 2 2 2" xfId="40947"/>
    <cellStyle name="Normal 9 3 5 2 2 2 2 2" xfId="40948"/>
    <cellStyle name="Normal 9 3 5 2 2 2 3" xfId="40949"/>
    <cellStyle name="Normal 9 3 5 2 2 3" xfId="40950"/>
    <cellStyle name="Normal 9 3 5 2 2 3 2" xfId="40951"/>
    <cellStyle name="Normal 9 3 5 2 2 4" xfId="40952"/>
    <cellStyle name="Normal 9 3 5 2 3" xfId="40953"/>
    <cellStyle name="Normal 9 3 5 2 3 2" xfId="40954"/>
    <cellStyle name="Normal 9 3 5 2 3 2 2" xfId="40955"/>
    <cellStyle name="Normal 9 3 5 2 3 3" xfId="40956"/>
    <cellStyle name="Normal 9 3 5 2 4" xfId="40957"/>
    <cellStyle name="Normal 9 3 5 2 4 2" xfId="40958"/>
    <cellStyle name="Normal 9 3 5 2 5" xfId="40959"/>
    <cellStyle name="Normal 9 3 5 3" xfId="40960"/>
    <cellStyle name="Normal 9 3 5 3 2" xfId="40961"/>
    <cellStyle name="Normal 9 3 5 3 2 2" xfId="40962"/>
    <cellStyle name="Normal 9 3 5 3 2 2 2" xfId="40963"/>
    <cellStyle name="Normal 9 3 5 3 2 3" xfId="40964"/>
    <cellStyle name="Normal 9 3 5 3 3" xfId="40965"/>
    <cellStyle name="Normal 9 3 5 3 3 2" xfId="40966"/>
    <cellStyle name="Normal 9 3 5 3 4" xfId="40967"/>
    <cellStyle name="Normal 9 3 5 4" xfId="40968"/>
    <cellStyle name="Normal 9 3 5 4 2" xfId="40969"/>
    <cellStyle name="Normal 9 3 5 4 2 2" xfId="40970"/>
    <cellStyle name="Normal 9 3 5 4 3" xfId="40971"/>
    <cellStyle name="Normal 9 3 5 5" xfId="40972"/>
    <cellStyle name="Normal 9 3 5 5 2" xfId="40973"/>
    <cellStyle name="Normal 9 3 5 6" xfId="40974"/>
    <cellStyle name="Normal 9 3 6" xfId="40975"/>
    <cellStyle name="Normal 9 3 6 2" xfId="40976"/>
    <cellStyle name="Normal 9 3 6 2 2" xfId="40977"/>
    <cellStyle name="Normal 9 3 6 2 2 2" xfId="40978"/>
    <cellStyle name="Normal 9 3 6 2 2 2 2" xfId="40979"/>
    <cellStyle name="Normal 9 3 6 2 2 3" xfId="40980"/>
    <cellStyle name="Normal 9 3 6 2 3" xfId="40981"/>
    <cellStyle name="Normal 9 3 6 2 3 2" xfId="40982"/>
    <cellStyle name="Normal 9 3 6 2 4" xfId="40983"/>
    <cellStyle name="Normal 9 3 6 3" xfId="40984"/>
    <cellStyle name="Normal 9 3 6 3 2" xfId="40985"/>
    <cellStyle name="Normal 9 3 6 3 2 2" xfId="40986"/>
    <cellStyle name="Normal 9 3 6 3 3" xfId="40987"/>
    <cellStyle name="Normal 9 3 6 4" xfId="40988"/>
    <cellStyle name="Normal 9 3 6 4 2" xfId="40989"/>
    <cellStyle name="Normal 9 3 6 5" xfId="40990"/>
    <cellStyle name="Normal 9 3 7" xfId="40991"/>
    <cellStyle name="Normal 9 3 7 2" xfId="40992"/>
    <cellStyle name="Normal 9 3 7 2 2" xfId="40993"/>
    <cellStyle name="Normal 9 3 7 2 2 2" xfId="40994"/>
    <cellStyle name="Normal 9 3 7 2 3" xfId="40995"/>
    <cellStyle name="Normal 9 3 7 3" xfId="40996"/>
    <cellStyle name="Normal 9 3 7 3 2" xfId="40997"/>
    <cellStyle name="Normal 9 3 7 4" xfId="40998"/>
    <cellStyle name="Normal 9 3 8" xfId="40999"/>
    <cellStyle name="Normal 9 3 8 2" xfId="41000"/>
    <cellStyle name="Normal 9 3 8 2 2" xfId="41001"/>
    <cellStyle name="Normal 9 3 8 3" xfId="41002"/>
    <cellStyle name="Normal 9 3 9" xfId="41003"/>
    <cellStyle name="Normal 9 3 9 2" xfId="41004"/>
    <cellStyle name="Normal 9 4" xfId="41005"/>
    <cellStyle name="Normal 9 4 2" xfId="41006"/>
    <cellStyle name="Normal 9 4 2 2" xfId="41007"/>
    <cellStyle name="Normal 9 4 2 2 2" xfId="41008"/>
    <cellStyle name="Normal 9 4 2 2 2 2" xfId="41009"/>
    <cellStyle name="Normal 9 4 2 2 2 2 2" xfId="41010"/>
    <cellStyle name="Normal 9 4 2 2 2 2 2 2" xfId="41011"/>
    <cellStyle name="Normal 9 4 2 2 2 2 2 2 2" xfId="41012"/>
    <cellStyle name="Normal 9 4 2 2 2 2 2 2 2 2" xfId="41013"/>
    <cellStyle name="Normal 9 4 2 2 2 2 2 2 3" xfId="41014"/>
    <cellStyle name="Normal 9 4 2 2 2 2 2 3" xfId="41015"/>
    <cellStyle name="Normal 9 4 2 2 2 2 2 3 2" xfId="41016"/>
    <cellStyle name="Normal 9 4 2 2 2 2 2 4" xfId="41017"/>
    <cellStyle name="Normal 9 4 2 2 2 2 3" xfId="41018"/>
    <cellStyle name="Normal 9 4 2 2 2 2 3 2" xfId="41019"/>
    <cellStyle name="Normal 9 4 2 2 2 2 3 2 2" xfId="41020"/>
    <cellStyle name="Normal 9 4 2 2 2 2 3 3" xfId="41021"/>
    <cellStyle name="Normal 9 4 2 2 2 2 4" xfId="41022"/>
    <cellStyle name="Normal 9 4 2 2 2 2 4 2" xfId="41023"/>
    <cellStyle name="Normal 9 4 2 2 2 2 5" xfId="41024"/>
    <cellStyle name="Normal 9 4 2 2 2 3" xfId="41025"/>
    <cellStyle name="Normal 9 4 2 2 2 3 2" xfId="41026"/>
    <cellStyle name="Normal 9 4 2 2 2 3 2 2" xfId="41027"/>
    <cellStyle name="Normal 9 4 2 2 2 3 2 2 2" xfId="41028"/>
    <cellStyle name="Normal 9 4 2 2 2 3 2 3" xfId="41029"/>
    <cellStyle name="Normal 9 4 2 2 2 3 3" xfId="41030"/>
    <cellStyle name="Normal 9 4 2 2 2 3 3 2" xfId="41031"/>
    <cellStyle name="Normal 9 4 2 2 2 3 4" xfId="41032"/>
    <cellStyle name="Normal 9 4 2 2 2 4" xfId="41033"/>
    <cellStyle name="Normal 9 4 2 2 2 4 2" xfId="41034"/>
    <cellStyle name="Normal 9 4 2 2 2 4 2 2" xfId="41035"/>
    <cellStyle name="Normal 9 4 2 2 2 4 3" xfId="41036"/>
    <cellStyle name="Normal 9 4 2 2 2 5" xfId="41037"/>
    <cellStyle name="Normal 9 4 2 2 2 5 2" xfId="41038"/>
    <cellStyle name="Normal 9 4 2 2 2 6" xfId="41039"/>
    <cellStyle name="Normal 9 4 2 2 3" xfId="41040"/>
    <cellStyle name="Normal 9 4 2 2 3 2" xfId="41041"/>
    <cellStyle name="Normal 9 4 2 2 3 2 2" xfId="41042"/>
    <cellStyle name="Normal 9 4 2 2 3 2 2 2" xfId="41043"/>
    <cellStyle name="Normal 9 4 2 2 3 2 2 2 2" xfId="41044"/>
    <cellStyle name="Normal 9 4 2 2 3 2 2 3" xfId="41045"/>
    <cellStyle name="Normal 9 4 2 2 3 2 3" xfId="41046"/>
    <cellStyle name="Normal 9 4 2 2 3 2 3 2" xfId="41047"/>
    <cellStyle name="Normal 9 4 2 2 3 2 4" xfId="41048"/>
    <cellStyle name="Normal 9 4 2 2 3 3" xfId="41049"/>
    <cellStyle name="Normal 9 4 2 2 3 3 2" xfId="41050"/>
    <cellStyle name="Normal 9 4 2 2 3 3 2 2" xfId="41051"/>
    <cellStyle name="Normal 9 4 2 2 3 3 3" xfId="41052"/>
    <cellStyle name="Normal 9 4 2 2 3 4" xfId="41053"/>
    <cellStyle name="Normal 9 4 2 2 3 4 2" xfId="41054"/>
    <cellStyle name="Normal 9 4 2 2 3 5" xfId="41055"/>
    <cellStyle name="Normal 9 4 2 2 4" xfId="41056"/>
    <cellStyle name="Normal 9 4 2 2 4 2" xfId="41057"/>
    <cellStyle name="Normal 9 4 2 2 4 2 2" xfId="41058"/>
    <cellStyle name="Normal 9 4 2 2 4 2 2 2" xfId="41059"/>
    <cellStyle name="Normal 9 4 2 2 4 2 3" xfId="41060"/>
    <cellStyle name="Normal 9 4 2 2 4 3" xfId="41061"/>
    <cellStyle name="Normal 9 4 2 2 4 3 2" xfId="41062"/>
    <cellStyle name="Normal 9 4 2 2 4 4" xfId="41063"/>
    <cellStyle name="Normal 9 4 2 2 5" xfId="41064"/>
    <cellStyle name="Normal 9 4 2 2 5 2" xfId="41065"/>
    <cellStyle name="Normal 9 4 2 2 5 2 2" xfId="41066"/>
    <cellStyle name="Normal 9 4 2 2 5 3" xfId="41067"/>
    <cellStyle name="Normal 9 4 2 2 6" xfId="41068"/>
    <cellStyle name="Normal 9 4 2 2 6 2" xfId="41069"/>
    <cellStyle name="Normal 9 4 2 2 7" xfId="41070"/>
    <cellStyle name="Normal 9 4 2 3" xfId="41071"/>
    <cellStyle name="Normal 9 4 2 3 2" xfId="41072"/>
    <cellStyle name="Normal 9 4 2 3 2 2" xfId="41073"/>
    <cellStyle name="Normal 9 4 2 3 2 2 2" xfId="41074"/>
    <cellStyle name="Normal 9 4 2 3 2 2 2 2" xfId="41075"/>
    <cellStyle name="Normal 9 4 2 3 2 2 2 2 2" xfId="41076"/>
    <cellStyle name="Normal 9 4 2 3 2 2 2 3" xfId="41077"/>
    <cellStyle name="Normal 9 4 2 3 2 2 3" xfId="41078"/>
    <cellStyle name="Normal 9 4 2 3 2 2 3 2" xfId="41079"/>
    <cellStyle name="Normal 9 4 2 3 2 2 4" xfId="41080"/>
    <cellStyle name="Normal 9 4 2 3 2 3" xfId="41081"/>
    <cellStyle name="Normal 9 4 2 3 2 3 2" xfId="41082"/>
    <cellStyle name="Normal 9 4 2 3 2 3 2 2" xfId="41083"/>
    <cellStyle name="Normal 9 4 2 3 2 3 3" xfId="41084"/>
    <cellStyle name="Normal 9 4 2 3 2 4" xfId="41085"/>
    <cellStyle name="Normal 9 4 2 3 2 4 2" xfId="41086"/>
    <cellStyle name="Normal 9 4 2 3 2 5" xfId="41087"/>
    <cellStyle name="Normal 9 4 2 3 3" xfId="41088"/>
    <cellStyle name="Normal 9 4 2 3 3 2" xfId="41089"/>
    <cellStyle name="Normal 9 4 2 3 3 2 2" xfId="41090"/>
    <cellStyle name="Normal 9 4 2 3 3 2 2 2" xfId="41091"/>
    <cellStyle name="Normal 9 4 2 3 3 2 3" xfId="41092"/>
    <cellStyle name="Normal 9 4 2 3 3 3" xfId="41093"/>
    <cellStyle name="Normal 9 4 2 3 3 3 2" xfId="41094"/>
    <cellStyle name="Normal 9 4 2 3 3 4" xfId="41095"/>
    <cellStyle name="Normal 9 4 2 3 4" xfId="41096"/>
    <cellStyle name="Normal 9 4 2 3 4 2" xfId="41097"/>
    <cellStyle name="Normal 9 4 2 3 4 2 2" xfId="41098"/>
    <cellStyle name="Normal 9 4 2 3 4 3" xfId="41099"/>
    <cellStyle name="Normal 9 4 2 3 5" xfId="41100"/>
    <cellStyle name="Normal 9 4 2 3 5 2" xfId="41101"/>
    <cellStyle name="Normal 9 4 2 3 6" xfId="41102"/>
    <cellStyle name="Normal 9 4 2 4" xfId="41103"/>
    <cellStyle name="Normal 9 4 2 4 2" xfId="41104"/>
    <cellStyle name="Normal 9 4 2 4 2 2" xfId="41105"/>
    <cellStyle name="Normal 9 4 2 4 2 2 2" xfId="41106"/>
    <cellStyle name="Normal 9 4 2 4 2 2 2 2" xfId="41107"/>
    <cellStyle name="Normal 9 4 2 4 2 2 3" xfId="41108"/>
    <cellStyle name="Normal 9 4 2 4 2 3" xfId="41109"/>
    <cellStyle name="Normal 9 4 2 4 2 3 2" xfId="41110"/>
    <cellStyle name="Normal 9 4 2 4 2 4" xfId="41111"/>
    <cellStyle name="Normal 9 4 2 4 3" xfId="41112"/>
    <cellStyle name="Normal 9 4 2 4 3 2" xfId="41113"/>
    <cellStyle name="Normal 9 4 2 4 3 2 2" xfId="41114"/>
    <cellStyle name="Normal 9 4 2 4 3 3" xfId="41115"/>
    <cellStyle name="Normal 9 4 2 4 4" xfId="41116"/>
    <cellStyle name="Normal 9 4 2 4 4 2" xfId="41117"/>
    <cellStyle name="Normal 9 4 2 4 5" xfId="41118"/>
    <cellStyle name="Normal 9 4 2 5" xfId="41119"/>
    <cellStyle name="Normal 9 4 2 5 2" xfId="41120"/>
    <cellStyle name="Normal 9 4 2 5 2 2" xfId="41121"/>
    <cellStyle name="Normal 9 4 2 5 2 2 2" xfId="41122"/>
    <cellStyle name="Normal 9 4 2 5 2 3" xfId="41123"/>
    <cellStyle name="Normal 9 4 2 5 3" xfId="41124"/>
    <cellStyle name="Normal 9 4 2 5 3 2" xfId="41125"/>
    <cellStyle name="Normal 9 4 2 5 4" xfId="41126"/>
    <cellStyle name="Normal 9 4 2 6" xfId="41127"/>
    <cellStyle name="Normal 9 4 2 6 2" xfId="41128"/>
    <cellStyle name="Normal 9 4 2 6 2 2" xfId="41129"/>
    <cellStyle name="Normal 9 4 2 6 3" xfId="41130"/>
    <cellStyle name="Normal 9 4 2 7" xfId="41131"/>
    <cellStyle name="Normal 9 4 2 7 2" xfId="41132"/>
    <cellStyle name="Normal 9 4 2 8" xfId="41133"/>
    <cellStyle name="Normal 9 4 3" xfId="41134"/>
    <cellStyle name="Normal 9 4 3 2" xfId="41135"/>
    <cellStyle name="Normal 9 4 3 2 2" xfId="41136"/>
    <cellStyle name="Normal 9 4 3 2 2 2" xfId="41137"/>
    <cellStyle name="Normal 9 4 3 2 2 2 2" xfId="41138"/>
    <cellStyle name="Normal 9 4 3 2 2 2 2 2" xfId="41139"/>
    <cellStyle name="Normal 9 4 3 2 2 2 2 2 2" xfId="41140"/>
    <cellStyle name="Normal 9 4 3 2 2 2 2 3" xfId="41141"/>
    <cellStyle name="Normal 9 4 3 2 2 2 3" xfId="41142"/>
    <cellStyle name="Normal 9 4 3 2 2 2 3 2" xfId="41143"/>
    <cellStyle name="Normal 9 4 3 2 2 2 4" xfId="41144"/>
    <cellStyle name="Normal 9 4 3 2 2 3" xfId="41145"/>
    <cellStyle name="Normal 9 4 3 2 2 3 2" xfId="41146"/>
    <cellStyle name="Normal 9 4 3 2 2 3 2 2" xfId="41147"/>
    <cellStyle name="Normal 9 4 3 2 2 3 3" xfId="41148"/>
    <cellStyle name="Normal 9 4 3 2 2 4" xfId="41149"/>
    <cellStyle name="Normal 9 4 3 2 2 4 2" xfId="41150"/>
    <cellStyle name="Normal 9 4 3 2 2 5" xfId="41151"/>
    <cellStyle name="Normal 9 4 3 2 3" xfId="41152"/>
    <cellStyle name="Normal 9 4 3 2 3 2" xfId="41153"/>
    <cellStyle name="Normal 9 4 3 2 3 2 2" xfId="41154"/>
    <cellStyle name="Normal 9 4 3 2 3 2 2 2" xfId="41155"/>
    <cellStyle name="Normal 9 4 3 2 3 2 3" xfId="41156"/>
    <cellStyle name="Normal 9 4 3 2 3 3" xfId="41157"/>
    <cellStyle name="Normal 9 4 3 2 3 3 2" xfId="41158"/>
    <cellStyle name="Normal 9 4 3 2 3 4" xfId="41159"/>
    <cellStyle name="Normal 9 4 3 2 4" xfId="41160"/>
    <cellStyle name="Normal 9 4 3 2 4 2" xfId="41161"/>
    <cellStyle name="Normal 9 4 3 2 4 2 2" xfId="41162"/>
    <cellStyle name="Normal 9 4 3 2 4 3" xfId="41163"/>
    <cellStyle name="Normal 9 4 3 2 5" xfId="41164"/>
    <cellStyle name="Normal 9 4 3 2 5 2" xfId="41165"/>
    <cellStyle name="Normal 9 4 3 2 6" xfId="41166"/>
    <cellStyle name="Normal 9 4 3 3" xfId="41167"/>
    <cellStyle name="Normal 9 4 3 3 2" xfId="41168"/>
    <cellStyle name="Normal 9 4 3 3 2 2" xfId="41169"/>
    <cellStyle name="Normal 9 4 3 3 2 2 2" xfId="41170"/>
    <cellStyle name="Normal 9 4 3 3 2 2 2 2" xfId="41171"/>
    <cellStyle name="Normal 9 4 3 3 2 2 3" xfId="41172"/>
    <cellStyle name="Normal 9 4 3 3 2 3" xfId="41173"/>
    <cellStyle name="Normal 9 4 3 3 2 3 2" xfId="41174"/>
    <cellStyle name="Normal 9 4 3 3 2 4" xfId="41175"/>
    <cellStyle name="Normal 9 4 3 3 3" xfId="41176"/>
    <cellStyle name="Normal 9 4 3 3 3 2" xfId="41177"/>
    <cellStyle name="Normal 9 4 3 3 3 2 2" xfId="41178"/>
    <cellStyle name="Normal 9 4 3 3 3 3" xfId="41179"/>
    <cellStyle name="Normal 9 4 3 3 4" xfId="41180"/>
    <cellStyle name="Normal 9 4 3 3 4 2" xfId="41181"/>
    <cellStyle name="Normal 9 4 3 3 5" xfId="41182"/>
    <cellStyle name="Normal 9 4 3 4" xfId="41183"/>
    <cellStyle name="Normal 9 4 3 4 2" xfId="41184"/>
    <cellStyle name="Normal 9 4 3 4 2 2" xfId="41185"/>
    <cellStyle name="Normal 9 4 3 4 2 2 2" xfId="41186"/>
    <cellStyle name="Normal 9 4 3 4 2 3" xfId="41187"/>
    <cellStyle name="Normal 9 4 3 4 3" xfId="41188"/>
    <cellStyle name="Normal 9 4 3 4 3 2" xfId="41189"/>
    <cellStyle name="Normal 9 4 3 4 4" xfId="41190"/>
    <cellStyle name="Normal 9 4 3 5" xfId="41191"/>
    <cellStyle name="Normal 9 4 3 5 2" xfId="41192"/>
    <cellStyle name="Normal 9 4 3 5 2 2" xfId="41193"/>
    <cellStyle name="Normal 9 4 3 5 3" xfId="41194"/>
    <cellStyle name="Normal 9 4 3 6" xfId="41195"/>
    <cellStyle name="Normal 9 4 3 6 2" xfId="41196"/>
    <cellStyle name="Normal 9 4 3 7" xfId="41197"/>
    <cellStyle name="Normal 9 4 4" xfId="41198"/>
    <cellStyle name="Normal 9 4 4 2" xfId="41199"/>
    <cellStyle name="Normal 9 4 4 2 2" xfId="41200"/>
    <cellStyle name="Normal 9 4 4 2 2 2" xfId="41201"/>
    <cellStyle name="Normal 9 4 4 2 2 2 2" xfId="41202"/>
    <cellStyle name="Normal 9 4 4 2 2 2 2 2" xfId="41203"/>
    <cellStyle name="Normal 9 4 4 2 2 2 3" xfId="41204"/>
    <cellStyle name="Normal 9 4 4 2 2 3" xfId="41205"/>
    <cellStyle name="Normal 9 4 4 2 2 3 2" xfId="41206"/>
    <cellStyle name="Normal 9 4 4 2 2 4" xfId="41207"/>
    <cellStyle name="Normal 9 4 4 2 3" xfId="41208"/>
    <cellStyle name="Normal 9 4 4 2 3 2" xfId="41209"/>
    <cellStyle name="Normal 9 4 4 2 3 2 2" xfId="41210"/>
    <cellStyle name="Normal 9 4 4 2 3 3" xfId="41211"/>
    <cellStyle name="Normal 9 4 4 2 4" xfId="41212"/>
    <cellStyle name="Normal 9 4 4 2 4 2" xfId="41213"/>
    <cellStyle name="Normal 9 4 4 2 5" xfId="41214"/>
    <cellStyle name="Normal 9 4 4 3" xfId="41215"/>
    <cellStyle name="Normal 9 4 4 3 2" xfId="41216"/>
    <cellStyle name="Normal 9 4 4 3 2 2" xfId="41217"/>
    <cellStyle name="Normal 9 4 4 3 2 2 2" xfId="41218"/>
    <cellStyle name="Normal 9 4 4 3 2 3" xfId="41219"/>
    <cellStyle name="Normal 9 4 4 3 3" xfId="41220"/>
    <cellStyle name="Normal 9 4 4 3 3 2" xfId="41221"/>
    <cellStyle name="Normal 9 4 4 3 4" xfId="41222"/>
    <cellStyle name="Normal 9 4 4 4" xfId="41223"/>
    <cellStyle name="Normal 9 4 4 4 2" xfId="41224"/>
    <cellStyle name="Normal 9 4 4 4 2 2" xfId="41225"/>
    <cellStyle name="Normal 9 4 4 4 3" xfId="41226"/>
    <cellStyle name="Normal 9 4 4 5" xfId="41227"/>
    <cellStyle name="Normal 9 4 4 5 2" xfId="41228"/>
    <cellStyle name="Normal 9 4 4 6" xfId="41229"/>
    <cellStyle name="Normal 9 4 5" xfId="41230"/>
    <cellStyle name="Normal 9 4 5 2" xfId="41231"/>
    <cellStyle name="Normal 9 4 5 2 2" xfId="41232"/>
    <cellStyle name="Normal 9 4 5 2 2 2" xfId="41233"/>
    <cellStyle name="Normal 9 4 5 2 2 2 2" xfId="41234"/>
    <cellStyle name="Normal 9 4 5 2 2 3" xfId="41235"/>
    <cellStyle name="Normal 9 4 5 2 3" xfId="41236"/>
    <cellStyle name="Normal 9 4 5 2 3 2" xfId="41237"/>
    <cellStyle name="Normal 9 4 5 2 4" xfId="41238"/>
    <cellStyle name="Normal 9 4 5 3" xfId="41239"/>
    <cellStyle name="Normal 9 4 5 3 2" xfId="41240"/>
    <cellStyle name="Normal 9 4 5 3 2 2" xfId="41241"/>
    <cellStyle name="Normal 9 4 5 3 3" xfId="41242"/>
    <cellStyle name="Normal 9 4 5 4" xfId="41243"/>
    <cellStyle name="Normal 9 4 5 4 2" xfId="41244"/>
    <cellStyle name="Normal 9 4 5 5" xfId="41245"/>
    <cellStyle name="Normal 9 4 6" xfId="41246"/>
    <cellStyle name="Normal 9 4 6 2" xfId="41247"/>
    <cellStyle name="Normal 9 4 6 2 2" xfId="41248"/>
    <cellStyle name="Normal 9 4 6 2 2 2" xfId="41249"/>
    <cellStyle name="Normal 9 4 6 2 3" xfId="41250"/>
    <cellStyle name="Normal 9 4 6 3" xfId="41251"/>
    <cellStyle name="Normal 9 4 6 3 2" xfId="41252"/>
    <cellStyle name="Normal 9 4 6 4" xfId="41253"/>
    <cellStyle name="Normal 9 4 7" xfId="41254"/>
    <cellStyle name="Normal 9 4 7 2" xfId="41255"/>
    <cellStyle name="Normal 9 4 7 2 2" xfId="41256"/>
    <cellStyle name="Normal 9 4 7 3" xfId="41257"/>
    <cellStyle name="Normal 9 4 8" xfId="41258"/>
    <cellStyle name="Normal 9 4 8 2" xfId="41259"/>
    <cellStyle name="Normal 9 4 9" xfId="41260"/>
    <cellStyle name="Normal 9 5" xfId="41261"/>
    <cellStyle name="Normal 9 5 2" xfId="41262"/>
    <cellStyle name="Normal 9 5 2 2" xfId="41263"/>
    <cellStyle name="Normal 9 5 2 2 2" xfId="41264"/>
    <cellStyle name="Normal 9 5 2 2 2 2" xfId="41265"/>
    <cellStyle name="Normal 9 5 2 2 2 2 2" xfId="41266"/>
    <cellStyle name="Normal 9 5 2 2 2 2 2 2" xfId="41267"/>
    <cellStyle name="Normal 9 5 2 2 2 2 2 2 2" xfId="41268"/>
    <cellStyle name="Normal 9 5 2 2 2 2 2 3" xfId="41269"/>
    <cellStyle name="Normal 9 5 2 2 2 2 3" xfId="41270"/>
    <cellStyle name="Normal 9 5 2 2 2 2 3 2" xfId="41271"/>
    <cellStyle name="Normal 9 5 2 2 2 2 4" xfId="41272"/>
    <cellStyle name="Normal 9 5 2 2 2 3" xfId="41273"/>
    <cellStyle name="Normal 9 5 2 2 2 3 2" xfId="41274"/>
    <cellStyle name="Normal 9 5 2 2 2 3 2 2" xfId="41275"/>
    <cellStyle name="Normal 9 5 2 2 2 3 3" xfId="41276"/>
    <cellStyle name="Normal 9 5 2 2 2 4" xfId="41277"/>
    <cellStyle name="Normal 9 5 2 2 2 4 2" xfId="41278"/>
    <cellStyle name="Normal 9 5 2 2 2 5" xfId="41279"/>
    <cellStyle name="Normal 9 5 2 2 3" xfId="41280"/>
    <cellStyle name="Normal 9 5 2 2 3 2" xfId="41281"/>
    <cellStyle name="Normal 9 5 2 2 3 2 2" xfId="41282"/>
    <cellStyle name="Normal 9 5 2 2 3 2 2 2" xfId="41283"/>
    <cellStyle name="Normal 9 5 2 2 3 2 3" xfId="41284"/>
    <cellStyle name="Normal 9 5 2 2 3 3" xfId="41285"/>
    <cellStyle name="Normal 9 5 2 2 3 3 2" xfId="41286"/>
    <cellStyle name="Normal 9 5 2 2 3 4" xfId="41287"/>
    <cellStyle name="Normal 9 5 2 2 4" xfId="41288"/>
    <cellStyle name="Normal 9 5 2 2 4 2" xfId="41289"/>
    <cellStyle name="Normal 9 5 2 2 4 2 2" xfId="41290"/>
    <cellStyle name="Normal 9 5 2 2 4 3" xfId="41291"/>
    <cellStyle name="Normal 9 5 2 2 5" xfId="41292"/>
    <cellStyle name="Normal 9 5 2 2 5 2" xfId="41293"/>
    <cellStyle name="Normal 9 5 2 2 6" xfId="41294"/>
    <cellStyle name="Normal 9 5 2 3" xfId="41295"/>
    <cellStyle name="Normal 9 5 2 3 2" xfId="41296"/>
    <cellStyle name="Normal 9 5 2 3 2 2" xfId="41297"/>
    <cellStyle name="Normal 9 5 2 3 2 2 2" xfId="41298"/>
    <cellStyle name="Normal 9 5 2 3 2 2 2 2" xfId="41299"/>
    <cellStyle name="Normal 9 5 2 3 2 2 3" xfId="41300"/>
    <cellStyle name="Normal 9 5 2 3 2 3" xfId="41301"/>
    <cellStyle name="Normal 9 5 2 3 2 3 2" xfId="41302"/>
    <cellStyle name="Normal 9 5 2 3 2 4" xfId="41303"/>
    <cellStyle name="Normal 9 5 2 3 3" xfId="41304"/>
    <cellStyle name="Normal 9 5 2 3 3 2" xfId="41305"/>
    <cellStyle name="Normal 9 5 2 3 3 2 2" xfId="41306"/>
    <cellStyle name="Normal 9 5 2 3 3 3" xfId="41307"/>
    <cellStyle name="Normal 9 5 2 3 4" xfId="41308"/>
    <cellStyle name="Normal 9 5 2 3 4 2" xfId="41309"/>
    <cellStyle name="Normal 9 5 2 3 5" xfId="41310"/>
    <cellStyle name="Normal 9 5 2 4" xfId="41311"/>
    <cellStyle name="Normal 9 5 2 4 2" xfId="41312"/>
    <cellStyle name="Normal 9 5 2 4 2 2" xfId="41313"/>
    <cellStyle name="Normal 9 5 2 4 2 2 2" xfId="41314"/>
    <cellStyle name="Normal 9 5 2 4 2 3" xfId="41315"/>
    <cellStyle name="Normal 9 5 2 4 3" xfId="41316"/>
    <cellStyle name="Normal 9 5 2 4 3 2" xfId="41317"/>
    <cellStyle name="Normal 9 5 2 4 4" xfId="41318"/>
    <cellStyle name="Normal 9 5 2 5" xfId="41319"/>
    <cellStyle name="Normal 9 5 2 5 2" xfId="41320"/>
    <cellStyle name="Normal 9 5 2 5 2 2" xfId="41321"/>
    <cellStyle name="Normal 9 5 2 5 3" xfId="41322"/>
    <cellStyle name="Normal 9 5 2 6" xfId="41323"/>
    <cellStyle name="Normal 9 5 2 6 2" xfId="41324"/>
    <cellStyle name="Normal 9 5 2 7" xfId="41325"/>
    <cellStyle name="Normal 9 5 3" xfId="41326"/>
    <cellStyle name="Normal 9 5 3 2" xfId="41327"/>
    <cellStyle name="Normal 9 5 3 2 2" xfId="41328"/>
    <cellStyle name="Normal 9 5 3 2 2 2" xfId="41329"/>
    <cellStyle name="Normal 9 5 3 2 2 2 2" xfId="41330"/>
    <cellStyle name="Normal 9 5 3 2 2 2 2 2" xfId="41331"/>
    <cellStyle name="Normal 9 5 3 2 2 2 3" xfId="41332"/>
    <cellStyle name="Normal 9 5 3 2 2 3" xfId="41333"/>
    <cellStyle name="Normal 9 5 3 2 2 3 2" xfId="41334"/>
    <cellStyle name="Normal 9 5 3 2 2 4" xfId="41335"/>
    <cellStyle name="Normal 9 5 3 2 3" xfId="41336"/>
    <cellStyle name="Normal 9 5 3 2 3 2" xfId="41337"/>
    <cellStyle name="Normal 9 5 3 2 3 2 2" xfId="41338"/>
    <cellStyle name="Normal 9 5 3 2 3 3" xfId="41339"/>
    <cellStyle name="Normal 9 5 3 2 4" xfId="41340"/>
    <cellStyle name="Normal 9 5 3 2 4 2" xfId="41341"/>
    <cellStyle name="Normal 9 5 3 2 5" xfId="41342"/>
    <cellStyle name="Normal 9 5 3 3" xfId="41343"/>
    <cellStyle name="Normal 9 5 3 3 2" xfId="41344"/>
    <cellStyle name="Normal 9 5 3 3 2 2" xfId="41345"/>
    <cellStyle name="Normal 9 5 3 3 2 2 2" xfId="41346"/>
    <cellStyle name="Normal 9 5 3 3 2 3" xfId="41347"/>
    <cellStyle name="Normal 9 5 3 3 3" xfId="41348"/>
    <cellStyle name="Normal 9 5 3 3 3 2" xfId="41349"/>
    <cellStyle name="Normal 9 5 3 3 4" xfId="41350"/>
    <cellStyle name="Normal 9 5 3 4" xfId="41351"/>
    <cellStyle name="Normal 9 5 3 4 2" xfId="41352"/>
    <cellStyle name="Normal 9 5 3 4 2 2" xfId="41353"/>
    <cellStyle name="Normal 9 5 3 4 3" xfId="41354"/>
    <cellStyle name="Normal 9 5 3 5" xfId="41355"/>
    <cellStyle name="Normal 9 5 3 5 2" xfId="41356"/>
    <cellStyle name="Normal 9 5 3 6" xfId="41357"/>
    <cellStyle name="Normal 9 5 4" xfId="41358"/>
    <cellStyle name="Normal 9 5 4 2" xfId="41359"/>
    <cellStyle name="Normal 9 5 4 2 2" xfId="41360"/>
    <cellStyle name="Normal 9 5 4 2 2 2" xfId="41361"/>
    <cellStyle name="Normal 9 5 4 2 2 2 2" xfId="41362"/>
    <cellStyle name="Normal 9 5 4 2 2 3" xfId="41363"/>
    <cellStyle name="Normal 9 5 4 2 3" xfId="41364"/>
    <cellStyle name="Normal 9 5 4 2 3 2" xfId="41365"/>
    <cellStyle name="Normal 9 5 4 2 4" xfId="41366"/>
    <cellStyle name="Normal 9 5 4 3" xfId="41367"/>
    <cellStyle name="Normal 9 5 4 3 2" xfId="41368"/>
    <cellStyle name="Normal 9 5 4 3 2 2" xfId="41369"/>
    <cellStyle name="Normal 9 5 4 3 3" xfId="41370"/>
    <cellStyle name="Normal 9 5 4 4" xfId="41371"/>
    <cellStyle name="Normal 9 5 4 4 2" xfId="41372"/>
    <cellStyle name="Normal 9 5 4 5" xfId="41373"/>
    <cellStyle name="Normal 9 5 5" xfId="41374"/>
    <cellStyle name="Normal 9 5 5 2" xfId="41375"/>
    <cellStyle name="Normal 9 5 5 2 2" xfId="41376"/>
    <cellStyle name="Normal 9 5 5 2 2 2" xfId="41377"/>
    <cellStyle name="Normal 9 5 5 2 3" xfId="41378"/>
    <cellStyle name="Normal 9 5 5 3" xfId="41379"/>
    <cellStyle name="Normal 9 5 5 3 2" xfId="41380"/>
    <cellStyle name="Normal 9 5 5 4" xfId="41381"/>
    <cellStyle name="Normal 9 5 6" xfId="41382"/>
    <cellStyle name="Normal 9 5 6 2" xfId="41383"/>
    <cellStyle name="Normal 9 5 6 2 2" xfId="41384"/>
    <cellStyle name="Normal 9 5 6 3" xfId="41385"/>
    <cellStyle name="Normal 9 5 7" xfId="41386"/>
    <cellStyle name="Normal 9 5 7 2" xfId="41387"/>
    <cellStyle name="Normal 9 5 8" xfId="41388"/>
    <cellStyle name="Normal 9 6" xfId="41389"/>
    <cellStyle name="Normal 9 6 2" xfId="41390"/>
    <cellStyle name="Normal 9 6 2 2" xfId="41391"/>
    <cellStyle name="Normal 9 6 2 2 2" xfId="41392"/>
    <cellStyle name="Normal 9 6 2 2 2 2" xfId="41393"/>
    <cellStyle name="Normal 9 6 2 2 2 2 2" xfId="41394"/>
    <cellStyle name="Normal 9 6 2 2 2 2 2 2" xfId="41395"/>
    <cellStyle name="Normal 9 6 2 2 2 2 3" xfId="41396"/>
    <cellStyle name="Normal 9 6 2 2 2 3" xfId="41397"/>
    <cellStyle name="Normal 9 6 2 2 2 3 2" xfId="41398"/>
    <cellStyle name="Normal 9 6 2 2 2 4" xfId="41399"/>
    <cellStyle name="Normal 9 6 2 2 3" xfId="41400"/>
    <cellStyle name="Normal 9 6 2 2 3 2" xfId="41401"/>
    <cellStyle name="Normal 9 6 2 2 3 2 2" xfId="41402"/>
    <cellStyle name="Normal 9 6 2 2 3 3" xfId="41403"/>
    <cellStyle name="Normal 9 6 2 2 4" xfId="41404"/>
    <cellStyle name="Normal 9 6 2 2 4 2" xfId="41405"/>
    <cellStyle name="Normal 9 6 2 2 5" xfId="41406"/>
    <cellStyle name="Normal 9 6 2 3" xfId="41407"/>
    <cellStyle name="Normal 9 6 2 3 2" xfId="41408"/>
    <cellStyle name="Normal 9 6 2 3 2 2" xfId="41409"/>
    <cellStyle name="Normal 9 6 2 3 2 2 2" xfId="41410"/>
    <cellStyle name="Normal 9 6 2 3 2 3" xfId="41411"/>
    <cellStyle name="Normal 9 6 2 3 3" xfId="41412"/>
    <cellStyle name="Normal 9 6 2 3 3 2" xfId="41413"/>
    <cellStyle name="Normal 9 6 2 3 4" xfId="41414"/>
    <cellStyle name="Normal 9 6 2 4" xfId="41415"/>
    <cellStyle name="Normal 9 6 2 4 2" xfId="41416"/>
    <cellStyle name="Normal 9 6 2 4 2 2" xfId="41417"/>
    <cellStyle name="Normal 9 6 2 4 3" xfId="41418"/>
    <cellStyle name="Normal 9 6 2 5" xfId="41419"/>
    <cellStyle name="Normal 9 6 2 5 2" xfId="41420"/>
    <cellStyle name="Normal 9 6 2 6" xfId="41421"/>
    <cellStyle name="Normal 9 6 3" xfId="41422"/>
    <cellStyle name="Normal 9 6 3 2" xfId="41423"/>
    <cellStyle name="Normal 9 6 3 2 2" xfId="41424"/>
    <cellStyle name="Normal 9 6 3 2 2 2" xfId="41425"/>
    <cellStyle name="Normal 9 6 3 2 2 2 2" xfId="41426"/>
    <cellStyle name="Normal 9 6 3 2 2 3" xfId="41427"/>
    <cellStyle name="Normal 9 6 3 2 3" xfId="41428"/>
    <cellStyle name="Normal 9 6 3 2 3 2" xfId="41429"/>
    <cellStyle name="Normal 9 6 3 2 4" xfId="41430"/>
    <cellStyle name="Normal 9 6 3 3" xfId="41431"/>
    <cellStyle name="Normal 9 6 3 3 2" xfId="41432"/>
    <cellStyle name="Normal 9 6 3 3 2 2" xfId="41433"/>
    <cellStyle name="Normal 9 6 3 3 3" xfId="41434"/>
    <cellStyle name="Normal 9 6 3 4" xfId="41435"/>
    <cellStyle name="Normal 9 6 3 4 2" xfId="41436"/>
    <cellStyle name="Normal 9 6 3 5" xfId="41437"/>
    <cellStyle name="Normal 9 6 4" xfId="41438"/>
    <cellStyle name="Normal 9 6 4 2" xfId="41439"/>
    <cellStyle name="Normal 9 6 4 2 2" xfId="41440"/>
    <cellStyle name="Normal 9 6 4 2 2 2" xfId="41441"/>
    <cellStyle name="Normal 9 6 4 2 3" xfId="41442"/>
    <cellStyle name="Normal 9 6 4 3" xfId="41443"/>
    <cellStyle name="Normal 9 6 4 3 2" xfId="41444"/>
    <cellStyle name="Normal 9 6 4 4" xfId="41445"/>
    <cellStyle name="Normal 9 6 5" xfId="41446"/>
    <cellStyle name="Normal 9 6 5 2" xfId="41447"/>
    <cellStyle name="Normal 9 6 5 2 2" xfId="41448"/>
    <cellStyle name="Normal 9 6 5 3" xfId="41449"/>
    <cellStyle name="Normal 9 6 6" xfId="41450"/>
    <cellStyle name="Normal 9 6 6 2" xfId="41451"/>
    <cellStyle name="Normal 9 6 7" xfId="41452"/>
    <cellStyle name="Normal 9 7" xfId="41453"/>
    <cellStyle name="Normal 9 7 2" xfId="41454"/>
    <cellStyle name="Normal 9 7 2 2" xfId="41455"/>
    <cellStyle name="Normal 9 7 2 2 2" xfId="41456"/>
    <cellStyle name="Normal 9 7 2 2 2 2" xfId="41457"/>
    <cellStyle name="Normal 9 7 2 2 2 2 2" xfId="41458"/>
    <cellStyle name="Normal 9 7 2 2 2 3" xfId="41459"/>
    <cellStyle name="Normal 9 7 2 2 3" xfId="41460"/>
    <cellStyle name="Normal 9 7 2 2 3 2" xfId="41461"/>
    <cellStyle name="Normal 9 7 2 2 4" xfId="41462"/>
    <cellStyle name="Normal 9 7 2 3" xfId="41463"/>
    <cellStyle name="Normal 9 7 2 3 2" xfId="41464"/>
    <cellStyle name="Normal 9 7 2 3 2 2" xfId="41465"/>
    <cellStyle name="Normal 9 7 2 3 3" xfId="41466"/>
    <cellStyle name="Normal 9 7 2 4" xfId="41467"/>
    <cellStyle name="Normal 9 7 2 4 2" xfId="41468"/>
    <cellStyle name="Normal 9 7 2 5" xfId="41469"/>
    <cellStyle name="Normal 9 7 3" xfId="41470"/>
    <cellStyle name="Normal 9 7 3 2" xfId="41471"/>
    <cellStyle name="Normal 9 7 3 2 2" xfId="41472"/>
    <cellStyle name="Normal 9 7 3 2 2 2" xfId="41473"/>
    <cellStyle name="Normal 9 7 3 2 3" xfId="41474"/>
    <cellStyle name="Normal 9 7 3 3" xfId="41475"/>
    <cellStyle name="Normal 9 7 3 3 2" xfId="41476"/>
    <cellStyle name="Normal 9 7 3 4" xfId="41477"/>
    <cellStyle name="Normal 9 7 4" xfId="41478"/>
    <cellStyle name="Normal 9 7 4 2" xfId="41479"/>
    <cellStyle name="Normal 9 7 4 2 2" xfId="41480"/>
    <cellStyle name="Normal 9 7 4 3" xfId="41481"/>
    <cellStyle name="Normal 9 7 5" xfId="41482"/>
    <cellStyle name="Normal 9 7 5 2" xfId="41483"/>
    <cellStyle name="Normal 9 7 6" xfId="41484"/>
    <cellStyle name="Normal 9 8" xfId="41485"/>
    <cellStyle name="Normal 9 8 2" xfId="41486"/>
    <cellStyle name="Normal 9 8 2 2" xfId="41487"/>
    <cellStyle name="Normal 9 8 2 2 2" xfId="41488"/>
    <cellStyle name="Normal 9 8 2 2 2 2" xfId="41489"/>
    <cellStyle name="Normal 9 8 2 2 3" xfId="41490"/>
    <cellStyle name="Normal 9 8 2 3" xfId="41491"/>
    <cellStyle name="Normal 9 8 2 3 2" xfId="41492"/>
    <cellStyle name="Normal 9 8 2 4" xfId="41493"/>
    <cellStyle name="Normal 9 8 3" xfId="41494"/>
    <cellStyle name="Normal 9 8 3 2" xfId="41495"/>
    <cellStyle name="Normal 9 8 3 2 2" xfId="41496"/>
    <cellStyle name="Normal 9 8 3 3" xfId="41497"/>
    <cellStyle name="Normal 9 8 4" xfId="41498"/>
    <cellStyle name="Normal 9 8 4 2" xfId="41499"/>
    <cellStyle name="Normal 9 8 5" xfId="41500"/>
    <cellStyle name="Normal 9 9" xfId="41501"/>
    <cellStyle name="Normal 9 9 2" xfId="41502"/>
    <cellStyle name="Normal 9 9 2 2" xfId="41503"/>
    <cellStyle name="Normal 9 9 2 2 2" xfId="41504"/>
    <cellStyle name="Normal 9 9 2 3" xfId="41505"/>
    <cellStyle name="Normal 9 9 3" xfId="41506"/>
    <cellStyle name="Normal 9 9 3 2" xfId="41507"/>
    <cellStyle name="Normal 9 9 4" xfId="41508"/>
    <cellStyle name="Normal_064-03-32" xfId="198"/>
    <cellStyle name="Normal_bartaman point 2 2" xfId="196"/>
    <cellStyle name="Normal_bartaman point 2 2 2 2" xfId="228"/>
    <cellStyle name="Normal_bartaman point 3" xfId="181"/>
    <cellStyle name="Normal_bartaman point 3 2" xfId="182"/>
    <cellStyle name="Normal_Bartamane_Book1" xfId="183"/>
    <cellStyle name="Normal_Comm_wt" xfId="197"/>
    <cellStyle name="Normal_Comm_wt_bartamane" xfId="184"/>
    <cellStyle name="Normal_CPI" xfId="185"/>
    <cellStyle name="Normal_Direction of Trade_BartamanFormat 2063-64" xfId="209"/>
    <cellStyle name="Normal_Direction of Trade_BartamanFormat 2063-64 2" xfId="211"/>
    <cellStyle name="Normal_IndexSeries" xfId="412"/>
    <cellStyle name="Normal_MonthlyExchangeRate" xfId="414"/>
    <cellStyle name="Normal_Sheet1" xfId="210"/>
    <cellStyle name="Normal_Sheet1 2" xfId="212"/>
    <cellStyle name="Normal_Sheet1 2 2" xfId="214"/>
    <cellStyle name="Normal_Sheet1 2 3" xfId="215"/>
    <cellStyle name="Normal_Sheet1 2 4" xfId="218"/>
    <cellStyle name="Normal_Sheet1 2 5" xfId="221"/>
    <cellStyle name="Normal_Sheet1 2 6" xfId="224"/>
    <cellStyle name="Normal_Sheet1 2 7" xfId="226"/>
    <cellStyle name="Normal_Sheet1 3" xfId="217"/>
    <cellStyle name="Normal_Sheet1 4" xfId="220"/>
    <cellStyle name="Normal_Sheet1 5" xfId="213"/>
    <cellStyle name="Normal_Sheet1 5 2" xfId="216"/>
    <cellStyle name="Normal_Sheet1 5 3" xfId="219"/>
    <cellStyle name="Normal_Sheet1 5 4" xfId="222"/>
    <cellStyle name="Normal_Sheet1 5 5" xfId="223"/>
    <cellStyle name="Normal_Sheet1 5 6" xfId="227"/>
    <cellStyle name="Normal_Sheet1 6" xfId="225"/>
    <cellStyle name="Note 2" xfId="41509"/>
    <cellStyle name="Note 2 2" xfId="41510"/>
    <cellStyle name="Note 2 2 2" xfId="41511"/>
    <cellStyle name="Note 2 3" xfId="41512"/>
    <cellStyle name="Percent 2" xfId="186"/>
    <cellStyle name="Percent 2 2" xfId="187"/>
    <cellStyle name="Percent 2 2 2" xfId="188"/>
    <cellStyle name="Percent 2 2 2 2" xfId="393"/>
    <cellStyle name="Percent 2 2 2 2 2" xfId="394"/>
    <cellStyle name="Percent 2 2 2 3" xfId="395"/>
    <cellStyle name="Percent 2 2 3" xfId="396"/>
    <cellStyle name="Percent 2 2 3 2" xfId="397"/>
    <cellStyle name="Percent 2 2 4" xfId="398"/>
    <cellStyle name="Percent 2 3" xfId="189"/>
    <cellStyle name="Percent 2 3 2" xfId="399"/>
    <cellStyle name="Percent 2 3 2 2" xfId="400"/>
    <cellStyle name="Percent 2 3 3" xfId="401"/>
    <cellStyle name="Percent 2 4" xfId="190"/>
    <cellStyle name="Percent 2 4 2" xfId="402"/>
    <cellStyle name="Percent 2 4 2 2" xfId="403"/>
    <cellStyle name="Percent 2 4 3" xfId="404"/>
    <cellStyle name="Percent 2 5" xfId="405"/>
    <cellStyle name="Percent 2 5 2" xfId="406"/>
    <cellStyle name="Percent 2 6" xfId="407"/>
    <cellStyle name="Percent 3" xfId="191"/>
    <cellStyle name="Percent 3 2" xfId="408"/>
    <cellStyle name="Percent 3 2 2" xfId="409"/>
    <cellStyle name="Percent 3 3" xfId="410"/>
    <cellStyle name="Percent 4" xfId="192"/>
    <cellStyle name="Percent 67 2" xfId="193"/>
    <cellStyle name="SHEET" xfId="1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www.kitco.com/gold.londonfix.html"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C16:K24"/>
  <sheetViews>
    <sheetView showGridLines="0" tabSelected="1" workbookViewId="0">
      <selection activeCell="L9" sqref="L9"/>
    </sheetView>
  </sheetViews>
  <sheetFormatPr defaultRowHeight="15"/>
  <sheetData>
    <row r="16" spans="3:11">
      <c r="C16" s="2332" t="s">
        <v>1594</v>
      </c>
      <c r="D16" s="2332"/>
      <c r="E16" s="2332"/>
      <c r="F16" s="2332"/>
      <c r="G16" s="2332"/>
      <c r="H16" s="2332"/>
      <c r="I16" s="2332"/>
      <c r="J16" s="2332"/>
      <c r="K16" s="2332"/>
    </row>
    <row r="17" spans="3:11">
      <c r="C17" s="2332"/>
      <c r="D17" s="2332"/>
      <c r="E17" s="2332"/>
      <c r="F17" s="2332"/>
      <c r="G17" s="2332"/>
      <c r="H17" s="2332"/>
      <c r="I17" s="2332"/>
      <c r="J17" s="2332"/>
      <c r="K17" s="2332"/>
    </row>
    <row r="18" spans="3:11">
      <c r="C18" s="2332"/>
      <c r="D18" s="2332"/>
      <c r="E18" s="2332"/>
      <c r="F18" s="2332"/>
      <c r="G18" s="2332"/>
      <c r="H18" s="2332"/>
      <c r="I18" s="2332"/>
      <c r="J18" s="2332"/>
      <c r="K18" s="2332"/>
    </row>
    <row r="19" spans="3:11">
      <c r="C19" s="2332"/>
      <c r="D19" s="2332"/>
      <c r="E19" s="2332"/>
      <c r="F19" s="2332"/>
      <c r="G19" s="2332"/>
      <c r="H19" s="2332"/>
      <c r="I19" s="2332"/>
      <c r="J19" s="2332"/>
      <c r="K19" s="2332"/>
    </row>
    <row r="20" spans="3:11">
      <c r="C20" s="2332"/>
      <c r="D20" s="2332"/>
      <c r="E20" s="2332"/>
      <c r="F20" s="2332"/>
      <c r="G20" s="2332"/>
      <c r="H20" s="2332"/>
      <c r="I20" s="2332"/>
      <c r="J20" s="2332"/>
      <c r="K20" s="2332"/>
    </row>
    <row r="21" spans="3:11">
      <c r="C21" s="2332"/>
      <c r="D21" s="2332"/>
      <c r="E21" s="2332"/>
      <c r="F21" s="2332"/>
      <c r="G21" s="2332"/>
      <c r="H21" s="2332"/>
      <c r="I21" s="2332"/>
      <c r="J21" s="2332"/>
      <c r="K21" s="2332"/>
    </row>
    <row r="22" spans="3:11">
      <c r="C22" s="2332"/>
      <c r="D22" s="2332"/>
      <c r="E22" s="2332"/>
      <c r="F22" s="2332"/>
      <c r="G22" s="2332"/>
      <c r="H22" s="2332"/>
      <c r="I22" s="2332"/>
      <c r="J22" s="2332"/>
      <c r="K22" s="2332"/>
    </row>
    <row r="24" spans="3:11" ht="31.5">
      <c r="C24" s="2333" t="s">
        <v>106</v>
      </c>
      <c r="D24" s="2333"/>
      <c r="E24" s="2333"/>
      <c r="F24" s="2333"/>
      <c r="G24" s="2333"/>
      <c r="H24" s="2333"/>
      <c r="I24" s="2333"/>
      <c r="J24" s="2333"/>
      <c r="K24" s="2333"/>
    </row>
  </sheetData>
  <mergeCells count="2">
    <mergeCell ref="C16:K22"/>
    <mergeCell ref="C24:K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L55"/>
  <sheetViews>
    <sheetView showGridLines="0" topLeftCell="A41" workbookViewId="0">
      <selection activeCell="N18" sqref="N18"/>
    </sheetView>
  </sheetViews>
  <sheetFormatPr defaultRowHeight="14.25"/>
  <cols>
    <col min="1" max="1" width="35.85546875" style="3" customWidth="1"/>
    <col min="2" max="2" width="10" style="2" bestFit="1" customWidth="1"/>
    <col min="3" max="3" width="11.7109375" style="2" customWidth="1"/>
    <col min="4" max="8" width="9.42578125" style="2" bestFit="1" customWidth="1"/>
    <col min="9" max="12" width="10" style="2" bestFit="1" customWidth="1"/>
    <col min="13" max="13" width="9.28515625" style="2" customWidth="1"/>
    <col min="14" max="16384" width="9.140625" style="2"/>
  </cols>
  <sheetData>
    <row r="1" spans="1:12" ht="15.75">
      <c r="A1" s="2336" t="s">
        <v>444</v>
      </c>
      <c r="B1" s="2336"/>
      <c r="C1" s="2336"/>
      <c r="D1" s="2336"/>
      <c r="E1" s="2336"/>
      <c r="F1" s="2336"/>
      <c r="G1" s="2336"/>
      <c r="H1" s="2336"/>
      <c r="I1" s="2336"/>
      <c r="J1" s="2336"/>
      <c r="K1" s="2336"/>
      <c r="L1" s="2336"/>
    </row>
    <row r="2" spans="1:12" ht="15.75">
      <c r="A2" s="2337" t="s">
        <v>2</v>
      </c>
      <c r="B2" s="2337"/>
      <c r="C2" s="2337"/>
      <c r="D2" s="2337"/>
      <c r="E2" s="2337"/>
      <c r="F2" s="2337"/>
      <c r="G2" s="2337"/>
      <c r="H2" s="2337"/>
      <c r="I2" s="2337"/>
      <c r="J2" s="2337"/>
      <c r="K2" s="2337"/>
      <c r="L2" s="2337"/>
    </row>
    <row r="3" spans="1:12">
      <c r="A3" s="2402" t="s">
        <v>18</v>
      </c>
      <c r="B3" s="2402"/>
      <c r="C3" s="2402"/>
      <c r="D3" s="2402"/>
      <c r="E3" s="2402"/>
      <c r="F3" s="2402"/>
      <c r="G3" s="2402"/>
      <c r="H3" s="2402"/>
      <c r="I3" s="2402"/>
      <c r="J3" s="2402"/>
      <c r="K3" s="2402"/>
      <c r="L3" s="2402"/>
    </row>
    <row r="4" spans="1:12" ht="15" thickBot="1">
      <c r="A4" s="2403" t="s">
        <v>215</v>
      </c>
      <c r="B4" s="2403"/>
      <c r="C4" s="2403"/>
      <c r="D4" s="2403"/>
      <c r="E4" s="2403"/>
      <c r="F4" s="2403"/>
      <c r="G4" s="2403"/>
      <c r="H4" s="2403"/>
      <c r="I4" s="2403"/>
      <c r="J4" s="2403"/>
      <c r="K4" s="2403"/>
      <c r="L4" s="2403"/>
    </row>
    <row r="5" spans="1:12" ht="15.75" customHeight="1" thickTop="1">
      <c r="A5" s="2397" t="s">
        <v>19</v>
      </c>
      <c r="B5" s="2405" t="s">
        <v>20</v>
      </c>
      <c r="C5" s="1590" t="s">
        <v>101</v>
      </c>
      <c r="D5" s="2404" t="s">
        <v>141</v>
      </c>
      <c r="E5" s="2404"/>
      <c r="F5" s="2404" t="s">
        <v>142</v>
      </c>
      <c r="G5" s="2404"/>
      <c r="H5" s="2404"/>
      <c r="I5" s="2400" t="s">
        <v>48</v>
      </c>
      <c r="J5" s="2400"/>
      <c r="K5" s="2400"/>
      <c r="L5" s="2401"/>
    </row>
    <row r="6" spans="1:12">
      <c r="A6" s="2398"/>
      <c r="B6" s="2406"/>
      <c r="C6" s="1589" t="s">
        <v>103</v>
      </c>
      <c r="D6" s="110" t="s">
        <v>104</v>
      </c>
      <c r="E6" s="110" t="s">
        <v>103</v>
      </c>
      <c r="F6" s="110" t="s">
        <v>93</v>
      </c>
      <c r="G6" s="110" t="s">
        <v>104</v>
      </c>
      <c r="H6" s="110" t="s">
        <v>103</v>
      </c>
      <c r="I6" s="2393"/>
      <c r="J6" s="2393"/>
      <c r="K6" s="2393"/>
      <c r="L6" s="2395"/>
    </row>
    <row r="7" spans="1:12" ht="15">
      <c r="A7" s="2399"/>
      <c r="B7" s="2407"/>
      <c r="C7" s="367">
        <v>1</v>
      </c>
      <c r="D7" s="367">
        <v>2</v>
      </c>
      <c r="E7" s="367">
        <v>3</v>
      </c>
      <c r="F7" s="367">
        <v>4</v>
      </c>
      <c r="G7" s="367">
        <v>5</v>
      </c>
      <c r="H7" s="367">
        <v>6</v>
      </c>
      <c r="I7" s="2394"/>
      <c r="J7" s="2394"/>
      <c r="K7" s="2394"/>
      <c r="L7" s="2396"/>
    </row>
    <row r="8" spans="1:12" ht="15">
      <c r="A8" s="218" t="s">
        <v>21</v>
      </c>
      <c r="B8" s="219">
        <v>100</v>
      </c>
      <c r="C8" s="219">
        <v>115.94</v>
      </c>
      <c r="D8" s="219">
        <v>120.32</v>
      </c>
      <c r="E8" s="219">
        <v>121.25</v>
      </c>
      <c r="F8" s="219">
        <v>126.3</v>
      </c>
      <c r="G8" s="219">
        <v>127.74</v>
      </c>
      <c r="H8" s="219">
        <v>128.55000000000001</v>
      </c>
      <c r="I8" s="219">
        <v>4.58</v>
      </c>
      <c r="J8" s="219">
        <v>0.77</v>
      </c>
      <c r="K8" s="219">
        <v>6.02</v>
      </c>
      <c r="L8" s="220">
        <v>0.64</v>
      </c>
    </row>
    <row r="9" spans="1:12" ht="15">
      <c r="A9" s="2390"/>
      <c r="B9" s="2391"/>
      <c r="C9" s="2391"/>
      <c r="D9" s="2391"/>
      <c r="E9" s="2391"/>
      <c r="F9" s="2391"/>
      <c r="G9" s="2391"/>
      <c r="H9" s="2391"/>
      <c r="I9" s="2391"/>
      <c r="J9" s="2391"/>
      <c r="K9" s="2391"/>
      <c r="L9" s="2392"/>
    </row>
    <row r="10" spans="1:12" ht="15">
      <c r="A10" s="218" t="s">
        <v>22</v>
      </c>
      <c r="B10" s="219">
        <v>43.91</v>
      </c>
      <c r="C10" s="219">
        <v>113.01</v>
      </c>
      <c r="D10" s="219">
        <v>115.29</v>
      </c>
      <c r="E10" s="219">
        <v>117.42</v>
      </c>
      <c r="F10" s="219">
        <v>120.04</v>
      </c>
      <c r="G10" s="219">
        <v>123.06</v>
      </c>
      <c r="H10" s="219">
        <v>124.79</v>
      </c>
      <c r="I10" s="219">
        <v>3.91</v>
      </c>
      <c r="J10" s="219">
        <v>1.85</v>
      </c>
      <c r="K10" s="219">
        <v>6.27</v>
      </c>
      <c r="L10" s="220">
        <v>1.4</v>
      </c>
    </row>
    <row r="11" spans="1:12" ht="15">
      <c r="A11" s="493" t="s">
        <v>23</v>
      </c>
      <c r="B11" s="1849">
        <v>11.33</v>
      </c>
      <c r="C11" s="1849">
        <v>111.75</v>
      </c>
      <c r="D11" s="1849">
        <v>115.16</v>
      </c>
      <c r="E11" s="1849">
        <v>117.46</v>
      </c>
      <c r="F11" s="1849">
        <v>120.39</v>
      </c>
      <c r="G11" s="1849">
        <v>121.63</v>
      </c>
      <c r="H11" s="1849">
        <v>122.43</v>
      </c>
      <c r="I11" s="1849">
        <v>5.1100000000000003</v>
      </c>
      <c r="J11" s="1849">
        <v>2</v>
      </c>
      <c r="K11" s="1849">
        <v>4.2300000000000004</v>
      </c>
      <c r="L11" s="1850">
        <v>0.66</v>
      </c>
    </row>
    <row r="12" spans="1:12" ht="15">
      <c r="A12" s="507" t="s">
        <v>24</v>
      </c>
      <c r="B12" s="1851">
        <v>1.84</v>
      </c>
      <c r="C12" s="1851">
        <v>108.55</v>
      </c>
      <c r="D12" s="1851">
        <v>86.32</v>
      </c>
      <c r="E12" s="1851">
        <v>87.52</v>
      </c>
      <c r="F12" s="1851">
        <v>88.17</v>
      </c>
      <c r="G12" s="1851">
        <v>91.38</v>
      </c>
      <c r="H12" s="1851">
        <v>92.52</v>
      </c>
      <c r="I12" s="1851">
        <v>-19.37</v>
      </c>
      <c r="J12" s="1851">
        <v>1.39</v>
      </c>
      <c r="K12" s="1851">
        <v>5.72</v>
      </c>
      <c r="L12" s="1852">
        <v>1.26</v>
      </c>
    </row>
    <row r="13" spans="1:12" ht="15">
      <c r="A13" s="507" t="s">
        <v>25</v>
      </c>
      <c r="B13" s="1851">
        <v>5.52</v>
      </c>
      <c r="C13" s="1851">
        <v>101.75</v>
      </c>
      <c r="D13" s="1851">
        <v>106.82</v>
      </c>
      <c r="E13" s="1851">
        <v>120.08</v>
      </c>
      <c r="F13" s="1851">
        <v>111.29</v>
      </c>
      <c r="G13" s="1851">
        <v>122.44</v>
      </c>
      <c r="H13" s="1851">
        <v>128.88</v>
      </c>
      <c r="I13" s="1851">
        <v>18.010000000000002</v>
      </c>
      <c r="J13" s="1851">
        <v>12.42</v>
      </c>
      <c r="K13" s="1851">
        <v>7.33</v>
      </c>
      <c r="L13" s="1852">
        <v>5.26</v>
      </c>
    </row>
    <row r="14" spans="1:12" ht="15">
      <c r="A14" s="507" t="s">
        <v>26</v>
      </c>
      <c r="B14" s="1851">
        <v>6.75</v>
      </c>
      <c r="C14" s="1851">
        <v>115.78</v>
      </c>
      <c r="D14" s="1851">
        <v>115.77</v>
      </c>
      <c r="E14" s="1851">
        <v>115.24</v>
      </c>
      <c r="F14" s="1851">
        <v>123.44</v>
      </c>
      <c r="G14" s="1851">
        <v>124.52</v>
      </c>
      <c r="H14" s="1851">
        <v>125.52</v>
      </c>
      <c r="I14" s="1851">
        <v>-0.47</v>
      </c>
      <c r="J14" s="1851">
        <v>-0.46</v>
      </c>
      <c r="K14" s="1851">
        <v>8.92</v>
      </c>
      <c r="L14" s="1852">
        <v>0.81</v>
      </c>
    </row>
    <row r="15" spans="1:12" ht="15">
      <c r="A15" s="507" t="s">
        <v>27</v>
      </c>
      <c r="B15" s="1851">
        <v>5.24</v>
      </c>
      <c r="C15" s="1851">
        <v>115.5</v>
      </c>
      <c r="D15" s="1851">
        <v>123.98</v>
      </c>
      <c r="E15" s="1851">
        <v>123.82</v>
      </c>
      <c r="F15" s="1851">
        <v>124.72</v>
      </c>
      <c r="G15" s="1851">
        <v>125.01</v>
      </c>
      <c r="H15" s="1851">
        <v>125.4</v>
      </c>
      <c r="I15" s="1851">
        <v>7.2</v>
      </c>
      <c r="J15" s="1851">
        <v>-0.13</v>
      </c>
      <c r="K15" s="1851">
        <v>1.28</v>
      </c>
      <c r="L15" s="1852">
        <v>0.31</v>
      </c>
    </row>
    <row r="16" spans="1:12" ht="15">
      <c r="A16" s="507" t="s">
        <v>28</v>
      </c>
      <c r="B16" s="1851">
        <v>2.95</v>
      </c>
      <c r="C16" s="1851">
        <v>113.39</v>
      </c>
      <c r="D16" s="1851">
        <v>117.03</v>
      </c>
      <c r="E16" s="1851">
        <v>117.72</v>
      </c>
      <c r="F16" s="1851">
        <v>123.18</v>
      </c>
      <c r="G16" s="1851">
        <v>124.16</v>
      </c>
      <c r="H16" s="1851">
        <v>123.73</v>
      </c>
      <c r="I16" s="1851">
        <v>3.82</v>
      </c>
      <c r="J16" s="1851">
        <v>0.59</v>
      </c>
      <c r="K16" s="1851">
        <v>5.0999999999999996</v>
      </c>
      <c r="L16" s="1852">
        <v>-0.35</v>
      </c>
    </row>
    <row r="17" spans="1:12" ht="15">
      <c r="A17" s="507" t="s">
        <v>29</v>
      </c>
      <c r="B17" s="1851">
        <v>2.08</v>
      </c>
      <c r="C17" s="1851">
        <v>116.41</v>
      </c>
      <c r="D17" s="1851">
        <v>123.65</v>
      </c>
      <c r="E17" s="1851">
        <v>117.41</v>
      </c>
      <c r="F17" s="1851">
        <v>123.49</v>
      </c>
      <c r="G17" s="1851">
        <v>136.99</v>
      </c>
      <c r="H17" s="1851">
        <v>144.97</v>
      </c>
      <c r="I17" s="1851">
        <v>0.87</v>
      </c>
      <c r="J17" s="1851">
        <v>-5.04</v>
      </c>
      <c r="K17" s="1851">
        <v>23.47</v>
      </c>
      <c r="L17" s="1852">
        <v>5.82</v>
      </c>
    </row>
    <row r="18" spans="1:12" ht="15">
      <c r="A18" s="507" t="s">
        <v>30</v>
      </c>
      <c r="B18" s="1851">
        <v>1.74</v>
      </c>
      <c r="C18" s="1851">
        <v>124.96</v>
      </c>
      <c r="D18" s="1851">
        <v>117.6</v>
      </c>
      <c r="E18" s="1851">
        <v>117.76</v>
      </c>
      <c r="F18" s="1851">
        <v>119.58</v>
      </c>
      <c r="G18" s="1851">
        <v>120.9</v>
      </c>
      <c r="H18" s="1851">
        <v>121.47</v>
      </c>
      <c r="I18" s="1851">
        <v>-5.76</v>
      </c>
      <c r="J18" s="1851">
        <v>0.14000000000000001</v>
      </c>
      <c r="K18" s="1851">
        <v>3.16</v>
      </c>
      <c r="L18" s="1852">
        <v>0.48</v>
      </c>
    </row>
    <row r="19" spans="1:12" ht="15">
      <c r="A19" s="507" t="s">
        <v>31</v>
      </c>
      <c r="B19" s="1851">
        <v>1.21</v>
      </c>
      <c r="C19" s="1851">
        <v>116.91</v>
      </c>
      <c r="D19" s="1851">
        <v>113.87</v>
      </c>
      <c r="E19" s="1851">
        <v>115.16</v>
      </c>
      <c r="F19" s="1851">
        <v>124.68</v>
      </c>
      <c r="G19" s="1851">
        <v>127.8</v>
      </c>
      <c r="H19" s="1851">
        <v>130.37</v>
      </c>
      <c r="I19" s="1851">
        <v>-1.5</v>
      </c>
      <c r="J19" s="1851">
        <v>1.1299999999999999</v>
      </c>
      <c r="K19" s="1851">
        <v>13.21</v>
      </c>
      <c r="L19" s="2331">
        <v>2</v>
      </c>
    </row>
    <row r="20" spans="1:12" ht="15">
      <c r="A20" s="507" t="s">
        <v>32</v>
      </c>
      <c r="B20" s="1851">
        <v>1.24</v>
      </c>
      <c r="C20" s="1851">
        <v>110.2</v>
      </c>
      <c r="D20" s="1851">
        <v>112.96</v>
      </c>
      <c r="E20" s="1851">
        <v>113.44</v>
      </c>
      <c r="F20" s="1851">
        <v>116.65</v>
      </c>
      <c r="G20" s="1851">
        <v>117.31</v>
      </c>
      <c r="H20" s="1851">
        <v>117.71</v>
      </c>
      <c r="I20" s="1851">
        <v>2.94</v>
      </c>
      <c r="J20" s="1851">
        <v>0.43</v>
      </c>
      <c r="K20" s="1851">
        <v>3.76</v>
      </c>
      <c r="L20" s="1852">
        <v>0.34</v>
      </c>
    </row>
    <row r="21" spans="1:12" ht="15">
      <c r="A21" s="507" t="s">
        <v>33</v>
      </c>
      <c r="B21" s="1851">
        <v>0.68</v>
      </c>
      <c r="C21" s="1851">
        <v>128.59</v>
      </c>
      <c r="D21" s="1851">
        <v>139.55000000000001</v>
      </c>
      <c r="E21" s="1851">
        <v>139.55000000000001</v>
      </c>
      <c r="F21" s="1851">
        <v>152.58000000000001</v>
      </c>
      <c r="G21" s="1851">
        <v>152.58000000000001</v>
      </c>
      <c r="H21" s="1851">
        <v>152.58000000000001</v>
      </c>
      <c r="I21" s="1851">
        <v>8.52</v>
      </c>
      <c r="J21" s="1851">
        <v>0</v>
      </c>
      <c r="K21" s="1851">
        <v>9.34</v>
      </c>
      <c r="L21" s="1852">
        <v>0</v>
      </c>
    </row>
    <row r="22" spans="1:12" ht="15">
      <c r="A22" s="507" t="s">
        <v>34</v>
      </c>
      <c r="B22" s="1851">
        <v>0.41</v>
      </c>
      <c r="C22" s="1851">
        <v>112.29</v>
      </c>
      <c r="D22" s="1851">
        <v>120.33</v>
      </c>
      <c r="E22" s="1851">
        <v>120.33</v>
      </c>
      <c r="F22" s="1851">
        <v>132.22999999999999</v>
      </c>
      <c r="G22" s="1851">
        <v>132.22999999999999</v>
      </c>
      <c r="H22" s="1851">
        <v>132.22999999999999</v>
      </c>
      <c r="I22" s="1851">
        <v>7.16</v>
      </c>
      <c r="J22" s="1851">
        <v>0</v>
      </c>
      <c r="K22" s="1851">
        <v>9.8800000000000008</v>
      </c>
      <c r="L22" s="1852">
        <v>0</v>
      </c>
    </row>
    <row r="23" spans="1:12" ht="15">
      <c r="A23" s="494" t="s">
        <v>35</v>
      </c>
      <c r="B23" s="1853">
        <v>2.92</v>
      </c>
      <c r="C23" s="1853">
        <v>119.46</v>
      </c>
      <c r="D23" s="1853">
        <v>124.75</v>
      </c>
      <c r="E23" s="1853">
        <v>125.36</v>
      </c>
      <c r="F23" s="1853">
        <v>129.57</v>
      </c>
      <c r="G23" s="1853">
        <v>130.38999999999999</v>
      </c>
      <c r="H23" s="1853">
        <v>131.11000000000001</v>
      </c>
      <c r="I23" s="1853">
        <v>4.9400000000000004</v>
      </c>
      <c r="J23" s="1853">
        <v>0.49</v>
      </c>
      <c r="K23" s="1853">
        <v>4.59</v>
      </c>
      <c r="L23" s="1854">
        <v>0.55000000000000004</v>
      </c>
    </row>
    <row r="24" spans="1:12" ht="15">
      <c r="A24" s="2390"/>
      <c r="B24" s="2391"/>
      <c r="C24" s="2391"/>
      <c r="D24" s="2391"/>
      <c r="E24" s="2391"/>
      <c r="F24" s="2391"/>
      <c r="G24" s="2391"/>
      <c r="H24" s="2391"/>
      <c r="I24" s="2391"/>
      <c r="J24" s="2391"/>
      <c r="K24" s="2391"/>
      <c r="L24" s="2392"/>
    </row>
    <row r="25" spans="1:12" ht="15">
      <c r="A25" s="218" t="s">
        <v>36</v>
      </c>
      <c r="B25" s="219">
        <v>56.09</v>
      </c>
      <c r="C25" s="219">
        <v>118.29</v>
      </c>
      <c r="D25" s="219">
        <v>124.41</v>
      </c>
      <c r="E25" s="219">
        <v>124.33</v>
      </c>
      <c r="F25" s="219">
        <v>131.43</v>
      </c>
      <c r="G25" s="219">
        <v>131.52000000000001</v>
      </c>
      <c r="H25" s="219">
        <v>131.57</v>
      </c>
      <c r="I25" s="219">
        <v>5.0999999999999996</v>
      </c>
      <c r="J25" s="219">
        <v>-7.0000000000000007E-2</v>
      </c>
      <c r="K25" s="219">
        <v>5.83</v>
      </c>
      <c r="L25" s="220">
        <v>0.04</v>
      </c>
    </row>
    <row r="26" spans="1:12" ht="15">
      <c r="A26" s="493" t="s">
        <v>37</v>
      </c>
      <c r="B26" s="1849">
        <v>7.19</v>
      </c>
      <c r="C26" s="1849">
        <v>127.15</v>
      </c>
      <c r="D26" s="1849">
        <v>134.41999999999999</v>
      </c>
      <c r="E26" s="1849">
        <v>134.41999999999999</v>
      </c>
      <c r="F26" s="1849">
        <v>143.80000000000001</v>
      </c>
      <c r="G26" s="1849">
        <v>143.80000000000001</v>
      </c>
      <c r="H26" s="1849">
        <v>143.80000000000001</v>
      </c>
      <c r="I26" s="1849">
        <v>5.72</v>
      </c>
      <c r="J26" s="1849">
        <v>0</v>
      </c>
      <c r="K26" s="1849">
        <v>6.97</v>
      </c>
      <c r="L26" s="1850">
        <v>0</v>
      </c>
    </row>
    <row r="27" spans="1:12" ht="15">
      <c r="A27" s="507" t="s">
        <v>38</v>
      </c>
      <c r="B27" s="1851">
        <v>20.3</v>
      </c>
      <c r="C27" s="1851">
        <v>124.85</v>
      </c>
      <c r="D27" s="1851">
        <v>132.77000000000001</v>
      </c>
      <c r="E27" s="1851">
        <v>132.79</v>
      </c>
      <c r="F27" s="1851">
        <v>142.13999999999999</v>
      </c>
      <c r="G27" s="1851">
        <v>142.11000000000001</v>
      </c>
      <c r="H27" s="1851">
        <v>142.13999999999999</v>
      </c>
      <c r="I27" s="1851">
        <v>6.36</v>
      </c>
      <c r="J27" s="1851">
        <v>0.01</v>
      </c>
      <c r="K27" s="1851">
        <v>7.04</v>
      </c>
      <c r="L27" s="1852">
        <v>0.02</v>
      </c>
    </row>
    <row r="28" spans="1:12" ht="15">
      <c r="A28" s="507" t="s">
        <v>39</v>
      </c>
      <c r="B28" s="1851">
        <v>4.3</v>
      </c>
      <c r="C28" s="1851">
        <v>114.67</v>
      </c>
      <c r="D28" s="1851">
        <v>119.02</v>
      </c>
      <c r="E28" s="1851">
        <v>119.27</v>
      </c>
      <c r="F28" s="1851">
        <v>125.68</v>
      </c>
      <c r="G28" s="1851">
        <v>125.75</v>
      </c>
      <c r="H28" s="1851">
        <v>125.76</v>
      </c>
      <c r="I28" s="1851">
        <v>4.0199999999999996</v>
      </c>
      <c r="J28" s="1851">
        <v>0.21</v>
      </c>
      <c r="K28" s="1851">
        <v>5.44</v>
      </c>
      <c r="L28" s="1852">
        <v>0.01</v>
      </c>
    </row>
    <row r="29" spans="1:12" ht="15">
      <c r="A29" s="507" t="s">
        <v>40</v>
      </c>
      <c r="B29" s="1851">
        <v>3.47</v>
      </c>
      <c r="C29" s="1851">
        <v>105.61</v>
      </c>
      <c r="D29" s="1851">
        <v>108.66</v>
      </c>
      <c r="E29" s="1851">
        <v>108.66</v>
      </c>
      <c r="F29" s="1851">
        <v>111.48</v>
      </c>
      <c r="G29" s="1851">
        <v>111.48</v>
      </c>
      <c r="H29" s="1851">
        <v>111.48</v>
      </c>
      <c r="I29" s="1851">
        <v>2.9</v>
      </c>
      <c r="J29" s="1851">
        <v>0</v>
      </c>
      <c r="K29" s="1851">
        <v>2.6</v>
      </c>
      <c r="L29" s="1852">
        <v>0</v>
      </c>
    </row>
    <row r="30" spans="1:12" ht="15">
      <c r="A30" s="507" t="s">
        <v>41</v>
      </c>
      <c r="B30" s="1851">
        <v>5.34</v>
      </c>
      <c r="C30" s="1851">
        <v>101.32</v>
      </c>
      <c r="D30" s="1851">
        <v>105.31</v>
      </c>
      <c r="E30" s="1851">
        <v>104.72</v>
      </c>
      <c r="F30" s="1851">
        <v>110.43</v>
      </c>
      <c r="G30" s="1851">
        <v>110.3</v>
      </c>
      <c r="H30" s="1851">
        <v>110.18</v>
      </c>
      <c r="I30" s="1851">
        <v>3.36</v>
      </c>
      <c r="J30" s="1851">
        <v>-0.56000000000000005</v>
      </c>
      <c r="K30" s="1851">
        <v>5.21</v>
      </c>
      <c r="L30" s="1852">
        <v>-0.11</v>
      </c>
    </row>
    <row r="31" spans="1:12" ht="15">
      <c r="A31" s="507" t="s">
        <v>42</v>
      </c>
      <c r="B31" s="1851">
        <v>2.82</v>
      </c>
      <c r="C31" s="1851">
        <v>104.38</v>
      </c>
      <c r="D31" s="1851">
        <v>103.07</v>
      </c>
      <c r="E31" s="1851">
        <v>103.07</v>
      </c>
      <c r="F31" s="1851">
        <v>104.22</v>
      </c>
      <c r="G31" s="1851">
        <v>104.22</v>
      </c>
      <c r="H31" s="1851">
        <v>104.22</v>
      </c>
      <c r="I31" s="1851">
        <v>-1.26</v>
      </c>
      <c r="J31" s="1851">
        <v>0</v>
      </c>
      <c r="K31" s="1851">
        <v>1.1200000000000001</v>
      </c>
      <c r="L31" s="1852">
        <v>0</v>
      </c>
    </row>
    <row r="32" spans="1:12" ht="15">
      <c r="A32" s="507" t="s">
        <v>43</v>
      </c>
      <c r="B32" s="1851">
        <v>2.46</v>
      </c>
      <c r="C32" s="1851">
        <v>109.96</v>
      </c>
      <c r="D32" s="1851">
        <v>113.69</v>
      </c>
      <c r="E32" s="1851">
        <v>113.69</v>
      </c>
      <c r="F32" s="1851">
        <v>118.05</v>
      </c>
      <c r="G32" s="1851">
        <v>118.05</v>
      </c>
      <c r="H32" s="1851">
        <v>118.05</v>
      </c>
      <c r="I32" s="1851">
        <v>3.39</v>
      </c>
      <c r="J32" s="1851">
        <v>0</v>
      </c>
      <c r="K32" s="1851">
        <v>3.84</v>
      </c>
      <c r="L32" s="1852">
        <v>0</v>
      </c>
    </row>
    <row r="33" spans="1:12" ht="15">
      <c r="A33" s="507" t="s">
        <v>44</v>
      </c>
      <c r="B33" s="1851">
        <v>7.41</v>
      </c>
      <c r="C33" s="1851">
        <v>124.63</v>
      </c>
      <c r="D33" s="1851">
        <v>133.34</v>
      </c>
      <c r="E33" s="1851">
        <v>133.34</v>
      </c>
      <c r="F33" s="1851">
        <v>140.75</v>
      </c>
      <c r="G33" s="1851">
        <v>140.75</v>
      </c>
      <c r="H33" s="1851">
        <v>140.75</v>
      </c>
      <c r="I33" s="1851">
        <v>6.99</v>
      </c>
      <c r="J33" s="1851">
        <v>0</v>
      </c>
      <c r="K33" s="1851">
        <v>5.56</v>
      </c>
      <c r="L33" s="1852">
        <v>0</v>
      </c>
    </row>
    <row r="34" spans="1:12" ht="15">
      <c r="A34" s="494" t="s">
        <v>45</v>
      </c>
      <c r="B34" s="1853">
        <v>2.81</v>
      </c>
      <c r="C34" s="1853">
        <v>113.51</v>
      </c>
      <c r="D34" s="1853">
        <v>120.51</v>
      </c>
      <c r="E34" s="1853">
        <v>119.7</v>
      </c>
      <c r="F34" s="1853">
        <v>125.29</v>
      </c>
      <c r="G34" s="1853">
        <v>127.29</v>
      </c>
      <c r="H34" s="1853">
        <v>128.4</v>
      </c>
      <c r="I34" s="1853">
        <v>5.45</v>
      </c>
      <c r="J34" s="1853">
        <v>-0.68</v>
      </c>
      <c r="K34" s="1853">
        <v>7.27</v>
      </c>
      <c r="L34" s="1854">
        <v>0.87</v>
      </c>
    </row>
    <row r="35" spans="1:12" ht="15">
      <c r="A35" s="71"/>
      <c r="B35" s="71"/>
      <c r="C35" s="71"/>
      <c r="D35" s="71"/>
      <c r="E35" s="71"/>
      <c r="F35" s="71"/>
      <c r="G35" s="71"/>
      <c r="H35" s="71"/>
      <c r="I35" s="71"/>
      <c r="J35" s="71"/>
      <c r="K35" s="71"/>
      <c r="L35" s="71"/>
    </row>
    <row r="36" spans="1:12" ht="15">
      <c r="A36" s="1815" t="s">
        <v>89</v>
      </c>
      <c r="B36" s="211"/>
      <c r="C36" s="211"/>
      <c r="D36" s="211"/>
      <c r="E36" s="211"/>
      <c r="F36" s="211"/>
      <c r="G36" s="211"/>
      <c r="H36" s="211"/>
      <c r="I36" s="211"/>
      <c r="J36" s="211"/>
      <c r="K36" s="211"/>
      <c r="L36" s="211"/>
    </row>
    <row r="37" spans="1:12" ht="15">
      <c r="A37" s="1859" t="s">
        <v>21</v>
      </c>
      <c r="B37" s="1860">
        <v>100</v>
      </c>
      <c r="C37" s="1860">
        <v>115.58</v>
      </c>
      <c r="D37" s="1860">
        <v>119.28</v>
      </c>
      <c r="E37" s="1860">
        <v>120.08</v>
      </c>
      <c r="F37" s="1860">
        <v>126.51</v>
      </c>
      <c r="G37" s="1860">
        <v>127.74</v>
      </c>
      <c r="H37" s="1860">
        <v>128.31</v>
      </c>
      <c r="I37" s="1860">
        <v>3.9</v>
      </c>
      <c r="J37" s="1860">
        <v>0.67</v>
      </c>
      <c r="K37" s="1860">
        <v>6.85</v>
      </c>
      <c r="L37" s="1861">
        <v>0.44</v>
      </c>
    </row>
    <row r="38" spans="1:12" ht="15">
      <c r="A38" s="1863" t="s">
        <v>22</v>
      </c>
      <c r="B38" s="1864">
        <v>39.770000000000003</v>
      </c>
      <c r="C38" s="1864">
        <v>114.61</v>
      </c>
      <c r="D38" s="1864">
        <v>117.95</v>
      </c>
      <c r="E38" s="1864">
        <v>120.05</v>
      </c>
      <c r="F38" s="1864">
        <v>123.74</v>
      </c>
      <c r="G38" s="1864">
        <v>126.69</v>
      </c>
      <c r="H38" s="1864">
        <v>128.03</v>
      </c>
      <c r="I38" s="1864">
        <v>4.75</v>
      </c>
      <c r="J38" s="1864">
        <v>1.78</v>
      </c>
      <c r="K38" s="1864">
        <v>6.64</v>
      </c>
      <c r="L38" s="1865">
        <v>1.06</v>
      </c>
    </row>
    <row r="39" spans="1:12" ht="15">
      <c r="A39" s="1866" t="s">
        <v>36</v>
      </c>
      <c r="B39" s="1867">
        <v>60.23</v>
      </c>
      <c r="C39" s="1867">
        <v>116.22</v>
      </c>
      <c r="D39" s="1867">
        <v>120.16</v>
      </c>
      <c r="E39" s="1867">
        <v>120.1</v>
      </c>
      <c r="F39" s="1867">
        <v>128.36000000000001</v>
      </c>
      <c r="G39" s="1867">
        <v>128.44</v>
      </c>
      <c r="H39" s="1867">
        <v>128.49</v>
      </c>
      <c r="I39" s="1867">
        <v>3.33</v>
      </c>
      <c r="J39" s="1867">
        <v>-0.05</v>
      </c>
      <c r="K39" s="1867">
        <v>6.99</v>
      </c>
      <c r="L39" s="1868">
        <v>0.04</v>
      </c>
    </row>
    <row r="40" spans="1:12" ht="15">
      <c r="A40" s="210"/>
      <c r="B40" s="71"/>
      <c r="C40" s="71"/>
      <c r="D40" s="71"/>
      <c r="E40" s="71"/>
      <c r="F40" s="71"/>
      <c r="G40" s="71"/>
      <c r="H40" s="71"/>
      <c r="I40" s="71"/>
      <c r="J40" s="71"/>
      <c r="K40" s="71"/>
      <c r="L40" s="71"/>
    </row>
    <row r="41" spans="1:12" ht="15">
      <c r="A41" s="1862" t="s">
        <v>90</v>
      </c>
      <c r="B41" s="211"/>
      <c r="C41" s="211"/>
      <c r="D41" s="211"/>
      <c r="E41" s="211"/>
      <c r="F41" s="211"/>
      <c r="G41" s="211"/>
      <c r="H41" s="211"/>
      <c r="I41" s="211"/>
      <c r="J41" s="211"/>
      <c r="K41" s="211"/>
      <c r="L41" s="211"/>
    </row>
    <row r="42" spans="1:12" ht="15">
      <c r="A42" s="1859" t="s">
        <v>21</v>
      </c>
      <c r="B42" s="1860">
        <v>100</v>
      </c>
      <c r="C42" s="1860">
        <v>114.85</v>
      </c>
      <c r="D42" s="1860">
        <v>118.84</v>
      </c>
      <c r="E42" s="1860">
        <v>120.03</v>
      </c>
      <c r="F42" s="1860">
        <v>123.99</v>
      </c>
      <c r="G42" s="1860">
        <v>125.72</v>
      </c>
      <c r="H42" s="1860">
        <v>126.9</v>
      </c>
      <c r="I42" s="1860">
        <v>4.51</v>
      </c>
      <c r="J42" s="1860">
        <v>1</v>
      </c>
      <c r="K42" s="1860">
        <v>5.73</v>
      </c>
      <c r="L42" s="1861">
        <v>0.93</v>
      </c>
    </row>
    <row r="43" spans="1:12" ht="15">
      <c r="A43" s="1863" t="s">
        <v>22</v>
      </c>
      <c r="B43" s="1864">
        <v>44.14</v>
      </c>
      <c r="C43" s="1864">
        <v>111.29</v>
      </c>
      <c r="D43" s="1864">
        <v>113.14</v>
      </c>
      <c r="E43" s="1864">
        <v>115.86</v>
      </c>
      <c r="F43" s="1864">
        <v>116.27</v>
      </c>
      <c r="G43" s="1864">
        <v>119.91</v>
      </c>
      <c r="H43" s="1864">
        <v>122.39</v>
      </c>
      <c r="I43" s="1864">
        <v>4.1100000000000003</v>
      </c>
      <c r="J43" s="1864">
        <v>2.4</v>
      </c>
      <c r="K43" s="1864">
        <v>5.64</v>
      </c>
      <c r="L43" s="1865">
        <v>2.0699999999999998</v>
      </c>
    </row>
    <row r="44" spans="1:12" ht="15">
      <c r="A44" s="1866" t="s">
        <v>36</v>
      </c>
      <c r="B44" s="1867">
        <v>55.86</v>
      </c>
      <c r="C44" s="1867">
        <v>117.75</v>
      </c>
      <c r="D44" s="1867">
        <v>123.54</v>
      </c>
      <c r="E44" s="1867">
        <v>123.43</v>
      </c>
      <c r="F44" s="1867">
        <v>130.44999999999999</v>
      </c>
      <c r="G44" s="1867">
        <v>130.52000000000001</v>
      </c>
      <c r="H44" s="1867">
        <v>130.58000000000001</v>
      </c>
      <c r="I44" s="1867">
        <v>4.83</v>
      </c>
      <c r="J44" s="1867">
        <v>-0.09</v>
      </c>
      <c r="K44" s="1867">
        <v>5.79</v>
      </c>
      <c r="L44" s="1868">
        <v>0.05</v>
      </c>
    </row>
    <row r="45" spans="1:12" ht="15">
      <c r="A45" s="71"/>
      <c r="B45" s="71"/>
      <c r="C45" s="71"/>
      <c r="D45" s="71"/>
      <c r="E45" s="71"/>
      <c r="F45" s="71"/>
      <c r="G45" s="71"/>
      <c r="H45" s="71"/>
      <c r="I45" s="71"/>
      <c r="J45" s="71"/>
      <c r="K45" s="71"/>
      <c r="L45" s="71"/>
    </row>
    <row r="46" spans="1:12" ht="15">
      <c r="A46" s="1815" t="s">
        <v>91</v>
      </c>
      <c r="B46" s="211"/>
      <c r="C46" s="211"/>
      <c r="D46" s="211"/>
      <c r="E46" s="211"/>
      <c r="F46" s="211"/>
      <c r="G46" s="211"/>
      <c r="H46" s="211"/>
      <c r="I46" s="211"/>
      <c r="J46" s="211"/>
      <c r="K46" s="211"/>
      <c r="L46" s="211"/>
    </row>
    <row r="47" spans="1:12" ht="15">
      <c r="A47" s="1859" t="s">
        <v>21</v>
      </c>
      <c r="B47" s="1860">
        <v>100</v>
      </c>
      <c r="C47" s="1860">
        <v>118.57</v>
      </c>
      <c r="D47" s="1860">
        <v>124.23</v>
      </c>
      <c r="E47" s="1860">
        <v>124.87</v>
      </c>
      <c r="F47" s="1860">
        <v>130.13999999999999</v>
      </c>
      <c r="G47" s="1860">
        <v>131.31</v>
      </c>
      <c r="H47" s="1860">
        <v>131.83000000000001</v>
      </c>
      <c r="I47" s="1860">
        <v>5.31</v>
      </c>
      <c r="J47" s="1860">
        <v>0.51</v>
      </c>
      <c r="K47" s="1860">
        <v>5.58</v>
      </c>
      <c r="L47" s="1861">
        <v>0.4</v>
      </c>
    </row>
    <row r="48" spans="1:12" ht="15">
      <c r="A48" s="1863" t="s">
        <v>22</v>
      </c>
      <c r="B48" s="1864">
        <v>46.88</v>
      </c>
      <c r="C48" s="1864">
        <v>114.5</v>
      </c>
      <c r="D48" s="1864">
        <v>116.08</v>
      </c>
      <c r="E48" s="1864">
        <v>117.44</v>
      </c>
      <c r="F48" s="1864">
        <v>122.55</v>
      </c>
      <c r="G48" s="1864">
        <v>124.77</v>
      </c>
      <c r="H48" s="1864">
        <v>125.79</v>
      </c>
      <c r="I48" s="1864">
        <v>2.57</v>
      </c>
      <c r="J48" s="1864">
        <v>1.17</v>
      </c>
      <c r="K48" s="1864">
        <v>7.11</v>
      </c>
      <c r="L48" s="1865">
        <v>0.81</v>
      </c>
    </row>
    <row r="49" spans="1:12" ht="15">
      <c r="A49" s="1866" t="s">
        <v>36</v>
      </c>
      <c r="B49" s="1867">
        <v>53.12</v>
      </c>
      <c r="C49" s="1867">
        <v>122.29</v>
      </c>
      <c r="D49" s="1867">
        <v>131.91</v>
      </c>
      <c r="E49" s="1867">
        <v>131.82</v>
      </c>
      <c r="F49" s="1867">
        <v>137.24</v>
      </c>
      <c r="G49" s="1867">
        <v>137.37</v>
      </c>
      <c r="H49" s="1867">
        <v>137.41</v>
      </c>
      <c r="I49" s="1867">
        <v>7.79</v>
      </c>
      <c r="J49" s="1867">
        <v>-7.0000000000000007E-2</v>
      </c>
      <c r="K49" s="1867">
        <v>4.24</v>
      </c>
      <c r="L49" s="1868">
        <v>0.03</v>
      </c>
    </row>
    <row r="50" spans="1:12" ht="15">
      <c r="A50" s="71"/>
      <c r="B50" s="71"/>
      <c r="C50" s="71"/>
      <c r="D50" s="71"/>
      <c r="E50" s="71"/>
      <c r="F50" s="71"/>
      <c r="G50" s="71"/>
      <c r="H50" s="71"/>
      <c r="I50" s="71"/>
      <c r="J50" s="71"/>
      <c r="K50" s="71"/>
      <c r="L50" s="71"/>
    </row>
    <row r="51" spans="1:12" ht="15">
      <c r="A51" s="1815" t="s">
        <v>92</v>
      </c>
      <c r="B51" s="211"/>
      <c r="C51" s="211"/>
      <c r="D51" s="211"/>
      <c r="E51" s="211"/>
      <c r="F51" s="211"/>
      <c r="G51" s="211"/>
      <c r="H51" s="211"/>
      <c r="I51" s="211"/>
      <c r="J51" s="211"/>
      <c r="K51" s="211"/>
      <c r="L51" s="211"/>
    </row>
    <row r="52" spans="1:12" ht="15">
      <c r="A52" s="1859" t="s">
        <v>21</v>
      </c>
      <c r="B52" s="1860">
        <v>100</v>
      </c>
      <c r="C52" s="1860">
        <v>113.58</v>
      </c>
      <c r="D52" s="1860">
        <v>120.76</v>
      </c>
      <c r="E52" s="1860">
        <v>121.11</v>
      </c>
      <c r="F52" s="1860">
        <v>127.66</v>
      </c>
      <c r="G52" s="1860">
        <v>128.57</v>
      </c>
      <c r="H52" s="1860">
        <v>128.41999999999999</v>
      </c>
      <c r="I52" s="1860">
        <v>6.63</v>
      </c>
      <c r="J52" s="1860">
        <v>0.28999999999999998</v>
      </c>
      <c r="K52" s="1860">
        <v>6.04</v>
      </c>
      <c r="L52" s="1861">
        <v>-0.11</v>
      </c>
    </row>
    <row r="53" spans="1:12" ht="15">
      <c r="A53" s="1863" t="s">
        <v>22</v>
      </c>
      <c r="B53" s="1864">
        <v>59.53</v>
      </c>
      <c r="C53" s="1864">
        <v>111.78</v>
      </c>
      <c r="D53" s="1864">
        <v>117.4</v>
      </c>
      <c r="E53" s="1864">
        <v>117.8</v>
      </c>
      <c r="F53" s="1864">
        <v>122.48</v>
      </c>
      <c r="G53" s="1864">
        <v>123.86</v>
      </c>
      <c r="H53" s="1864">
        <v>123.71</v>
      </c>
      <c r="I53" s="1864">
        <v>5.39</v>
      </c>
      <c r="J53" s="1864">
        <v>0.34</v>
      </c>
      <c r="K53" s="1864">
        <v>5.01</v>
      </c>
      <c r="L53" s="1865">
        <v>-0.13</v>
      </c>
    </row>
    <row r="54" spans="1:12" ht="15">
      <c r="A54" s="1866" t="s">
        <v>36</v>
      </c>
      <c r="B54" s="1867">
        <v>40.47</v>
      </c>
      <c r="C54" s="1867">
        <v>116.28</v>
      </c>
      <c r="D54" s="1867">
        <v>125.87</v>
      </c>
      <c r="E54" s="1867">
        <v>126.13</v>
      </c>
      <c r="F54" s="1867">
        <v>135.69</v>
      </c>
      <c r="G54" s="1867">
        <v>135.81</v>
      </c>
      <c r="H54" s="1867">
        <v>135.69</v>
      </c>
      <c r="I54" s="1867">
        <v>8.48</v>
      </c>
      <c r="J54" s="1867">
        <v>0.21</v>
      </c>
      <c r="K54" s="1867">
        <v>7.58</v>
      </c>
      <c r="L54" s="1868">
        <v>-0.09</v>
      </c>
    </row>
    <row r="55" spans="1:12" ht="15">
      <c r="A55" s="109"/>
      <c r="B55" s="109"/>
      <c r="C55" s="109"/>
      <c r="D55" s="109"/>
      <c r="E55" s="109"/>
      <c r="F55" s="109"/>
      <c r="G55" s="109"/>
      <c r="H55" s="109"/>
      <c r="I55" s="109"/>
      <c r="J55" s="109"/>
      <c r="K55" s="109"/>
      <c r="L55" s="109"/>
    </row>
  </sheetData>
  <mergeCells count="15">
    <mergeCell ref="A1:L1"/>
    <mergeCell ref="A2:L2"/>
    <mergeCell ref="A3:L3"/>
    <mergeCell ref="A4:L4"/>
    <mergeCell ref="D5:E5"/>
    <mergeCell ref="F5:H5"/>
    <mergeCell ref="B5:B7"/>
    <mergeCell ref="A24:L24"/>
    <mergeCell ref="I6:I7"/>
    <mergeCell ref="J6:J7"/>
    <mergeCell ref="K6:K7"/>
    <mergeCell ref="L6:L7"/>
    <mergeCell ref="A9:L9"/>
    <mergeCell ref="A5:A7"/>
    <mergeCell ref="I5:L5"/>
  </mergeCells>
  <printOptions horizontalCentered="1"/>
  <pageMargins left="0.75" right="0.7" top="0.25" bottom="0.23" header="0.3" footer="0.3"/>
  <pageSetup scale="62" orientation="portrait" r:id="rId1"/>
</worksheet>
</file>

<file path=xl/worksheets/sheet11.xml><?xml version="1.0" encoding="utf-8"?>
<worksheet xmlns="http://schemas.openxmlformats.org/spreadsheetml/2006/main" xmlns:r="http://schemas.openxmlformats.org/officeDocument/2006/relationships">
  <sheetPr>
    <pageSetUpPr fitToPage="1"/>
  </sheetPr>
  <dimension ref="A1:J21"/>
  <sheetViews>
    <sheetView showGridLines="0" workbookViewId="0">
      <selection sqref="A1:G1"/>
    </sheetView>
  </sheetViews>
  <sheetFormatPr defaultRowHeight="15"/>
  <cols>
    <col min="1" max="1" width="17.5703125" style="4" customWidth="1"/>
    <col min="2" max="2" width="6.42578125" style="4" bestFit="1" customWidth="1"/>
    <col min="3" max="3" width="11.140625" style="4" bestFit="1" customWidth="1"/>
    <col min="4" max="4" width="6.42578125" style="4" bestFit="1" customWidth="1"/>
    <col min="5" max="5" width="11.140625" style="4" bestFit="1" customWidth="1"/>
    <col min="6" max="6" width="6.7109375" style="4" bestFit="1" customWidth="1"/>
    <col min="7" max="7" width="11.140625" style="4" bestFit="1" customWidth="1"/>
    <col min="8" max="9" width="9.140625" style="4"/>
    <col min="10" max="10" width="3.140625" style="4" bestFit="1" customWidth="1"/>
    <col min="11" max="16384" width="9.140625" style="4"/>
  </cols>
  <sheetData>
    <row r="1" spans="1:10" ht="15.75">
      <c r="A1" s="2408" t="s">
        <v>97</v>
      </c>
      <c r="B1" s="2408"/>
      <c r="C1" s="2408"/>
      <c r="D1" s="2408"/>
      <c r="E1" s="2408"/>
      <c r="F1" s="2408"/>
      <c r="G1" s="2408"/>
      <c r="H1" s="112"/>
    </row>
    <row r="2" spans="1:10" ht="15.75">
      <c r="A2" s="2409" t="s">
        <v>144</v>
      </c>
      <c r="B2" s="2409"/>
      <c r="C2" s="2409"/>
      <c r="D2" s="2409"/>
      <c r="E2" s="2409"/>
      <c r="F2" s="2409"/>
      <c r="G2" s="2409"/>
      <c r="H2" s="112"/>
    </row>
    <row r="3" spans="1:10" ht="15.75">
      <c r="A3" s="2410" t="s">
        <v>145</v>
      </c>
      <c r="B3" s="2410"/>
      <c r="C3" s="2410"/>
      <c r="D3" s="2410"/>
      <c r="E3" s="2410"/>
      <c r="F3" s="2410"/>
      <c r="G3" s="2410"/>
      <c r="H3" s="112"/>
    </row>
    <row r="4" spans="1:10" ht="16.5" thickBot="1">
      <c r="A4" s="2411" t="s">
        <v>46</v>
      </c>
      <c r="B4" s="2411"/>
      <c r="C4" s="2411"/>
      <c r="D4" s="2411"/>
      <c r="E4" s="2411"/>
      <c r="F4" s="2411"/>
      <c r="G4" s="2411"/>
      <c r="H4" s="112"/>
    </row>
    <row r="5" spans="1:10" ht="16.5" thickTop="1">
      <c r="A5" s="2412" t="s">
        <v>216</v>
      </c>
      <c r="B5" s="2414" t="s">
        <v>87</v>
      </c>
      <c r="C5" s="2414"/>
      <c r="D5" s="2414" t="s">
        <v>102</v>
      </c>
      <c r="E5" s="2414"/>
      <c r="F5" s="2415" t="s">
        <v>106</v>
      </c>
      <c r="G5" s="2416"/>
      <c r="H5" s="112"/>
    </row>
    <row r="6" spans="1:10" ht="15.75">
      <c r="A6" s="2413"/>
      <c r="B6" s="113" t="s">
        <v>47</v>
      </c>
      <c r="C6" s="113" t="s">
        <v>140</v>
      </c>
      <c r="D6" s="113" t="s">
        <v>47</v>
      </c>
      <c r="E6" s="113" t="s">
        <v>140</v>
      </c>
      <c r="F6" s="114" t="s">
        <v>47</v>
      </c>
      <c r="G6" s="115" t="s">
        <v>140</v>
      </c>
      <c r="H6" s="112"/>
    </row>
    <row r="7" spans="1:10" ht="24.95" customHeight="1">
      <c r="A7" s="116" t="s">
        <v>17</v>
      </c>
      <c r="B7" s="117">
        <v>115.7</v>
      </c>
      <c r="C7" s="118">
        <v>8.61</v>
      </c>
      <c r="D7" s="117">
        <v>118.34</v>
      </c>
      <c r="E7" s="117">
        <v>2.2999999999999998</v>
      </c>
      <c r="F7" s="119">
        <v>123.3</v>
      </c>
      <c r="G7" s="120">
        <v>4.2</v>
      </c>
      <c r="H7" s="112"/>
    </row>
    <row r="8" spans="1:10" ht="24.95" customHeight="1">
      <c r="A8" s="116" t="s">
        <v>16</v>
      </c>
      <c r="B8" s="121">
        <v>115.5</v>
      </c>
      <c r="C8" s="121">
        <v>7.9</v>
      </c>
      <c r="D8" s="121">
        <v>119.41</v>
      </c>
      <c r="E8" s="121">
        <v>3.4</v>
      </c>
      <c r="F8" s="122">
        <v>124.03</v>
      </c>
      <c r="G8" s="123">
        <v>3.9</v>
      </c>
      <c r="H8" s="112"/>
    </row>
    <row r="9" spans="1:10" ht="24.95" customHeight="1">
      <c r="A9" s="116" t="s">
        <v>15</v>
      </c>
      <c r="B9" s="124">
        <v>115.66</v>
      </c>
      <c r="C9" s="117">
        <v>6.73</v>
      </c>
      <c r="D9" s="124">
        <v>119.24</v>
      </c>
      <c r="E9" s="117">
        <v>3.1</v>
      </c>
      <c r="F9" s="125">
        <v>124.8</v>
      </c>
      <c r="G9" s="126">
        <v>4.7</v>
      </c>
      <c r="H9" s="112"/>
    </row>
    <row r="10" spans="1:10" ht="24.95" customHeight="1">
      <c r="A10" s="116" t="s">
        <v>14</v>
      </c>
      <c r="B10" s="124">
        <v>116.12</v>
      </c>
      <c r="C10" s="117">
        <v>4.75</v>
      </c>
      <c r="D10" s="124">
        <v>120.59</v>
      </c>
      <c r="E10" s="117">
        <v>3.9</v>
      </c>
      <c r="F10" s="125">
        <v>125.6</v>
      </c>
      <c r="G10" s="126">
        <v>4.2</v>
      </c>
      <c r="H10" s="112"/>
    </row>
    <row r="11" spans="1:10" ht="24.95" customHeight="1">
      <c r="A11" s="116" t="s">
        <v>13</v>
      </c>
      <c r="B11" s="124">
        <v>115.1</v>
      </c>
      <c r="C11" s="117">
        <v>3.8</v>
      </c>
      <c r="D11" s="124">
        <v>119.92</v>
      </c>
      <c r="E11" s="117">
        <v>4.2</v>
      </c>
      <c r="F11" s="125">
        <v>124.4</v>
      </c>
      <c r="G11" s="126">
        <v>3.7</v>
      </c>
      <c r="H11" s="112"/>
    </row>
    <row r="12" spans="1:10" ht="24.95" customHeight="1">
      <c r="A12" s="116" t="s">
        <v>12</v>
      </c>
      <c r="B12" s="124">
        <v>113.9</v>
      </c>
      <c r="C12" s="117">
        <v>3.2</v>
      </c>
      <c r="D12" s="124">
        <v>118.5</v>
      </c>
      <c r="E12" s="124">
        <v>4</v>
      </c>
      <c r="F12" s="125">
        <v>123.9</v>
      </c>
      <c r="G12" s="127">
        <v>4.5999999999999996</v>
      </c>
      <c r="H12" s="112"/>
    </row>
    <row r="13" spans="1:10" ht="24.95" customHeight="1">
      <c r="A13" s="116" t="s">
        <v>11</v>
      </c>
      <c r="B13" s="124">
        <v>113.38</v>
      </c>
      <c r="C13" s="124">
        <v>3.26</v>
      </c>
      <c r="D13" s="124">
        <v>119.04</v>
      </c>
      <c r="E13" s="124">
        <v>5</v>
      </c>
      <c r="F13" s="125">
        <v>124.2</v>
      </c>
      <c r="G13" s="127">
        <v>4.4000000000000004</v>
      </c>
      <c r="H13" s="112"/>
      <c r="J13" s="111"/>
    </row>
    <row r="14" spans="1:10" ht="24.95" customHeight="1">
      <c r="A14" s="116" t="s">
        <v>10</v>
      </c>
      <c r="B14" s="124">
        <v>112.4</v>
      </c>
      <c r="C14" s="117">
        <v>2.9</v>
      </c>
      <c r="D14" s="124">
        <v>119.09</v>
      </c>
      <c r="E14" s="124">
        <v>6</v>
      </c>
      <c r="F14" s="125">
        <v>124.1</v>
      </c>
      <c r="G14" s="127">
        <v>4.2</v>
      </c>
      <c r="H14" s="112"/>
    </row>
    <row r="15" spans="1:10" ht="24.95" customHeight="1">
      <c r="A15" s="116" t="s">
        <v>9</v>
      </c>
      <c r="B15" s="124">
        <v>113.5</v>
      </c>
      <c r="C15" s="117">
        <v>3.8</v>
      </c>
      <c r="D15" s="124">
        <v>119.51</v>
      </c>
      <c r="E15" s="124">
        <v>5.3</v>
      </c>
      <c r="F15" s="125">
        <v>124.8</v>
      </c>
      <c r="G15" s="127">
        <v>4.4000000000000004</v>
      </c>
      <c r="H15" s="112"/>
    </row>
    <row r="16" spans="1:10" ht="24.95" customHeight="1">
      <c r="A16" s="116" t="s">
        <v>8</v>
      </c>
      <c r="B16" s="124">
        <v>115.22</v>
      </c>
      <c r="C16" s="117">
        <v>3.36</v>
      </c>
      <c r="D16" s="124">
        <v>120</v>
      </c>
      <c r="E16" s="128">
        <v>4.0999999999999996</v>
      </c>
      <c r="F16" s="125">
        <v>126.3</v>
      </c>
      <c r="G16" s="129">
        <v>5.3</v>
      </c>
      <c r="H16" s="112"/>
    </row>
    <row r="17" spans="1:8" ht="24.95" customHeight="1">
      <c r="A17" s="116" t="s">
        <v>7</v>
      </c>
      <c r="B17" s="124">
        <v>115.57</v>
      </c>
      <c r="C17" s="117">
        <v>2.78</v>
      </c>
      <c r="D17" s="124">
        <v>120.32</v>
      </c>
      <c r="E17" s="128">
        <v>4.0999999999999996</v>
      </c>
      <c r="F17" s="125">
        <v>127.7</v>
      </c>
      <c r="G17" s="129">
        <v>6.2</v>
      </c>
      <c r="H17" s="112"/>
    </row>
    <row r="18" spans="1:8" ht="24.95" customHeight="1">
      <c r="A18" s="116" t="s">
        <v>6</v>
      </c>
      <c r="B18" s="124">
        <v>115.94</v>
      </c>
      <c r="C18" s="130">
        <v>2.71</v>
      </c>
      <c r="D18" s="131">
        <v>121.3</v>
      </c>
      <c r="E18" s="128">
        <v>4.5999999999999996</v>
      </c>
      <c r="F18" s="203">
        <v>128.55000000000001</v>
      </c>
      <c r="G18" s="222">
        <v>6</v>
      </c>
      <c r="H18" s="112"/>
    </row>
    <row r="19" spans="1:8" ht="24.95" customHeight="1" thickBot="1">
      <c r="A19" s="132" t="s">
        <v>49</v>
      </c>
      <c r="B19" s="133">
        <f>AVERAGE(B7:B18)</f>
        <v>114.8325</v>
      </c>
      <c r="C19" s="134">
        <f>AVERAGE(C7:C18)</f>
        <v>4.4833333333333334</v>
      </c>
      <c r="D19" s="133">
        <f>AVERAGE(D7:D18)</f>
        <v>119.605</v>
      </c>
      <c r="E19" s="133">
        <f>AVERAGE(E7:E18)</f>
        <v>4.166666666666667</v>
      </c>
      <c r="F19" s="135">
        <f t="shared" ref="F19" si="0">AVERAGE(F7:F18)</f>
        <v>125.14</v>
      </c>
      <c r="G19" s="136">
        <v>4.6399999999999997</v>
      </c>
      <c r="H19" s="112"/>
    </row>
    <row r="20" spans="1:8" ht="16.5" thickTop="1">
      <c r="A20" s="137"/>
      <c r="B20" s="138"/>
      <c r="C20" s="112"/>
      <c r="D20" s="112"/>
      <c r="E20" s="112"/>
      <c r="F20" s="112"/>
      <c r="G20" s="369"/>
      <c r="H20" s="112"/>
    </row>
    <row r="21" spans="1:8" ht="15.75">
      <c r="A21" s="139"/>
      <c r="B21" s="138"/>
      <c r="C21" s="112"/>
      <c r="D21" s="112"/>
      <c r="E21" s="140"/>
      <c r="F21" s="112"/>
      <c r="G21" s="112"/>
      <c r="H21" s="112"/>
    </row>
  </sheetData>
  <mergeCells count="8">
    <mergeCell ref="A1:G1"/>
    <mergeCell ref="A2:G2"/>
    <mergeCell ref="A3:G3"/>
    <mergeCell ref="A4:G4"/>
    <mergeCell ref="A5:A6"/>
    <mergeCell ref="B5:C5"/>
    <mergeCell ref="D5:E5"/>
    <mergeCell ref="F5:G5"/>
  </mergeCells>
  <printOptions horizontalCentered="1"/>
  <pageMargins left="0.75"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pageSetUpPr fitToPage="1"/>
  </sheetPr>
  <dimension ref="A1:L21"/>
  <sheetViews>
    <sheetView showGridLines="0" workbookViewId="0">
      <selection activeCell="G9" sqref="G9"/>
    </sheetView>
  </sheetViews>
  <sheetFormatPr defaultRowHeight="12.75"/>
  <cols>
    <col min="1" max="1" width="14" style="1" customWidth="1"/>
    <col min="2" max="6" width="9.140625" style="1"/>
    <col min="7" max="7" width="10.28515625" style="1" bestFit="1" customWidth="1"/>
    <col min="8" max="9" width="9.140625" style="1"/>
    <col min="10" max="10" width="10.28515625" style="1" bestFit="1" customWidth="1"/>
    <col min="11" max="16384" width="9.140625" style="1"/>
  </cols>
  <sheetData>
    <row r="1" spans="1:12" ht="15.75">
      <c r="A1" s="2417" t="s">
        <v>445</v>
      </c>
      <c r="B1" s="2417"/>
      <c r="C1" s="2417"/>
      <c r="D1" s="2417"/>
      <c r="E1" s="2417"/>
      <c r="F1" s="2417"/>
      <c r="G1" s="2417"/>
      <c r="H1" s="2417"/>
      <c r="I1" s="2417"/>
      <c r="J1" s="2417"/>
      <c r="K1" s="4"/>
      <c r="L1" s="4"/>
    </row>
    <row r="2" spans="1:12" ht="15.75">
      <c r="A2" s="2418" t="s">
        <v>50</v>
      </c>
      <c r="B2" s="2418"/>
      <c r="C2" s="2418"/>
      <c r="D2" s="2418"/>
      <c r="E2" s="2418"/>
      <c r="F2" s="2418"/>
      <c r="G2" s="2418"/>
      <c r="H2" s="2418"/>
      <c r="I2" s="2418"/>
      <c r="J2" s="2418"/>
      <c r="K2" s="4"/>
      <c r="L2" s="4"/>
    </row>
    <row r="3" spans="1:12" ht="16.5" thickBot="1">
      <c r="A3" s="2419" t="s">
        <v>46</v>
      </c>
      <c r="B3" s="2419"/>
      <c r="C3" s="2419"/>
      <c r="D3" s="2419"/>
      <c r="E3" s="2419"/>
      <c r="F3" s="2419"/>
      <c r="G3" s="2419"/>
      <c r="H3" s="2419"/>
      <c r="I3" s="2419"/>
      <c r="J3" s="2419"/>
      <c r="K3" s="4"/>
      <c r="L3" s="4"/>
    </row>
    <row r="4" spans="1:12" ht="16.5" thickTop="1">
      <c r="A4" s="2420" t="s">
        <v>1814</v>
      </c>
      <c r="B4" s="2422" t="s">
        <v>87</v>
      </c>
      <c r="C4" s="2422"/>
      <c r="D4" s="2423"/>
      <c r="E4" s="2422" t="s">
        <v>102</v>
      </c>
      <c r="F4" s="2422"/>
      <c r="G4" s="2423"/>
      <c r="H4" s="2422" t="s">
        <v>106</v>
      </c>
      <c r="I4" s="2422"/>
      <c r="J4" s="2424"/>
      <c r="K4" s="4"/>
      <c r="L4" s="4"/>
    </row>
    <row r="5" spans="1:12" ht="15.75">
      <c r="A5" s="2421"/>
      <c r="B5" s="88" t="s">
        <v>51</v>
      </c>
      <c r="C5" s="88" t="s">
        <v>52</v>
      </c>
      <c r="D5" s="88" t="s">
        <v>53</v>
      </c>
      <c r="E5" s="88" t="s">
        <v>51</v>
      </c>
      <c r="F5" s="88" t="s">
        <v>52</v>
      </c>
      <c r="G5" s="88" t="s">
        <v>53</v>
      </c>
      <c r="H5" s="88" t="s">
        <v>51</v>
      </c>
      <c r="I5" s="88" t="s">
        <v>52</v>
      </c>
      <c r="J5" s="89" t="s">
        <v>53</v>
      </c>
      <c r="K5" s="4"/>
      <c r="L5" s="4"/>
    </row>
    <row r="6" spans="1:12" ht="24.95" customHeight="1">
      <c r="A6" s="90" t="s">
        <v>17</v>
      </c>
      <c r="B6" s="91">
        <v>8.6</v>
      </c>
      <c r="C6" s="92">
        <v>5.0999999999999996</v>
      </c>
      <c r="D6" s="93">
        <f t="shared" ref="D6:D17" si="0">B6-C6</f>
        <v>3.5</v>
      </c>
      <c r="E6" s="91">
        <v>2.29</v>
      </c>
      <c r="F6" s="2328">
        <v>3.4</v>
      </c>
      <c r="G6" s="93">
        <f t="shared" ref="G6:G17" si="1">E6-F6</f>
        <v>-1.1099999999999999</v>
      </c>
      <c r="H6" s="91">
        <v>4.17</v>
      </c>
      <c r="I6" s="92">
        <v>3.69</v>
      </c>
      <c r="J6" s="94">
        <f t="shared" ref="J6:J17" si="2">H6-I6</f>
        <v>0.48</v>
      </c>
      <c r="K6" s="4"/>
      <c r="L6" s="4"/>
    </row>
    <row r="7" spans="1:12" ht="24.95" customHeight="1">
      <c r="A7" s="90" t="s">
        <v>16</v>
      </c>
      <c r="B7" s="95">
        <v>7.9</v>
      </c>
      <c r="C7" s="96">
        <v>4.3</v>
      </c>
      <c r="D7" s="93">
        <f t="shared" si="0"/>
        <v>3.6000000000000005</v>
      </c>
      <c r="E7" s="97">
        <v>3.39</v>
      </c>
      <c r="F7" s="2329">
        <v>3.3</v>
      </c>
      <c r="G7" s="93">
        <f t="shared" si="1"/>
        <v>9.0000000000000302E-2</v>
      </c>
      <c r="H7" s="95">
        <v>3.9</v>
      </c>
      <c r="I7" s="96">
        <v>3.7</v>
      </c>
      <c r="J7" s="98">
        <f t="shared" si="2"/>
        <v>0.19999999999999973</v>
      </c>
      <c r="K7" s="4"/>
      <c r="L7" s="4"/>
    </row>
    <row r="8" spans="1:12" ht="24.95" customHeight="1">
      <c r="A8" s="90" t="s">
        <v>15</v>
      </c>
      <c r="B8" s="99">
        <v>6.7</v>
      </c>
      <c r="C8" s="96">
        <v>4.2</v>
      </c>
      <c r="D8" s="93">
        <f t="shared" si="0"/>
        <v>2.5</v>
      </c>
      <c r="E8" s="99">
        <v>3.1</v>
      </c>
      <c r="F8" s="2329">
        <v>3.6</v>
      </c>
      <c r="G8" s="93">
        <f t="shared" si="1"/>
        <v>-0.5</v>
      </c>
      <c r="H8" s="99">
        <v>4.7</v>
      </c>
      <c r="I8" s="96">
        <v>3.38</v>
      </c>
      <c r="J8" s="98">
        <f t="shared" si="2"/>
        <v>1.3200000000000003</v>
      </c>
      <c r="K8" s="4"/>
      <c r="L8" s="4"/>
    </row>
    <row r="9" spans="1:12" ht="24.95" customHeight="1">
      <c r="A9" s="90" t="s">
        <v>14</v>
      </c>
      <c r="B9" s="99">
        <v>4.8</v>
      </c>
      <c r="C9" s="96">
        <v>3.6</v>
      </c>
      <c r="D9" s="93">
        <f t="shared" si="0"/>
        <v>1.1999999999999997</v>
      </c>
      <c r="E9" s="99">
        <v>3.85</v>
      </c>
      <c r="F9" s="2329">
        <v>4.88</v>
      </c>
      <c r="G9" s="93">
        <f t="shared" si="1"/>
        <v>-1.0299999999999998</v>
      </c>
      <c r="H9" s="99">
        <v>4.2</v>
      </c>
      <c r="I9" s="96">
        <v>2.33</v>
      </c>
      <c r="J9" s="98">
        <f t="shared" si="2"/>
        <v>1.87</v>
      </c>
      <c r="K9" s="4"/>
      <c r="L9" s="4"/>
    </row>
    <row r="10" spans="1:12" ht="24.95" customHeight="1">
      <c r="A10" s="90" t="s">
        <v>13</v>
      </c>
      <c r="B10" s="99">
        <v>3.8</v>
      </c>
      <c r="C10" s="96">
        <v>3.4</v>
      </c>
      <c r="D10" s="93">
        <f t="shared" si="0"/>
        <v>0.39999999999999991</v>
      </c>
      <c r="E10" s="99">
        <v>4.16</v>
      </c>
      <c r="F10" s="2329">
        <v>5.2</v>
      </c>
      <c r="G10" s="93">
        <f t="shared" si="1"/>
        <v>-1.04</v>
      </c>
      <c r="H10" s="99">
        <v>3.7</v>
      </c>
      <c r="I10" s="96">
        <v>2.11</v>
      </c>
      <c r="J10" s="98">
        <f t="shared" si="2"/>
        <v>1.5900000000000003</v>
      </c>
      <c r="K10" s="4"/>
      <c r="L10" s="4"/>
    </row>
    <row r="11" spans="1:12" ht="24.95" customHeight="1">
      <c r="A11" s="90" t="s">
        <v>12</v>
      </c>
      <c r="B11" s="99">
        <v>3.2</v>
      </c>
      <c r="C11" s="96">
        <v>3.2</v>
      </c>
      <c r="D11" s="93">
        <f t="shared" si="0"/>
        <v>0</v>
      </c>
      <c r="E11" s="99">
        <v>4</v>
      </c>
      <c r="F11" s="2329">
        <v>5.07</v>
      </c>
      <c r="G11" s="93">
        <f t="shared" si="1"/>
        <v>-1.0700000000000003</v>
      </c>
      <c r="H11" s="99">
        <v>4.5999999999999996</v>
      </c>
      <c r="I11" s="96">
        <v>2.0499999999999998</v>
      </c>
      <c r="J11" s="98">
        <f t="shared" si="2"/>
        <v>2.5499999999999998</v>
      </c>
      <c r="K11" s="4"/>
      <c r="L11" s="111"/>
    </row>
    <row r="12" spans="1:12" ht="24.95" customHeight="1">
      <c r="A12" s="90" t="s">
        <v>11</v>
      </c>
      <c r="B12" s="100">
        <v>3.26</v>
      </c>
      <c r="C12" s="1620">
        <v>3.7</v>
      </c>
      <c r="D12" s="93">
        <f t="shared" si="0"/>
        <v>-0.44000000000000039</v>
      </c>
      <c r="E12" s="99">
        <v>4.99</v>
      </c>
      <c r="F12" s="2329">
        <v>4.4000000000000004</v>
      </c>
      <c r="G12" s="93">
        <f t="shared" si="1"/>
        <v>0.58999999999999986</v>
      </c>
      <c r="H12" s="101">
        <v>4.4000000000000004</v>
      </c>
      <c r="I12" s="102">
        <v>2.57</v>
      </c>
      <c r="J12" s="98">
        <f t="shared" si="2"/>
        <v>1.8300000000000005</v>
      </c>
      <c r="K12" s="4"/>
      <c r="L12" s="4"/>
    </row>
    <row r="13" spans="1:12" ht="24.95" customHeight="1">
      <c r="A13" s="90" t="s">
        <v>10</v>
      </c>
      <c r="B13" s="100">
        <v>2.9</v>
      </c>
      <c r="C13" s="1620">
        <v>3.8</v>
      </c>
      <c r="D13" s="93">
        <f>B13-C13</f>
        <v>-0.89999999999999991</v>
      </c>
      <c r="E13" s="99">
        <v>5.96</v>
      </c>
      <c r="F13" s="2329">
        <v>4.28</v>
      </c>
      <c r="G13" s="93">
        <f t="shared" si="1"/>
        <v>1.6799999999999997</v>
      </c>
      <c r="H13" s="101">
        <v>4.2</v>
      </c>
      <c r="I13" s="102">
        <v>2.86</v>
      </c>
      <c r="J13" s="98">
        <f t="shared" si="2"/>
        <v>1.3400000000000003</v>
      </c>
      <c r="K13" s="4"/>
      <c r="L13" s="4"/>
    </row>
    <row r="14" spans="1:12" ht="24.95" customHeight="1">
      <c r="A14" s="90" t="s">
        <v>9</v>
      </c>
      <c r="B14" s="99">
        <v>3.8</v>
      </c>
      <c r="C14" s="96">
        <v>3</v>
      </c>
      <c r="D14" s="93">
        <f t="shared" si="0"/>
        <v>0.79999999999999982</v>
      </c>
      <c r="E14" s="99">
        <v>5.33</v>
      </c>
      <c r="F14" s="2329">
        <v>4.5999999999999996</v>
      </c>
      <c r="G14" s="93">
        <f t="shared" si="1"/>
        <v>0.73000000000000043</v>
      </c>
      <c r="H14" s="99">
        <v>4.4000000000000004</v>
      </c>
      <c r="I14" s="96">
        <v>2.92</v>
      </c>
      <c r="J14" s="98">
        <f t="shared" si="2"/>
        <v>1.4800000000000004</v>
      </c>
      <c r="K14" s="4"/>
      <c r="L14" s="4"/>
    </row>
    <row r="15" spans="1:12" ht="24.95" customHeight="1">
      <c r="A15" s="90" t="s">
        <v>8</v>
      </c>
      <c r="B15" s="99">
        <v>3.36</v>
      </c>
      <c r="C15" s="96">
        <v>2.2000000000000002</v>
      </c>
      <c r="D15" s="93">
        <f t="shared" si="0"/>
        <v>1.1599999999999997</v>
      </c>
      <c r="E15" s="99">
        <v>4.0999999999999996</v>
      </c>
      <c r="F15" s="2329">
        <v>4.9000000000000004</v>
      </c>
      <c r="G15" s="93">
        <f t="shared" si="1"/>
        <v>-0.80000000000000071</v>
      </c>
      <c r="H15" s="99">
        <v>5.3</v>
      </c>
      <c r="I15" s="96">
        <v>3.1</v>
      </c>
      <c r="J15" s="98">
        <f t="shared" si="2"/>
        <v>2.1999999999999997</v>
      </c>
      <c r="K15" s="4"/>
      <c r="L15" s="4"/>
    </row>
    <row r="16" spans="1:12" ht="24.95" customHeight="1">
      <c r="A16" s="90" t="s">
        <v>7</v>
      </c>
      <c r="B16" s="99">
        <v>2.78</v>
      </c>
      <c r="C16" s="96">
        <v>1.54</v>
      </c>
      <c r="D16" s="93">
        <f t="shared" si="0"/>
        <v>1.2399999999999998</v>
      </c>
      <c r="E16" s="99">
        <v>4.0999999999999996</v>
      </c>
      <c r="F16" s="2329">
        <v>5</v>
      </c>
      <c r="G16" s="93">
        <f t="shared" si="1"/>
        <v>-0.90000000000000036</v>
      </c>
      <c r="H16" s="99">
        <v>6.2</v>
      </c>
      <c r="I16" s="96">
        <v>3.2</v>
      </c>
      <c r="J16" s="98">
        <f t="shared" si="2"/>
        <v>3</v>
      </c>
      <c r="K16" s="4"/>
      <c r="L16" s="4"/>
    </row>
    <row r="17" spans="1:12" ht="24.95" customHeight="1">
      <c r="A17" s="90" t="s">
        <v>6</v>
      </c>
      <c r="B17" s="91">
        <v>2.71</v>
      </c>
      <c r="C17" s="103">
        <v>2.36</v>
      </c>
      <c r="D17" s="93">
        <f t="shared" si="0"/>
        <v>0.35000000000000009</v>
      </c>
      <c r="E17" s="91">
        <v>4.5999999999999996</v>
      </c>
      <c r="F17" s="2330">
        <v>4.17</v>
      </c>
      <c r="G17" s="104">
        <f t="shared" si="1"/>
        <v>0.42999999999999972</v>
      </c>
      <c r="H17" s="91">
        <v>6</v>
      </c>
      <c r="I17" s="484">
        <v>3.15</v>
      </c>
      <c r="J17" s="485">
        <f t="shared" si="2"/>
        <v>2.85</v>
      </c>
      <c r="K17" s="4"/>
      <c r="L17" s="4"/>
    </row>
    <row r="18" spans="1:12" ht="24.95" customHeight="1" thickBot="1">
      <c r="A18" s="105" t="s">
        <v>49</v>
      </c>
      <c r="B18" s="106">
        <f t="shared" ref="B18:J18" si="3">AVERAGE(B6:B17)</f>
        <v>4.484166666666666</v>
      </c>
      <c r="C18" s="106">
        <f t="shared" si="3"/>
        <v>3.3666666666666667</v>
      </c>
      <c r="D18" s="106">
        <f t="shared" si="3"/>
        <v>1.1174999999999999</v>
      </c>
      <c r="E18" s="106">
        <f t="shared" si="3"/>
        <v>4.1558333333333337</v>
      </c>
      <c r="F18" s="106">
        <f t="shared" si="3"/>
        <v>4.4000000000000004</v>
      </c>
      <c r="G18" s="106">
        <f t="shared" si="3"/>
        <v>-0.24416666666666678</v>
      </c>
      <c r="H18" s="106">
        <f t="shared" si="3"/>
        <v>4.6475</v>
      </c>
      <c r="I18" s="486">
        <f t="shared" si="3"/>
        <v>2.9216666666666669</v>
      </c>
      <c r="J18" s="107">
        <f t="shared" si="3"/>
        <v>1.7258333333333333</v>
      </c>
      <c r="K18" s="4"/>
      <c r="L18" s="4"/>
    </row>
    <row r="19" spans="1:12" ht="16.5" thickTop="1">
      <c r="A19" s="6" t="s">
        <v>54</v>
      </c>
      <c r="B19" s="5"/>
      <c r="C19" s="5"/>
      <c r="D19" s="5"/>
      <c r="E19" s="5"/>
      <c r="F19" s="5"/>
      <c r="G19" s="87"/>
      <c r="H19" s="87"/>
      <c r="I19" s="87"/>
      <c r="J19" s="87"/>
      <c r="K19" s="4"/>
      <c r="L19" s="4"/>
    </row>
    <row r="20" spans="1:12" ht="15">
      <c r="A20" s="5" t="s">
        <v>55</v>
      </c>
      <c r="G20" s="4"/>
      <c r="H20" s="4"/>
      <c r="I20" s="4"/>
      <c r="J20" s="4"/>
      <c r="K20" s="4"/>
      <c r="L20" s="4"/>
    </row>
    <row r="21" spans="1:12">
      <c r="A21" s="7" t="s">
        <v>56</v>
      </c>
    </row>
  </sheetData>
  <mergeCells count="7">
    <mergeCell ref="A1:J1"/>
    <mergeCell ref="A2:J2"/>
    <mergeCell ref="A3:J3"/>
    <mergeCell ref="A4:A5"/>
    <mergeCell ref="B4:D4"/>
    <mergeCell ref="E4:G4"/>
    <mergeCell ref="H4:J4"/>
  </mergeCells>
  <printOptions horizontalCentered="1"/>
  <pageMargins left="0.3" right="0.3" top="0.3" bottom="0.3" header="0.3" footer="0.3"/>
  <pageSetup paperSize="9" scale="99" orientation="portrait" r:id="rId1"/>
</worksheet>
</file>

<file path=xl/worksheets/sheet13.xml><?xml version="1.0" encoding="utf-8"?>
<worksheet xmlns="http://schemas.openxmlformats.org/spreadsheetml/2006/main" xmlns:r="http://schemas.openxmlformats.org/officeDocument/2006/relationships">
  <sheetPr>
    <pageSetUpPr fitToPage="1"/>
  </sheetPr>
  <dimension ref="A1:L34"/>
  <sheetViews>
    <sheetView showGridLines="0" topLeftCell="A11" workbookViewId="0">
      <selection activeCell="M16" sqref="M16"/>
    </sheetView>
  </sheetViews>
  <sheetFormatPr defaultRowHeight="12.75"/>
  <cols>
    <col min="1" max="1" width="31.140625" style="8" bestFit="1" customWidth="1"/>
    <col min="2" max="2" width="12.7109375" style="8" bestFit="1" customWidth="1"/>
    <col min="3" max="5" width="11.140625" style="8" bestFit="1" customWidth="1"/>
    <col min="6" max="7" width="10.5703125" style="8" bestFit="1" customWidth="1"/>
    <col min="8" max="11" width="9.28515625" style="8" bestFit="1" customWidth="1"/>
    <col min="12" max="16384" width="9.140625" style="8"/>
  </cols>
  <sheetData>
    <row r="1" spans="1:11" ht="15.75">
      <c r="A1" s="2425" t="s">
        <v>446</v>
      </c>
      <c r="B1" s="2425"/>
      <c r="C1" s="2425"/>
      <c r="D1" s="2425"/>
      <c r="E1" s="2425"/>
      <c r="F1" s="2425"/>
      <c r="G1" s="2425"/>
      <c r="H1" s="2425"/>
      <c r="I1" s="2425"/>
      <c r="J1" s="2425"/>
      <c r="K1" s="2425"/>
    </row>
    <row r="2" spans="1:11" ht="15.75">
      <c r="A2" s="2426" t="s">
        <v>57</v>
      </c>
      <c r="B2" s="2426"/>
      <c r="C2" s="2426"/>
      <c r="D2" s="2426"/>
      <c r="E2" s="2426"/>
      <c r="F2" s="2426"/>
      <c r="G2" s="2426"/>
      <c r="H2" s="2426"/>
      <c r="I2" s="2426"/>
      <c r="J2" s="2426"/>
      <c r="K2" s="2426"/>
    </row>
    <row r="3" spans="1:11" ht="15.75" customHeight="1">
      <c r="A3" s="2426" t="s">
        <v>105</v>
      </c>
      <c r="B3" s="2426"/>
      <c r="C3" s="2426"/>
      <c r="D3" s="2426"/>
      <c r="E3" s="2426"/>
      <c r="F3" s="2426"/>
      <c r="G3" s="2426"/>
      <c r="H3" s="2426"/>
      <c r="I3" s="2426"/>
      <c r="J3" s="2426"/>
      <c r="K3" s="2426"/>
    </row>
    <row r="4" spans="1:11" ht="16.5" thickBot="1">
      <c r="A4" s="2427" t="s">
        <v>216</v>
      </c>
      <c r="B4" s="2427"/>
      <c r="C4" s="2427"/>
      <c r="D4" s="2427"/>
      <c r="E4" s="2427"/>
      <c r="F4" s="2427"/>
      <c r="G4" s="2427"/>
      <c r="H4" s="2427"/>
      <c r="I4" s="2427"/>
      <c r="J4" s="2427"/>
      <c r="K4" s="2427"/>
    </row>
    <row r="5" spans="1:11" ht="21.75" customHeight="1" thickTop="1">
      <c r="A5" s="2433" t="s">
        <v>84</v>
      </c>
      <c r="B5" s="2442" t="s">
        <v>85</v>
      </c>
      <c r="C5" s="237" t="s">
        <v>87</v>
      </c>
      <c r="D5" s="2428" t="s">
        <v>102</v>
      </c>
      <c r="E5" s="2429"/>
      <c r="F5" s="2428" t="s">
        <v>106</v>
      </c>
      <c r="G5" s="2429"/>
      <c r="H5" s="2430" t="s">
        <v>48</v>
      </c>
      <c r="I5" s="2431"/>
      <c r="J5" s="2431"/>
      <c r="K5" s="2432"/>
    </row>
    <row r="6" spans="1:11" ht="12.75" customHeight="1">
      <c r="A6" s="2434"/>
      <c r="B6" s="2443"/>
      <c r="C6" s="41" t="s">
        <v>103</v>
      </c>
      <c r="D6" s="41" t="s">
        <v>104</v>
      </c>
      <c r="E6" s="41" t="s">
        <v>103</v>
      </c>
      <c r="F6" s="41" t="s">
        <v>104</v>
      </c>
      <c r="G6" s="41" t="s">
        <v>107</v>
      </c>
      <c r="H6" s="2436" t="s">
        <v>211</v>
      </c>
      <c r="I6" s="2438" t="s">
        <v>212</v>
      </c>
      <c r="J6" s="2438" t="s">
        <v>213</v>
      </c>
      <c r="K6" s="2440" t="s">
        <v>135</v>
      </c>
    </row>
    <row r="7" spans="1:11" ht="15.75" customHeight="1">
      <c r="A7" s="2435"/>
      <c r="B7" s="2444"/>
      <c r="C7" s="42">
        <v>1</v>
      </c>
      <c r="D7" s="42">
        <v>2</v>
      </c>
      <c r="E7" s="42">
        <v>3</v>
      </c>
      <c r="F7" s="42">
        <v>4</v>
      </c>
      <c r="G7" s="42">
        <v>5</v>
      </c>
      <c r="H7" s="2437"/>
      <c r="I7" s="2439"/>
      <c r="J7" s="2439"/>
      <c r="K7" s="2441"/>
    </row>
    <row r="8" spans="1:11" ht="24" customHeight="1">
      <c r="A8" s="238" t="s">
        <v>58</v>
      </c>
      <c r="B8" s="223">
        <v>100</v>
      </c>
      <c r="C8" s="224">
        <v>101.58011286220942</v>
      </c>
      <c r="D8" s="224">
        <v>102.48202999999999</v>
      </c>
      <c r="E8" s="224">
        <v>103.75704</v>
      </c>
      <c r="F8" s="224">
        <v>107.93908</v>
      </c>
      <c r="G8" s="224">
        <v>109.37127</v>
      </c>
      <c r="H8" s="225">
        <f>E8/C8*100-100</f>
        <v>2.143064303092018</v>
      </c>
      <c r="I8" s="225">
        <f>E8/D8*100-100</f>
        <v>1.2441303124069805</v>
      </c>
      <c r="J8" s="225">
        <f>G8/E8*100-100</f>
        <v>5.4109388625581403</v>
      </c>
      <c r="K8" s="239">
        <f>G8/F8*100-100</f>
        <v>1.3268502937026909</v>
      </c>
    </row>
    <row r="9" spans="1:11" s="2003" customFormat="1" ht="21" customHeight="1">
      <c r="A9" s="1998" t="s">
        <v>108</v>
      </c>
      <c r="B9" s="1999">
        <v>33.590000000000003</v>
      </c>
      <c r="C9" s="2000">
        <v>107.59086717644239</v>
      </c>
      <c r="D9" s="2000">
        <v>101.45641999999999</v>
      </c>
      <c r="E9" s="2000">
        <v>104.63284</v>
      </c>
      <c r="F9" s="2000">
        <v>109.7589</v>
      </c>
      <c r="G9" s="2000">
        <v>113.52522</v>
      </c>
      <c r="H9" s="2001">
        <f t="shared" ref="H9:H28" si="0">E9/C9*100-100</f>
        <v>-2.7493292451964351</v>
      </c>
      <c r="I9" s="2001">
        <f t="shared" ref="I9:I28" si="1">E9/D9*100-100</f>
        <v>3.1308220810472278</v>
      </c>
      <c r="J9" s="2001">
        <f t="shared" ref="J9:J28" si="2">G9/E9*100-100</f>
        <v>8.4986510927162158</v>
      </c>
      <c r="K9" s="2002">
        <f t="shared" ref="K9:K28" si="3">G9/F9*100-100</f>
        <v>3.4314483836846108</v>
      </c>
    </row>
    <row r="10" spans="1:11" ht="21" customHeight="1">
      <c r="A10" s="240" t="s">
        <v>109</v>
      </c>
      <c r="B10" s="46">
        <v>31.27</v>
      </c>
      <c r="C10" s="47">
        <v>107.5876542844978</v>
      </c>
      <c r="D10" s="47">
        <v>101.20956</v>
      </c>
      <c r="E10" s="47">
        <v>104.60886000000001</v>
      </c>
      <c r="F10" s="47">
        <v>110.09258</v>
      </c>
      <c r="G10" s="47">
        <v>114.11884999999999</v>
      </c>
      <c r="H10" s="48">
        <f t="shared" si="0"/>
        <v>-2.768713849472789</v>
      </c>
      <c r="I10" s="48">
        <f t="shared" si="1"/>
        <v>3.3586748129327049</v>
      </c>
      <c r="J10" s="48">
        <f t="shared" si="2"/>
        <v>9.0909986018392601</v>
      </c>
      <c r="K10" s="241">
        <f t="shared" si="3"/>
        <v>3.6571674494320945</v>
      </c>
    </row>
    <row r="11" spans="1:11" ht="21" customHeight="1">
      <c r="A11" s="242" t="s">
        <v>110</v>
      </c>
      <c r="B11" s="49">
        <v>2.31</v>
      </c>
      <c r="C11" s="50">
        <v>107.14125555491091</v>
      </c>
      <c r="D11" s="50">
        <v>104.79411</v>
      </c>
      <c r="E11" s="50">
        <v>104.95714599999999</v>
      </c>
      <c r="F11" s="50">
        <v>105.24742000000001</v>
      </c>
      <c r="G11" s="50">
        <v>105.49912</v>
      </c>
      <c r="H11" s="51">
        <f t="shared" si="0"/>
        <v>-2.0385327235516115</v>
      </c>
      <c r="I11" s="51">
        <f t="shared" si="1"/>
        <v>0.15557744609881752</v>
      </c>
      <c r="J11" s="51">
        <f t="shared" si="2"/>
        <v>0.51637646473352561</v>
      </c>
      <c r="K11" s="243">
        <f t="shared" si="3"/>
        <v>0.23915075542943498</v>
      </c>
    </row>
    <row r="12" spans="1:11" ht="21" customHeight="1">
      <c r="A12" s="244" t="s">
        <v>111</v>
      </c>
      <c r="B12" s="43">
        <v>8.76</v>
      </c>
      <c r="C12" s="44">
        <v>86.74139286951845</v>
      </c>
      <c r="D12" s="44">
        <v>107.56904</v>
      </c>
      <c r="E12" s="44">
        <v>107.50838</v>
      </c>
      <c r="F12" s="44">
        <v>113.58929999999999</v>
      </c>
      <c r="G12" s="44">
        <v>113.25825500000001</v>
      </c>
      <c r="H12" s="45">
        <f t="shared" si="0"/>
        <v>23.941265459871602</v>
      </c>
      <c r="I12" s="52">
        <f t="shared" si="1"/>
        <v>-5.6391690397163075E-2</v>
      </c>
      <c r="J12" s="52">
        <f t="shared" si="2"/>
        <v>5.3483040112780174</v>
      </c>
      <c r="K12" s="245">
        <f t="shared" si="3"/>
        <v>-0.291440302915845</v>
      </c>
    </row>
    <row r="13" spans="1:11" ht="21" customHeight="1">
      <c r="A13" s="240" t="s">
        <v>112</v>
      </c>
      <c r="B13" s="46">
        <v>5.66</v>
      </c>
      <c r="C13" s="47">
        <v>90.060780047177772</v>
      </c>
      <c r="D13" s="47">
        <v>111.71637</v>
      </c>
      <c r="E13" s="47">
        <v>111.62247000000001</v>
      </c>
      <c r="F13" s="47">
        <v>121.03533</v>
      </c>
      <c r="G13" s="47">
        <v>120.52289</v>
      </c>
      <c r="H13" s="53">
        <f t="shared" si="0"/>
        <v>23.941264934111487</v>
      </c>
      <c r="I13" s="54">
        <f t="shared" si="1"/>
        <v>-8.4052140254826213E-2</v>
      </c>
      <c r="J13" s="55">
        <f t="shared" si="2"/>
        <v>7.9736812847807244</v>
      </c>
      <c r="K13" s="246">
        <f t="shared" si="3"/>
        <v>-0.42338051211989125</v>
      </c>
    </row>
    <row r="14" spans="1:11" ht="21" customHeight="1">
      <c r="A14" s="242" t="s">
        <v>113</v>
      </c>
      <c r="B14" s="49">
        <v>3.1</v>
      </c>
      <c r="C14" s="50"/>
      <c r="D14" s="50">
        <v>100</v>
      </c>
      <c r="E14" s="50">
        <v>100</v>
      </c>
      <c r="F14" s="50">
        <v>100</v>
      </c>
      <c r="G14" s="50">
        <v>100</v>
      </c>
      <c r="H14" s="56"/>
      <c r="I14" s="57">
        <f t="shared" si="1"/>
        <v>0</v>
      </c>
      <c r="J14" s="58">
        <f t="shared" si="2"/>
        <v>0</v>
      </c>
      <c r="K14" s="247">
        <f t="shared" si="3"/>
        <v>0</v>
      </c>
    </row>
    <row r="15" spans="1:11" ht="21" customHeight="1">
      <c r="A15" s="238" t="s">
        <v>114</v>
      </c>
      <c r="B15" s="223">
        <v>57.65</v>
      </c>
      <c r="C15" s="224">
        <v>98.42867519983983</v>
      </c>
      <c r="D15" s="224">
        <v>102.30624400000001</v>
      </c>
      <c r="E15" s="224">
        <v>102.67650999999999</v>
      </c>
      <c r="F15" s="224">
        <v>106.01988</v>
      </c>
      <c r="G15" s="224">
        <v>106.36022</v>
      </c>
      <c r="H15" s="225">
        <f t="shared" si="0"/>
        <v>4.3156476418439809</v>
      </c>
      <c r="I15" s="226">
        <f t="shared" si="1"/>
        <v>0.36191925880886799</v>
      </c>
      <c r="J15" s="226">
        <f t="shared" si="2"/>
        <v>3.5876852456321302</v>
      </c>
      <c r="K15" s="248">
        <f t="shared" si="3"/>
        <v>0.32101526619348419</v>
      </c>
    </row>
    <row r="16" spans="1:11" ht="21" customHeight="1">
      <c r="A16" s="240" t="s">
        <v>115</v>
      </c>
      <c r="B16" s="46">
        <v>15.16</v>
      </c>
      <c r="C16" s="47">
        <v>98.365489716960582</v>
      </c>
      <c r="D16" s="47">
        <v>100.56665</v>
      </c>
      <c r="E16" s="47">
        <v>100.89735</v>
      </c>
      <c r="F16" s="47">
        <v>106.42395</v>
      </c>
      <c r="G16" s="47">
        <v>106.88287</v>
      </c>
      <c r="H16" s="48">
        <f t="shared" si="0"/>
        <v>2.5739314573888237</v>
      </c>
      <c r="I16" s="48">
        <f t="shared" si="1"/>
        <v>0.32883664713898497</v>
      </c>
      <c r="J16" s="48">
        <f t="shared" si="2"/>
        <v>5.9322866259619218</v>
      </c>
      <c r="K16" s="241">
        <f t="shared" si="3"/>
        <v>0.4312187247325312</v>
      </c>
    </row>
    <row r="17" spans="1:12" ht="21" customHeight="1">
      <c r="A17" s="249" t="s">
        <v>116</v>
      </c>
      <c r="B17" s="59">
        <v>1.01</v>
      </c>
      <c r="C17" s="60">
        <v>98.751345637547715</v>
      </c>
      <c r="D17" s="60">
        <v>106.34833500000001</v>
      </c>
      <c r="E17" s="60">
        <v>106.34833500000001</v>
      </c>
      <c r="F17" s="60">
        <v>117.53870000000001</v>
      </c>
      <c r="G17" s="60">
        <v>117.53870000000001</v>
      </c>
      <c r="H17" s="61">
        <f t="shared" si="0"/>
        <v>7.6930489538197548</v>
      </c>
      <c r="I17" s="61">
        <f t="shared" si="1"/>
        <v>0</v>
      </c>
      <c r="J17" s="61">
        <f t="shared" si="2"/>
        <v>10.522369720221761</v>
      </c>
      <c r="K17" s="250">
        <f t="shared" si="3"/>
        <v>0</v>
      </c>
    </row>
    <row r="18" spans="1:12" ht="21" customHeight="1">
      <c r="A18" s="249" t="s">
        <v>117</v>
      </c>
      <c r="B18" s="59">
        <v>0.28999999999999998</v>
      </c>
      <c r="C18" s="60">
        <v>105.55330646153909</v>
      </c>
      <c r="D18" s="60">
        <v>100.81775</v>
      </c>
      <c r="E18" s="60">
        <v>100.81775</v>
      </c>
      <c r="F18" s="60">
        <v>104.82303</v>
      </c>
      <c r="G18" s="60">
        <v>104.82303</v>
      </c>
      <c r="H18" s="61">
        <f t="shared" si="0"/>
        <v>-4.4864122406857945</v>
      </c>
      <c r="I18" s="61">
        <f t="shared" si="1"/>
        <v>0</v>
      </c>
      <c r="J18" s="61">
        <f t="shared" si="2"/>
        <v>3.9727924894177704</v>
      </c>
      <c r="K18" s="250">
        <f t="shared" si="3"/>
        <v>0</v>
      </c>
    </row>
    <row r="19" spans="1:12" ht="21" customHeight="1">
      <c r="A19" s="249" t="s">
        <v>118</v>
      </c>
      <c r="B19" s="59">
        <v>2.0699999999999998</v>
      </c>
      <c r="C19" s="60"/>
      <c r="D19" s="60">
        <v>102.981415</v>
      </c>
      <c r="E19" s="60">
        <v>102.981415</v>
      </c>
      <c r="F19" s="60">
        <v>115.09806</v>
      </c>
      <c r="G19" s="60">
        <v>115.09806</v>
      </c>
      <c r="H19" s="61"/>
      <c r="I19" s="61">
        <f t="shared" si="1"/>
        <v>0</v>
      </c>
      <c r="J19" s="61">
        <f t="shared" si="2"/>
        <v>11.765856004212026</v>
      </c>
      <c r="K19" s="250">
        <f t="shared" si="3"/>
        <v>0</v>
      </c>
    </row>
    <row r="20" spans="1:12" ht="21" customHeight="1">
      <c r="A20" s="249" t="s">
        <v>119</v>
      </c>
      <c r="B20" s="59">
        <v>1.08</v>
      </c>
      <c r="C20" s="60">
        <v>101.1159207204618</v>
      </c>
      <c r="D20" s="60">
        <v>102.79086</v>
      </c>
      <c r="E20" s="60">
        <v>102.79086</v>
      </c>
      <c r="F20" s="60">
        <v>101.74372</v>
      </c>
      <c r="G20" s="60">
        <v>101.74372</v>
      </c>
      <c r="H20" s="61">
        <f t="shared" si="0"/>
        <v>1.6564545598794638</v>
      </c>
      <c r="I20" s="61">
        <f t="shared" si="1"/>
        <v>0</v>
      </c>
      <c r="J20" s="61">
        <f t="shared" si="2"/>
        <v>-1.0187092509976026</v>
      </c>
      <c r="K20" s="250">
        <f t="shared" si="3"/>
        <v>0</v>
      </c>
      <c r="L20" s="9"/>
    </row>
    <row r="21" spans="1:12" s="9" customFormat="1" ht="21" customHeight="1">
      <c r="A21" s="249" t="s">
        <v>120</v>
      </c>
      <c r="B21" s="59">
        <v>6.55</v>
      </c>
      <c r="C21" s="60">
        <v>95.614106500819616</v>
      </c>
      <c r="D21" s="60">
        <v>100.03435500000001</v>
      </c>
      <c r="E21" s="60">
        <v>100.03435500000001</v>
      </c>
      <c r="F21" s="60">
        <v>101.35483600000001</v>
      </c>
      <c r="G21" s="60">
        <v>101.35483600000001</v>
      </c>
      <c r="H21" s="61">
        <f t="shared" si="0"/>
        <v>4.6230087389275525</v>
      </c>
      <c r="I21" s="61">
        <f t="shared" si="1"/>
        <v>0</v>
      </c>
      <c r="J21" s="61">
        <f t="shared" si="2"/>
        <v>1.3200275045508079</v>
      </c>
      <c r="K21" s="250">
        <f t="shared" si="3"/>
        <v>0</v>
      </c>
      <c r="L21" s="8"/>
    </row>
    <row r="22" spans="1:12" ht="21" customHeight="1">
      <c r="A22" s="249" t="s">
        <v>121</v>
      </c>
      <c r="B22" s="59">
        <v>1.92</v>
      </c>
      <c r="C22" s="60">
        <v>93.593732879624525</v>
      </c>
      <c r="D22" s="60">
        <v>100.434074</v>
      </c>
      <c r="E22" s="60">
        <v>100.434074</v>
      </c>
      <c r="F22" s="60">
        <v>106.870964</v>
      </c>
      <c r="G22" s="60">
        <v>106.870964</v>
      </c>
      <c r="H22" s="61">
        <f t="shared" si="0"/>
        <v>7.3085461065786888</v>
      </c>
      <c r="I22" s="61">
        <f t="shared" si="1"/>
        <v>0</v>
      </c>
      <c r="J22" s="61">
        <f t="shared" si="2"/>
        <v>6.4090698939485407</v>
      </c>
      <c r="K22" s="250">
        <f t="shared" si="3"/>
        <v>0</v>
      </c>
    </row>
    <row r="23" spans="1:12" ht="21" customHeight="1">
      <c r="A23" s="249" t="s">
        <v>122</v>
      </c>
      <c r="B23" s="59">
        <v>4.5</v>
      </c>
      <c r="C23" s="60">
        <v>92.706399879992205</v>
      </c>
      <c r="D23" s="60">
        <v>102.50867</v>
      </c>
      <c r="E23" s="60">
        <v>102.50867</v>
      </c>
      <c r="F23" s="60">
        <v>101.86324</v>
      </c>
      <c r="G23" s="60">
        <v>101.86324</v>
      </c>
      <c r="H23" s="61">
        <f t="shared" si="0"/>
        <v>10.573455697445652</v>
      </c>
      <c r="I23" s="61">
        <f t="shared" si="1"/>
        <v>0</v>
      </c>
      <c r="J23" s="61">
        <f t="shared" si="2"/>
        <v>-0.62963454700953037</v>
      </c>
      <c r="K23" s="250">
        <f t="shared" si="3"/>
        <v>0</v>
      </c>
    </row>
    <row r="24" spans="1:12" ht="21" customHeight="1">
      <c r="A24" s="249" t="s">
        <v>123</v>
      </c>
      <c r="B24" s="59">
        <v>12.55</v>
      </c>
      <c r="C24" s="60">
        <v>89.935099195184478</v>
      </c>
      <c r="D24" s="60">
        <v>107.07537000000001</v>
      </c>
      <c r="E24" s="60">
        <v>108.37644</v>
      </c>
      <c r="F24" s="60">
        <v>108.08934000000001</v>
      </c>
      <c r="G24" s="60">
        <v>109.09815999999999</v>
      </c>
      <c r="H24" s="61">
        <f t="shared" si="0"/>
        <v>20.505165357957324</v>
      </c>
      <c r="I24" s="61">
        <f t="shared" si="1"/>
        <v>1.2150973655286066</v>
      </c>
      <c r="J24" s="61">
        <f t="shared" si="2"/>
        <v>0.66593809503245893</v>
      </c>
      <c r="K24" s="250">
        <f t="shared" si="3"/>
        <v>0.93332052911043206</v>
      </c>
    </row>
    <row r="25" spans="1:12" ht="21" customHeight="1">
      <c r="A25" s="249" t="s">
        <v>124</v>
      </c>
      <c r="B25" s="59">
        <v>4.45</v>
      </c>
      <c r="C25" s="60">
        <v>96.39220488891408</v>
      </c>
      <c r="D25" s="60">
        <v>99.843010000000007</v>
      </c>
      <c r="E25" s="60">
        <v>99.843010000000007</v>
      </c>
      <c r="F25" s="60">
        <v>98.544169999999994</v>
      </c>
      <c r="G25" s="60">
        <v>98.544169999999994</v>
      </c>
      <c r="H25" s="61">
        <f t="shared" si="0"/>
        <v>3.5799628352342125</v>
      </c>
      <c r="I25" s="61">
        <f t="shared" si="1"/>
        <v>0</v>
      </c>
      <c r="J25" s="61">
        <f t="shared" si="2"/>
        <v>-1.3008822550522154</v>
      </c>
      <c r="K25" s="250">
        <f t="shared" si="3"/>
        <v>0</v>
      </c>
    </row>
    <row r="26" spans="1:12" ht="21" customHeight="1">
      <c r="A26" s="249" t="s">
        <v>125</v>
      </c>
      <c r="B26" s="59">
        <v>3.17</v>
      </c>
      <c r="C26" s="60">
        <v>100.90648412112185</v>
      </c>
      <c r="D26" s="60">
        <v>100.65098</v>
      </c>
      <c r="E26" s="60">
        <v>100.65098</v>
      </c>
      <c r="F26" s="60">
        <v>104.49441</v>
      </c>
      <c r="G26" s="60">
        <v>104.49441</v>
      </c>
      <c r="H26" s="61">
        <f t="shared" si="0"/>
        <v>-0.25320882334494854</v>
      </c>
      <c r="I26" s="61">
        <f t="shared" si="1"/>
        <v>0</v>
      </c>
      <c r="J26" s="61">
        <f t="shared" si="2"/>
        <v>3.8185718608999082</v>
      </c>
      <c r="K26" s="250">
        <f t="shared" si="3"/>
        <v>0</v>
      </c>
    </row>
    <row r="27" spans="1:12" ht="21" customHeight="1">
      <c r="A27" s="249" t="s">
        <v>126</v>
      </c>
      <c r="B27" s="59">
        <v>3.8</v>
      </c>
      <c r="C27" s="60">
        <v>88.692253886882497</v>
      </c>
      <c r="D27" s="60">
        <v>101.50469</v>
      </c>
      <c r="E27" s="60">
        <v>101.50469</v>
      </c>
      <c r="F27" s="60">
        <v>113.72093</v>
      </c>
      <c r="G27" s="60">
        <v>113.72093</v>
      </c>
      <c r="H27" s="61">
        <f t="shared" si="0"/>
        <v>14.445947139260198</v>
      </c>
      <c r="I27" s="61">
        <f t="shared" si="1"/>
        <v>0</v>
      </c>
      <c r="J27" s="61">
        <f t="shared" si="2"/>
        <v>12.035148326643835</v>
      </c>
      <c r="K27" s="250">
        <f t="shared" si="3"/>
        <v>0</v>
      </c>
    </row>
    <row r="28" spans="1:12" ht="21" customHeight="1">
      <c r="A28" s="249" t="s">
        <v>127</v>
      </c>
      <c r="B28" s="59">
        <v>1.08</v>
      </c>
      <c r="C28" s="60">
        <v>96.731382892383664</v>
      </c>
      <c r="D28" s="60">
        <v>100.21039</v>
      </c>
      <c r="E28" s="60">
        <v>100.21039</v>
      </c>
      <c r="F28" s="60">
        <v>104.96526</v>
      </c>
      <c r="G28" s="60">
        <v>104.96526</v>
      </c>
      <c r="H28" s="61">
        <f t="shared" si="0"/>
        <v>3.5965650480639226</v>
      </c>
      <c r="I28" s="61">
        <f t="shared" si="1"/>
        <v>0</v>
      </c>
      <c r="J28" s="61">
        <f t="shared" si="2"/>
        <v>4.744887231753097</v>
      </c>
      <c r="K28" s="250">
        <f t="shared" si="3"/>
        <v>0</v>
      </c>
    </row>
    <row r="29" spans="1:12" ht="15.75">
      <c r="A29" s="238" t="s">
        <v>128</v>
      </c>
      <c r="B29" s="223">
        <v>100</v>
      </c>
      <c r="C29" s="224"/>
      <c r="D29" s="224">
        <v>102.48202999999999</v>
      </c>
      <c r="E29" s="227">
        <v>103.75704</v>
      </c>
      <c r="F29" s="228">
        <v>107.93908</v>
      </c>
      <c r="G29" s="228">
        <v>109.37127</v>
      </c>
      <c r="H29" s="229"/>
      <c r="I29" s="230">
        <f>E29/D29*100-100</f>
        <v>1.2441303124069805</v>
      </c>
      <c r="J29" s="230">
        <f>G29/E29*100-100</f>
        <v>5.4109388625581403</v>
      </c>
      <c r="K29" s="251">
        <f t="shared" ref="K29:K32" si="4">G29/F29*100-100</f>
        <v>1.3268502937026909</v>
      </c>
    </row>
    <row r="30" spans="1:12" ht="15.75">
      <c r="A30" s="240" t="s">
        <v>129</v>
      </c>
      <c r="B30" s="46">
        <v>32.9</v>
      </c>
      <c r="C30" s="47"/>
      <c r="D30" s="47">
        <v>100.06171000000001</v>
      </c>
      <c r="E30" s="62">
        <v>101.35897</v>
      </c>
      <c r="F30" s="63">
        <v>110.16767</v>
      </c>
      <c r="G30" s="63">
        <v>112.05199399999999</v>
      </c>
      <c r="H30" s="64"/>
      <c r="I30" s="61">
        <f>E30/D30*100-100</f>
        <v>1.2964599545620246</v>
      </c>
      <c r="J30" s="61">
        <f>G30/E30*100-100</f>
        <v>10.549657321892681</v>
      </c>
      <c r="K30" s="250">
        <f t="shared" si="4"/>
        <v>1.7104146797331623</v>
      </c>
    </row>
    <row r="31" spans="1:12" ht="15.75">
      <c r="A31" s="249" t="s">
        <v>130</v>
      </c>
      <c r="B31" s="59">
        <v>56.3</v>
      </c>
      <c r="C31" s="60"/>
      <c r="D31" s="60">
        <v>104.220276</v>
      </c>
      <c r="E31" s="65">
        <v>105.72317</v>
      </c>
      <c r="F31" s="63">
        <v>107.66046</v>
      </c>
      <c r="G31" s="63">
        <v>109.09822</v>
      </c>
      <c r="H31" s="66"/>
      <c r="I31" s="61">
        <f>E31/D31*100-100</f>
        <v>1.4420360966996384</v>
      </c>
      <c r="J31" s="61">
        <f>G31/E31*100-100</f>
        <v>3.1923465783328311</v>
      </c>
      <c r="K31" s="250">
        <f t="shared" si="4"/>
        <v>1.3354577901673537</v>
      </c>
    </row>
    <row r="32" spans="1:12" ht="15.75">
      <c r="A32" s="249" t="s">
        <v>131</v>
      </c>
      <c r="B32" s="59">
        <v>10.8</v>
      </c>
      <c r="C32" s="60"/>
      <c r="D32" s="60">
        <v>100.79452499999999</v>
      </c>
      <c r="E32" s="65">
        <v>100.81345</v>
      </c>
      <c r="F32" s="63">
        <v>102.59999000000001</v>
      </c>
      <c r="G32" s="63">
        <v>102.62522</v>
      </c>
      <c r="H32" s="66"/>
      <c r="I32" s="61">
        <f>E32/D32*100-100</f>
        <v>1.8775821404986459E-2</v>
      </c>
      <c r="J32" s="61">
        <f>G32/E32*100-100</f>
        <v>1.7971510745838088</v>
      </c>
      <c r="K32" s="250">
        <f t="shared" si="4"/>
        <v>2.4590645671594302E-2</v>
      </c>
    </row>
    <row r="33" spans="1:11" ht="16.5" thickBot="1">
      <c r="A33" s="252" t="s">
        <v>132</v>
      </c>
      <c r="B33" s="253">
        <v>14.03</v>
      </c>
      <c r="C33" s="254">
        <v>95.10858211750174</v>
      </c>
      <c r="D33" s="254">
        <v>106.58389</v>
      </c>
      <c r="E33" s="254">
        <v>108.16342</v>
      </c>
      <c r="F33" s="255">
        <v>108.51526</v>
      </c>
      <c r="G33" s="256">
        <v>108.67067</v>
      </c>
      <c r="H33" s="257"/>
      <c r="I33" s="257">
        <f t="shared" ref="I33" si="5">E33/D33*100-100</f>
        <v>1.481959421822566</v>
      </c>
      <c r="J33" s="257">
        <f t="shared" ref="J33" si="6">G33/E33*100-100</f>
        <v>0.46896631042176296</v>
      </c>
      <c r="K33" s="258">
        <f t="shared" ref="K33" si="7">G33/F33*100-100</f>
        <v>0.14321488056150145</v>
      </c>
    </row>
    <row r="34" spans="1:11" ht="16.5" thickTop="1">
      <c r="A34" s="67" t="s">
        <v>133</v>
      </c>
      <c r="B34" s="68"/>
      <c r="C34" s="69"/>
      <c r="D34" s="69"/>
      <c r="E34" s="69"/>
      <c r="F34" s="69"/>
      <c r="G34" s="69"/>
      <c r="H34" s="69"/>
      <c r="I34" s="69"/>
      <c r="J34" s="69"/>
      <c r="K34" s="69"/>
    </row>
  </sheetData>
  <mergeCells count="13">
    <mergeCell ref="A1:K1"/>
    <mergeCell ref="A2:K2"/>
    <mergeCell ref="A3:K3"/>
    <mergeCell ref="A4:K4"/>
    <mergeCell ref="D5:E5"/>
    <mergeCell ref="F5:G5"/>
    <mergeCell ref="H5:K5"/>
    <mergeCell ref="A5:A7"/>
    <mergeCell ref="H6:H7"/>
    <mergeCell ref="I6:I7"/>
    <mergeCell ref="J6:J7"/>
    <mergeCell ref="K6:K7"/>
    <mergeCell ref="B5:B7"/>
  </mergeCells>
  <pageMargins left="0.75" right="0.51" top="1" bottom="1" header="0.5" footer="0.5"/>
  <pageSetup scale="68" orientation="portrait" r:id="rId1"/>
  <headerFooter alignWithMargins="0"/>
</worksheet>
</file>

<file path=xl/worksheets/sheet14.xml><?xml version="1.0" encoding="utf-8"?>
<worksheet xmlns="http://schemas.openxmlformats.org/spreadsheetml/2006/main" xmlns:r="http://schemas.openxmlformats.org/officeDocument/2006/relationships">
  <dimension ref="A1:K36"/>
  <sheetViews>
    <sheetView showGridLines="0" workbookViewId="0">
      <selection activeCell="M18" sqref="M18"/>
    </sheetView>
  </sheetViews>
  <sheetFormatPr defaultRowHeight="15"/>
  <cols>
    <col min="1" max="1" width="32.140625" customWidth="1"/>
    <col min="2" max="2" width="11.7109375" bestFit="1" customWidth="1"/>
    <col min="3" max="5" width="7.7109375" bestFit="1" customWidth="1"/>
    <col min="6" max="6" width="8" bestFit="1" customWidth="1"/>
    <col min="7" max="7" width="8.7109375" customWidth="1"/>
    <col min="8" max="8" width="9" customWidth="1"/>
    <col min="9" max="9" width="9.7109375" customWidth="1"/>
    <col min="10" max="11" width="12.7109375" customWidth="1"/>
  </cols>
  <sheetData>
    <row r="1" spans="1:11" ht="15.75" customHeight="1">
      <c r="A1" s="2445" t="s">
        <v>447</v>
      </c>
      <c r="B1" s="2445"/>
      <c r="C1" s="2445"/>
      <c r="D1" s="2445"/>
      <c r="E1" s="2445"/>
      <c r="F1" s="2445"/>
      <c r="G1" s="2445"/>
      <c r="H1" s="2445"/>
      <c r="I1" s="2445"/>
      <c r="J1" s="259"/>
      <c r="K1" s="204"/>
    </row>
    <row r="2" spans="1:11" ht="15.75" customHeight="1">
      <c r="A2" s="2446" t="s">
        <v>96</v>
      </c>
      <c r="B2" s="2446"/>
      <c r="C2" s="2446"/>
      <c r="D2" s="2446"/>
      <c r="E2" s="2446"/>
      <c r="F2" s="2446"/>
      <c r="G2" s="2446"/>
      <c r="H2" s="2446"/>
      <c r="I2" s="2446"/>
      <c r="J2" s="260"/>
      <c r="K2" s="205"/>
    </row>
    <row r="3" spans="1:11" ht="15" customHeight="1">
      <c r="A3" s="2447" t="s">
        <v>139</v>
      </c>
      <c r="B3" s="2447"/>
      <c r="C3" s="2447"/>
      <c r="D3" s="2447"/>
      <c r="E3" s="2447"/>
      <c r="F3" s="2447"/>
      <c r="G3" s="2447"/>
      <c r="H3" s="2447"/>
      <c r="I3" s="2447"/>
      <c r="J3" s="261"/>
      <c r="K3" s="206"/>
    </row>
    <row r="4" spans="1:11" ht="15" customHeight="1">
      <c r="A4" s="2448" t="s">
        <v>94</v>
      </c>
      <c r="B4" s="2448"/>
      <c r="C4" s="2448"/>
      <c r="D4" s="2448"/>
      <c r="E4" s="2448"/>
      <c r="F4" s="2448"/>
      <c r="G4" s="2448"/>
      <c r="H4" s="2448"/>
      <c r="I4" s="2448"/>
      <c r="J4" s="259"/>
      <c r="K4" s="204"/>
    </row>
    <row r="5" spans="1:11" ht="15.75" customHeight="1" thickBot="1">
      <c r="A5" s="277"/>
      <c r="B5" s="278"/>
      <c r="C5" s="278"/>
      <c r="D5" s="278"/>
      <c r="E5" s="278"/>
      <c r="F5" s="278"/>
      <c r="G5" s="278"/>
      <c r="H5" s="28"/>
      <c r="I5" s="270"/>
      <c r="J5" s="259"/>
      <c r="K5" s="204"/>
    </row>
    <row r="6" spans="1:11" ht="15.75" customHeight="1" thickTop="1">
      <c r="A6" s="2455" t="s">
        <v>134</v>
      </c>
      <c r="B6" s="2457" t="s">
        <v>20</v>
      </c>
      <c r="C6" s="2452" t="s">
        <v>0</v>
      </c>
      <c r="D6" s="2452" t="s">
        <v>1</v>
      </c>
      <c r="E6" s="2452" t="s">
        <v>87</v>
      </c>
      <c r="F6" s="2452" t="s">
        <v>102</v>
      </c>
      <c r="G6" s="2452" t="s">
        <v>214</v>
      </c>
      <c r="H6" s="2452" t="s">
        <v>48</v>
      </c>
      <c r="I6" s="2454"/>
      <c r="J6" s="204"/>
      <c r="K6" s="204"/>
    </row>
    <row r="7" spans="1:11" ht="15" customHeight="1">
      <c r="A7" s="2456"/>
      <c r="B7" s="2458"/>
      <c r="C7" s="2453"/>
      <c r="D7" s="2453"/>
      <c r="E7" s="2453"/>
      <c r="F7" s="2453"/>
      <c r="G7" s="2453"/>
      <c r="H7" s="457" t="s">
        <v>102</v>
      </c>
      <c r="I7" s="262" t="s">
        <v>106</v>
      </c>
      <c r="J7" s="204"/>
      <c r="K7" s="204"/>
    </row>
    <row r="8" spans="1:11" ht="18" customHeight="1">
      <c r="A8" s="217" t="s">
        <v>58</v>
      </c>
      <c r="B8" s="231">
        <v>100</v>
      </c>
      <c r="C8" s="232">
        <v>90.139635351887236</v>
      </c>
      <c r="D8" s="232">
        <v>95.792244445884819</v>
      </c>
      <c r="E8" s="232">
        <v>98.296530571895914</v>
      </c>
      <c r="F8" s="232">
        <v>99.999999999999986</v>
      </c>
      <c r="G8" s="233">
        <v>106.22684666666669</v>
      </c>
      <c r="H8" s="232">
        <f>F8/E8*100-100</f>
        <v>1.7329903895825964</v>
      </c>
      <c r="I8" s="263">
        <f>G8/F8*100-100</f>
        <v>6.2268466666667024</v>
      </c>
      <c r="J8" s="204"/>
      <c r="K8" s="204"/>
    </row>
    <row r="9" spans="1:11" ht="18" customHeight="1">
      <c r="A9" s="217" t="s">
        <v>108</v>
      </c>
      <c r="B9" s="234">
        <v>33.5871158895132</v>
      </c>
      <c r="C9" s="232">
        <v>87.292361481393471</v>
      </c>
      <c r="D9" s="232">
        <v>98.164013237734935</v>
      </c>
      <c r="E9" s="232">
        <v>101.26146578257101</v>
      </c>
      <c r="F9" s="232">
        <v>100</v>
      </c>
      <c r="G9" s="235">
        <v>106.1198725</v>
      </c>
      <c r="H9" s="232">
        <f t="shared" ref="H9:I28" si="0">F9/E9*100-100</f>
        <v>-1.2457510592228971</v>
      </c>
      <c r="I9" s="263">
        <f t="shared" si="0"/>
        <v>6.1198724999999854</v>
      </c>
      <c r="J9" s="204"/>
      <c r="K9" s="204"/>
    </row>
    <row r="10" spans="1:11" ht="18" customHeight="1">
      <c r="A10" s="493" t="s">
        <v>109</v>
      </c>
      <c r="B10" s="497">
        <v>8.7637642127939195</v>
      </c>
      <c r="C10" s="498">
        <v>87.293006225515981</v>
      </c>
      <c r="D10" s="498">
        <v>98.216152013845473</v>
      </c>
      <c r="E10" s="498">
        <v>101.25140259612532</v>
      </c>
      <c r="F10" s="498">
        <v>100</v>
      </c>
      <c r="G10" s="499">
        <v>106.10843458333333</v>
      </c>
      <c r="H10" s="503">
        <f t="shared" si="0"/>
        <v>-1.2359360601817571</v>
      </c>
      <c r="I10" s="272">
        <f t="shared" si="0"/>
        <v>6.1084345833333487</v>
      </c>
      <c r="J10" s="204"/>
      <c r="K10" s="204"/>
    </row>
    <row r="11" spans="1:11" ht="18" customHeight="1">
      <c r="A11" s="494" t="s">
        <v>110</v>
      </c>
      <c r="B11" s="500">
        <v>57.6491198976927</v>
      </c>
      <c r="C11" s="501">
        <v>87.08774254247561</v>
      </c>
      <c r="D11" s="501">
        <v>96.056050559957967</v>
      </c>
      <c r="E11" s="501">
        <v>101.58289195989896</v>
      </c>
      <c r="F11" s="501">
        <v>100.00000000000001</v>
      </c>
      <c r="G11" s="502">
        <v>106.27451049999998</v>
      </c>
      <c r="H11" s="504">
        <f t="shared" si="0"/>
        <v>-1.5582269114013911</v>
      </c>
      <c r="I11" s="276">
        <f t="shared" si="0"/>
        <v>6.2745104999999626</v>
      </c>
      <c r="J11" s="204"/>
      <c r="K11" s="204"/>
    </row>
    <row r="12" spans="1:11" ht="18" customHeight="1">
      <c r="A12" s="217" t="s">
        <v>111</v>
      </c>
      <c r="B12" s="234">
        <v>31.274026932256</v>
      </c>
      <c r="C12" s="236">
        <v>119.09394325024675</v>
      </c>
      <c r="D12" s="236">
        <v>101.5898934396396</v>
      </c>
      <c r="E12" s="236">
        <v>94.503525821972616</v>
      </c>
      <c r="F12" s="236">
        <v>100</v>
      </c>
      <c r="G12" s="235">
        <v>112.65187225</v>
      </c>
      <c r="H12" s="232">
        <f t="shared" si="0"/>
        <v>5.8161577890561773</v>
      </c>
      <c r="I12" s="263">
        <f t="shared" si="0"/>
        <v>12.651872249999997</v>
      </c>
      <c r="J12" s="212"/>
      <c r="K12" s="212"/>
    </row>
    <row r="13" spans="1:11" ht="18" customHeight="1">
      <c r="A13" s="493" t="s">
        <v>112</v>
      </c>
      <c r="B13" s="497">
        <v>2.3130889572572202</v>
      </c>
      <c r="C13" s="498">
        <v>118.69786108372324</v>
      </c>
      <c r="D13" s="498">
        <v>101.29462210315874</v>
      </c>
      <c r="E13" s="498">
        <v>94.324564913572772</v>
      </c>
      <c r="F13" s="498">
        <v>100.00000000000001</v>
      </c>
      <c r="G13" s="499">
        <v>119.58425333333332</v>
      </c>
      <c r="H13" s="503">
        <f t="shared" si="0"/>
        <v>6.016921563992895</v>
      </c>
      <c r="I13" s="495">
        <f t="shared" si="0"/>
        <v>19.584253333333308</v>
      </c>
      <c r="J13" s="212"/>
      <c r="K13" s="212"/>
    </row>
    <row r="14" spans="1:11" ht="18" customHeight="1">
      <c r="A14" s="494" t="s">
        <v>113</v>
      </c>
      <c r="B14" s="500">
        <v>5.6615900260239904</v>
      </c>
      <c r="C14" s="501"/>
      <c r="D14" s="501"/>
      <c r="E14" s="501"/>
      <c r="F14" s="501">
        <v>100</v>
      </c>
      <c r="G14" s="502">
        <v>100</v>
      </c>
      <c r="H14" s="504"/>
      <c r="I14" s="496">
        <f t="shared" si="0"/>
        <v>0</v>
      </c>
      <c r="J14" s="212"/>
      <c r="K14" s="212"/>
    </row>
    <row r="15" spans="1:11" ht="18" customHeight="1">
      <c r="A15" s="217" t="s">
        <v>114</v>
      </c>
      <c r="B15" s="234">
        <v>3.10217418676993</v>
      </c>
      <c r="C15" s="236">
        <v>88.853188405612116</v>
      </c>
      <c r="D15" s="236">
        <v>92.593194503389043</v>
      </c>
      <c r="E15" s="236">
        <v>95.847534662783232</v>
      </c>
      <c r="F15" s="236">
        <v>99.999999999999986</v>
      </c>
      <c r="G15" s="235">
        <v>105.31244441666668</v>
      </c>
      <c r="H15" s="232">
        <f t="shared" si="0"/>
        <v>4.3323653047793158</v>
      </c>
      <c r="I15" s="263">
        <f t="shared" si="0"/>
        <v>5.3124444166666933</v>
      </c>
      <c r="J15" s="212"/>
      <c r="K15" s="212"/>
    </row>
    <row r="16" spans="1:11" ht="18" customHeight="1">
      <c r="A16" s="493" t="s">
        <v>115</v>
      </c>
      <c r="B16" s="497">
        <v>15.1562634325626</v>
      </c>
      <c r="C16" s="503">
        <v>87.820101350713614</v>
      </c>
      <c r="D16" s="503">
        <v>91.907982289540954</v>
      </c>
      <c r="E16" s="503">
        <v>95.900227875926575</v>
      </c>
      <c r="F16" s="503">
        <v>100.00000000000001</v>
      </c>
      <c r="G16" s="499">
        <v>105.28803741666667</v>
      </c>
      <c r="H16" s="503">
        <f t="shared" si="0"/>
        <v>4.2750389804888016</v>
      </c>
      <c r="I16" s="272">
        <f t="shared" si="0"/>
        <v>5.2880374166666542</v>
      </c>
      <c r="J16" s="212"/>
      <c r="K16" s="212"/>
    </row>
    <row r="17" spans="1:11" ht="18" customHeight="1">
      <c r="A17" s="507" t="s">
        <v>116</v>
      </c>
      <c r="B17" s="505">
        <v>1.0134718897147901</v>
      </c>
      <c r="C17" s="12">
        <v>95.211441058662501</v>
      </c>
      <c r="D17" s="12">
        <v>99.900113806830348</v>
      </c>
      <c r="E17" s="12">
        <v>100.90255267943219</v>
      </c>
      <c r="F17" s="12">
        <v>100.00000000000001</v>
      </c>
      <c r="G17" s="506">
        <v>115.11861250000003</v>
      </c>
      <c r="H17" s="36">
        <f t="shared" si="0"/>
        <v>-0.8944795304630162</v>
      </c>
      <c r="I17" s="274">
        <f t="shared" si="0"/>
        <v>15.118612500000012</v>
      </c>
      <c r="J17" s="212"/>
      <c r="K17" s="72"/>
    </row>
    <row r="18" spans="1:11" ht="18" customHeight="1">
      <c r="A18" s="507" t="s">
        <v>117</v>
      </c>
      <c r="B18" s="505">
        <v>0.28707271834375198</v>
      </c>
      <c r="C18" s="12">
        <v>85.018990932330397</v>
      </c>
      <c r="D18" s="12">
        <v>93.63394855230051</v>
      </c>
      <c r="E18" s="12">
        <v>102.99263632513102</v>
      </c>
      <c r="F18" s="12">
        <v>100.00000000000001</v>
      </c>
      <c r="G18" s="506">
        <v>103.97507850000001</v>
      </c>
      <c r="H18" s="36">
        <f t="shared" si="0"/>
        <v>-2.9056798931563748</v>
      </c>
      <c r="I18" s="274">
        <f t="shared" si="0"/>
        <v>3.9750784999999809</v>
      </c>
      <c r="J18" s="212"/>
      <c r="K18" s="212"/>
    </row>
    <row r="19" spans="1:11" ht="18" customHeight="1">
      <c r="A19" s="507" t="s">
        <v>118</v>
      </c>
      <c r="B19" s="505">
        <v>2.0731819192326801</v>
      </c>
      <c r="C19" s="12"/>
      <c r="D19" s="12"/>
      <c r="E19" s="12"/>
      <c r="F19" s="12">
        <v>99.999999999999986</v>
      </c>
      <c r="G19" s="506">
        <v>109.40779625</v>
      </c>
      <c r="H19" s="36"/>
      <c r="I19" s="274">
        <f t="shared" si="0"/>
        <v>9.4077962500000183</v>
      </c>
      <c r="J19" s="212"/>
      <c r="K19" s="212"/>
    </row>
    <row r="20" spans="1:11" ht="18" customHeight="1">
      <c r="A20" s="507" t="s">
        <v>119</v>
      </c>
      <c r="B20" s="505">
        <v>1.08356192045023</v>
      </c>
      <c r="C20" s="12">
        <v>99.153116657170969</v>
      </c>
      <c r="D20" s="12">
        <v>99.576215387910921</v>
      </c>
      <c r="E20" s="12">
        <v>100.71531050211225</v>
      </c>
      <c r="F20" s="12">
        <v>100</v>
      </c>
      <c r="G20" s="506">
        <v>101.10926749999999</v>
      </c>
      <c r="H20" s="36">
        <f t="shared" si="0"/>
        <v>-0.7102301512511815</v>
      </c>
      <c r="I20" s="274">
        <f t="shared" si="0"/>
        <v>1.109267499999973</v>
      </c>
      <c r="J20" s="212"/>
      <c r="K20" s="212"/>
    </row>
    <row r="21" spans="1:11" ht="18" customHeight="1">
      <c r="A21" s="507" t="s">
        <v>120</v>
      </c>
      <c r="B21" s="505">
        <v>6.5495941619773204</v>
      </c>
      <c r="C21" s="36">
        <v>99.085579889859332</v>
      </c>
      <c r="D21" s="36">
        <v>100.06288837999945</v>
      </c>
      <c r="E21" s="36">
        <v>97.288940703105027</v>
      </c>
      <c r="F21" s="36">
        <v>99.999999999999986</v>
      </c>
      <c r="G21" s="506">
        <v>100.21973400000002</v>
      </c>
      <c r="H21" s="36">
        <f t="shared" si="0"/>
        <v>2.7866058334094106</v>
      </c>
      <c r="I21" s="274">
        <f t="shared" si="0"/>
        <v>0.21973400000004517</v>
      </c>
      <c r="J21" s="212"/>
      <c r="K21" s="212"/>
    </row>
    <row r="22" spans="1:11" ht="18" customHeight="1">
      <c r="A22" s="507" t="s">
        <v>121</v>
      </c>
      <c r="B22" s="505">
        <v>1.92051846797064</v>
      </c>
      <c r="C22" s="12">
        <v>93.588256488879679</v>
      </c>
      <c r="D22" s="12">
        <v>94.905400660773822</v>
      </c>
      <c r="E22" s="12">
        <v>98.042309558134249</v>
      </c>
      <c r="F22" s="12">
        <v>100.00000000000001</v>
      </c>
      <c r="G22" s="506">
        <v>105.236711</v>
      </c>
      <c r="H22" s="36">
        <f t="shared" si="0"/>
        <v>1.9967812372932343</v>
      </c>
      <c r="I22" s="274">
        <f t="shared" si="0"/>
        <v>5.2367109999999855</v>
      </c>
      <c r="J22" s="212"/>
      <c r="K22" s="212"/>
    </row>
    <row r="23" spans="1:11" ht="18" customHeight="1">
      <c r="A23" s="507" t="s">
        <v>122</v>
      </c>
      <c r="B23" s="505">
        <v>4.5007595169351404</v>
      </c>
      <c r="C23" s="12">
        <v>83.36990291287168</v>
      </c>
      <c r="D23" s="12">
        <v>90.825340168255025</v>
      </c>
      <c r="E23" s="12">
        <v>91.733459929416313</v>
      </c>
      <c r="F23" s="12">
        <v>100</v>
      </c>
      <c r="G23" s="506">
        <v>101.174915</v>
      </c>
      <c r="H23" s="36">
        <f t="shared" si="0"/>
        <v>9.0114774662858395</v>
      </c>
      <c r="I23" s="274">
        <f t="shared" si="0"/>
        <v>1.1749149999999986</v>
      </c>
      <c r="J23" s="212"/>
      <c r="K23" s="212"/>
    </row>
    <row r="24" spans="1:11" ht="18" customHeight="1">
      <c r="A24" s="507" t="s">
        <v>123</v>
      </c>
      <c r="B24" s="505">
        <v>12.554123097514999</v>
      </c>
      <c r="C24" s="12">
        <v>93.678187208373927</v>
      </c>
      <c r="D24" s="12">
        <v>91.678612288215973</v>
      </c>
      <c r="E24" s="12">
        <v>87.91658468904717</v>
      </c>
      <c r="F24" s="12">
        <v>100.00000000000004</v>
      </c>
      <c r="G24" s="506">
        <v>108.70491208333333</v>
      </c>
      <c r="H24" s="36">
        <f t="shared" si="0"/>
        <v>13.744181889788834</v>
      </c>
      <c r="I24" s="274">
        <f t="shared" si="0"/>
        <v>8.7049120833332836</v>
      </c>
      <c r="J24" s="212"/>
      <c r="K24" s="212"/>
    </row>
    <row r="25" spans="1:11" ht="18" customHeight="1">
      <c r="A25" s="507" t="s">
        <v>124</v>
      </c>
      <c r="B25" s="505">
        <v>4.4544171958002696</v>
      </c>
      <c r="C25" s="12">
        <v>91.814642411419825</v>
      </c>
      <c r="D25" s="12">
        <v>92.339468219519787</v>
      </c>
      <c r="E25" s="12">
        <v>96.152237162397185</v>
      </c>
      <c r="F25" s="12">
        <v>100</v>
      </c>
      <c r="G25" s="506">
        <v>99.905844999999999</v>
      </c>
      <c r="H25" s="36">
        <f t="shared" si="0"/>
        <v>4.0017403142727801</v>
      </c>
      <c r="I25" s="274">
        <f t="shared" si="0"/>
        <v>-9.4155000000000655E-2</v>
      </c>
      <c r="J25" s="212"/>
      <c r="K25" s="212"/>
    </row>
    <row r="26" spans="1:11" ht="18" customHeight="1">
      <c r="A26" s="507" t="s">
        <v>125</v>
      </c>
      <c r="B26" s="505">
        <v>3.17452696544242</v>
      </c>
      <c r="C26" s="12">
        <v>76.375805535588327</v>
      </c>
      <c r="D26" s="12">
        <v>82.000521876730204</v>
      </c>
      <c r="E26" s="12">
        <v>96.999415527900126</v>
      </c>
      <c r="F26" s="12">
        <v>100.00000000000001</v>
      </c>
      <c r="G26" s="506">
        <v>103.84955375</v>
      </c>
      <c r="H26" s="36">
        <f t="shared" si="0"/>
        <v>3.0934046929765486</v>
      </c>
      <c r="I26" s="274">
        <f t="shared" si="0"/>
        <v>3.8495537499999841</v>
      </c>
      <c r="J26" s="212"/>
      <c r="K26" s="212"/>
    </row>
    <row r="27" spans="1:11" ht="18" customHeight="1">
      <c r="A27" s="507" t="s">
        <v>126</v>
      </c>
      <c r="B27" s="505">
        <v>3.80286458972946</v>
      </c>
      <c r="C27" s="12">
        <v>85.09164325604128</v>
      </c>
      <c r="D27" s="12">
        <v>88.896476491540241</v>
      </c>
      <c r="E27" s="12">
        <v>88.81751819933362</v>
      </c>
      <c r="F27" s="12">
        <v>100</v>
      </c>
      <c r="G27" s="506">
        <v>112.29673749999999</v>
      </c>
      <c r="H27" s="36">
        <f t="shared" si="0"/>
        <v>12.590401113854014</v>
      </c>
      <c r="I27" s="274">
        <f t="shared" si="0"/>
        <v>12.296737500000006</v>
      </c>
      <c r="J27" s="212"/>
      <c r="K27" s="212"/>
    </row>
    <row r="28" spans="1:11" ht="18" customHeight="1">
      <c r="A28" s="494" t="s">
        <v>127</v>
      </c>
      <c r="B28" s="500">
        <v>1.0787640220183199</v>
      </c>
      <c r="C28" s="501">
        <v>92.052249407220586</v>
      </c>
      <c r="D28" s="501">
        <v>96.289449924309835</v>
      </c>
      <c r="E28" s="501">
        <v>98.684803726928052</v>
      </c>
      <c r="F28" s="501">
        <v>99.999999999999986</v>
      </c>
      <c r="G28" s="502">
        <v>103.99588024999998</v>
      </c>
      <c r="H28" s="504">
        <f t="shared" si="0"/>
        <v>1.3327242122416578</v>
      </c>
      <c r="I28" s="276">
        <f t="shared" si="0"/>
        <v>3.995880249999999</v>
      </c>
      <c r="J28" s="212"/>
      <c r="K28" s="212"/>
    </row>
    <row r="29" spans="1:11" ht="18" customHeight="1">
      <c r="A29" s="2449"/>
      <c r="B29" s="2450"/>
      <c r="C29" s="2450"/>
      <c r="D29" s="2450"/>
      <c r="E29" s="2450"/>
      <c r="F29" s="2450"/>
      <c r="G29" s="2450"/>
      <c r="H29" s="2450"/>
      <c r="I29" s="2451"/>
      <c r="J29" s="212"/>
      <c r="K29" s="212"/>
    </row>
    <row r="30" spans="1:11" ht="18" customHeight="1">
      <c r="A30" s="487" t="s">
        <v>128</v>
      </c>
      <c r="B30" s="491">
        <v>100</v>
      </c>
      <c r="C30" s="489"/>
      <c r="D30" s="489"/>
      <c r="E30" s="489"/>
      <c r="F30" s="489"/>
      <c r="G30" s="508">
        <v>106.226846666667</v>
      </c>
      <c r="H30" s="271"/>
      <c r="I30" s="272"/>
      <c r="J30" s="212"/>
      <c r="K30" s="212"/>
    </row>
    <row r="31" spans="1:11" ht="18" customHeight="1">
      <c r="A31" s="488" t="s">
        <v>129</v>
      </c>
      <c r="B31" s="492">
        <v>32.9</v>
      </c>
      <c r="C31" s="490"/>
      <c r="D31" s="490"/>
      <c r="E31" s="490"/>
      <c r="F31" s="490"/>
      <c r="G31" s="509">
        <v>105.54351083333334</v>
      </c>
      <c r="H31" s="273"/>
      <c r="I31" s="274"/>
      <c r="J31" s="212"/>
      <c r="K31" s="212"/>
    </row>
    <row r="32" spans="1:11" ht="18" customHeight="1">
      <c r="A32" s="488" t="s">
        <v>130</v>
      </c>
      <c r="B32" s="492">
        <v>56.3</v>
      </c>
      <c r="C32" s="490"/>
      <c r="D32" s="490"/>
      <c r="E32" s="490"/>
      <c r="F32" s="490"/>
      <c r="G32" s="509">
        <v>107.27157125000001</v>
      </c>
      <c r="H32" s="273"/>
      <c r="I32" s="274"/>
      <c r="J32" s="212"/>
      <c r="K32" s="212"/>
    </row>
    <row r="33" spans="1:11" ht="18" customHeight="1">
      <c r="A33" s="488" t="s">
        <v>131</v>
      </c>
      <c r="B33" s="492">
        <v>10.8</v>
      </c>
      <c r="C33" s="490"/>
      <c r="D33" s="490"/>
      <c r="E33" s="490"/>
      <c r="F33" s="490"/>
      <c r="G33" s="510">
        <v>102.86187974999997</v>
      </c>
      <c r="H33" s="275"/>
      <c r="I33" s="276"/>
      <c r="J33" s="212"/>
      <c r="K33" s="212"/>
    </row>
    <row r="34" spans="1:11" ht="18" customHeight="1" thickBot="1">
      <c r="A34" s="264" t="s">
        <v>132</v>
      </c>
      <c r="B34" s="265">
        <v>14.03</v>
      </c>
      <c r="C34" s="266">
        <v>89.004308289542124</v>
      </c>
      <c r="D34" s="266">
        <v>91.34718601820056</v>
      </c>
      <c r="E34" s="266">
        <v>90.341101255383407</v>
      </c>
      <c r="F34" s="266">
        <v>100</v>
      </c>
      <c r="G34" s="267">
        <v>107.97195841666665</v>
      </c>
      <c r="H34" s="268"/>
      <c r="I34" s="269">
        <f t="shared" ref="I34" si="1">G34/F34*100-100</f>
        <v>7.9719584166666522</v>
      </c>
      <c r="J34" s="212"/>
      <c r="K34" s="212"/>
    </row>
    <row r="35" spans="1:11" ht="18" customHeight="1" thickTop="1">
      <c r="A35" s="67" t="s">
        <v>133</v>
      </c>
      <c r="B35" s="68"/>
      <c r="C35" s="69"/>
      <c r="D35" s="69"/>
      <c r="E35" s="69"/>
      <c r="F35" s="69"/>
      <c r="G35" s="69"/>
      <c r="H35" s="69"/>
      <c r="I35" s="69"/>
      <c r="J35" s="69"/>
      <c r="K35" s="69"/>
    </row>
    <row r="36" spans="1:11" ht="18" customHeight="1"/>
  </sheetData>
  <mergeCells count="13">
    <mergeCell ref="A1:I1"/>
    <mergeCell ref="A2:I2"/>
    <mergeCell ref="A3:I3"/>
    <mergeCell ref="A4:I4"/>
    <mergeCell ref="A29:I29"/>
    <mergeCell ref="D6:D7"/>
    <mergeCell ref="E6:E7"/>
    <mergeCell ref="F6:F7"/>
    <mergeCell ref="G6:G7"/>
    <mergeCell ref="H6:I6"/>
    <mergeCell ref="A6:A7"/>
    <mergeCell ref="B6:B7"/>
    <mergeCell ref="C6:C7"/>
  </mergeCells>
  <pageMargins left="0.7" right="0.54" top="0.75" bottom="0.59" header="0.3" footer="0.3"/>
  <pageSetup scale="85" orientation="portrait" r:id="rId1"/>
  <colBreaks count="1" manualBreakCount="1">
    <brk id="9" max="1048575" man="1"/>
  </colBreaks>
</worksheet>
</file>

<file path=xl/worksheets/sheet15.xml><?xml version="1.0" encoding="utf-8"?>
<worksheet xmlns="http://schemas.openxmlformats.org/spreadsheetml/2006/main" xmlns:r="http://schemas.openxmlformats.org/officeDocument/2006/relationships">
  <sheetPr>
    <pageSetUpPr fitToPage="1"/>
  </sheetPr>
  <dimension ref="A1:I21"/>
  <sheetViews>
    <sheetView showGridLines="0" workbookViewId="0">
      <selection activeCell="K11" sqref="K11"/>
    </sheetView>
  </sheetViews>
  <sheetFormatPr defaultColWidth="12.42578125" defaultRowHeight="12.75"/>
  <cols>
    <col min="1" max="2" width="12.42578125" style="10" customWidth="1"/>
    <col min="3" max="16384" width="12.42578125" style="10"/>
  </cols>
  <sheetData>
    <row r="1" spans="1:9" ht="15" customHeight="1">
      <c r="A1" s="31"/>
      <c r="B1" s="31"/>
      <c r="C1" s="2464" t="s">
        <v>448</v>
      </c>
      <c r="D1" s="2464"/>
      <c r="E1" s="2464"/>
      <c r="F1" s="2464"/>
      <c r="G1" s="2464"/>
      <c r="H1" s="2464"/>
      <c r="I1" s="2464"/>
    </row>
    <row r="2" spans="1:9" ht="15" customHeight="1">
      <c r="A2" s="1614"/>
      <c r="B2" s="1614"/>
      <c r="C2" s="2465" t="s">
        <v>88</v>
      </c>
      <c r="D2" s="2465"/>
      <c r="E2" s="2465"/>
      <c r="F2" s="2465"/>
      <c r="G2" s="2465"/>
      <c r="H2" s="2465"/>
      <c r="I2" s="2465"/>
    </row>
    <row r="3" spans="1:9" ht="15" customHeight="1">
      <c r="A3" s="1615"/>
      <c r="B3" s="1615"/>
      <c r="C3" s="2465" t="s">
        <v>139</v>
      </c>
      <c r="D3" s="2465"/>
      <c r="E3" s="2465"/>
      <c r="F3" s="2465"/>
      <c r="G3" s="2465"/>
      <c r="H3" s="2465"/>
      <c r="I3" s="2465"/>
    </row>
    <row r="4" spans="1:9" ht="15" customHeight="1" thickBot="1">
      <c r="A4" s="1616"/>
      <c r="B4" s="1616"/>
      <c r="C4" s="2466" t="s">
        <v>46</v>
      </c>
      <c r="D4" s="2466"/>
      <c r="E4" s="2466"/>
      <c r="F4" s="2466"/>
      <c r="G4" s="2466"/>
      <c r="H4" s="2466"/>
      <c r="I4" s="2466"/>
    </row>
    <row r="5" spans="1:9" ht="15" customHeight="1" thickTop="1">
      <c r="A5" s="366"/>
      <c r="B5" s="363"/>
      <c r="C5" s="2459" t="s">
        <v>99</v>
      </c>
      <c r="D5" s="2461" t="s">
        <v>87</v>
      </c>
      <c r="E5" s="2462"/>
      <c r="F5" s="2461" t="s">
        <v>102</v>
      </c>
      <c r="G5" s="2462"/>
      <c r="H5" s="2461" t="s">
        <v>106</v>
      </c>
      <c r="I5" s="2463"/>
    </row>
    <row r="6" spans="1:9" ht="15" customHeight="1">
      <c r="A6" s="362"/>
      <c r="B6" s="364"/>
      <c r="C6" s="2460"/>
      <c r="D6" s="73" t="s">
        <v>47</v>
      </c>
      <c r="E6" s="74" t="s">
        <v>140</v>
      </c>
      <c r="F6" s="74" t="s">
        <v>47</v>
      </c>
      <c r="G6" s="73" t="s">
        <v>140</v>
      </c>
      <c r="H6" s="74" t="s">
        <v>47</v>
      </c>
      <c r="I6" s="75" t="s">
        <v>140</v>
      </c>
    </row>
    <row r="7" spans="1:9" ht="24.95" customHeight="1">
      <c r="A7" s="11"/>
      <c r="B7" s="365"/>
      <c r="C7" s="361" t="s">
        <v>17</v>
      </c>
      <c r="D7" s="77">
        <v>97.953241694969805</v>
      </c>
      <c r="E7" s="78">
        <v>5.9</v>
      </c>
      <c r="F7" s="79">
        <v>99.135729899193805</v>
      </c>
      <c r="G7" s="79">
        <v>1.2</v>
      </c>
      <c r="H7" s="79">
        <v>105.48023000000001</v>
      </c>
      <c r="I7" s="80">
        <v>6.4</v>
      </c>
    </row>
    <row r="8" spans="1:9" ht="24.95" customHeight="1">
      <c r="A8" s="11"/>
      <c r="B8" s="11"/>
      <c r="C8" s="76" t="s">
        <v>16</v>
      </c>
      <c r="D8" s="77">
        <v>97.317288386684481</v>
      </c>
      <c r="E8" s="79">
        <v>5.3</v>
      </c>
      <c r="F8" s="79">
        <v>98.764655130720115</v>
      </c>
      <c r="G8" s="79">
        <v>1.4872721388534274</v>
      </c>
      <c r="H8" s="79">
        <v>107.36151</v>
      </c>
      <c r="I8" s="80">
        <v>8.6999999999999993</v>
      </c>
    </row>
    <row r="9" spans="1:9" ht="24.95" customHeight="1">
      <c r="A9" s="11"/>
      <c r="B9" s="11"/>
      <c r="C9" s="76" t="s">
        <v>15</v>
      </c>
      <c r="D9" s="77">
        <v>97.176228368432447</v>
      </c>
      <c r="E9" s="79">
        <v>5.0116827276052192</v>
      </c>
      <c r="F9" s="79">
        <v>98.70798366434714</v>
      </c>
      <c r="G9" s="79">
        <v>1.5762727489319985</v>
      </c>
      <c r="H9" s="79">
        <v>107.76094999999999</v>
      </c>
      <c r="I9" s="80">
        <v>9.1999999999999993</v>
      </c>
    </row>
    <row r="10" spans="1:9" ht="24.95" customHeight="1">
      <c r="A10" s="11"/>
      <c r="B10" s="11"/>
      <c r="C10" s="76" t="s">
        <v>14</v>
      </c>
      <c r="D10" s="77">
        <v>98.7</v>
      </c>
      <c r="E10" s="79">
        <v>4.101578726819227</v>
      </c>
      <c r="F10" s="79">
        <v>99.543361637329056</v>
      </c>
      <c r="G10" s="79">
        <v>0.8</v>
      </c>
      <c r="H10" s="79">
        <v>106.43895999999999</v>
      </c>
      <c r="I10" s="80">
        <v>6.9</v>
      </c>
    </row>
    <row r="11" spans="1:9" ht="24.95" customHeight="1">
      <c r="A11" s="11"/>
      <c r="B11" s="11"/>
      <c r="C11" s="76" t="s">
        <v>13</v>
      </c>
      <c r="D11" s="77">
        <v>96.2</v>
      </c>
      <c r="E11" s="79">
        <v>2.7</v>
      </c>
      <c r="F11" s="79">
        <v>97.926606958793741</v>
      </c>
      <c r="G11" s="79">
        <v>1.7596098120946664</v>
      </c>
      <c r="H11" s="79">
        <v>104.95336</v>
      </c>
      <c r="I11" s="80">
        <v>7.2</v>
      </c>
    </row>
    <row r="12" spans="1:9" ht="24.95" customHeight="1">
      <c r="A12" s="11"/>
      <c r="B12" s="11"/>
      <c r="C12" s="76" t="s">
        <v>12</v>
      </c>
      <c r="D12" s="77">
        <v>96.7</v>
      </c>
      <c r="E12" s="79">
        <v>1.7917795224803541</v>
      </c>
      <c r="F12" s="79">
        <v>98.641382967678069</v>
      </c>
      <c r="G12" s="79">
        <v>2</v>
      </c>
      <c r="H12" s="79">
        <v>104.60026999999999</v>
      </c>
      <c r="I12" s="80">
        <v>6</v>
      </c>
    </row>
    <row r="13" spans="1:9" ht="24.95" customHeight="1">
      <c r="A13" s="11"/>
      <c r="B13" s="11"/>
      <c r="C13" s="76" t="s">
        <v>11</v>
      </c>
      <c r="D13" s="77">
        <v>97.031753967134023</v>
      </c>
      <c r="E13" s="79">
        <v>1.686582996249399</v>
      </c>
      <c r="F13" s="79">
        <v>99.122178271705081</v>
      </c>
      <c r="G13" s="79">
        <v>2.1543713465996746</v>
      </c>
      <c r="H13" s="79">
        <v>104.25931</v>
      </c>
      <c r="I13" s="80">
        <v>5.2</v>
      </c>
    </row>
    <row r="14" spans="1:9" ht="24.95" customHeight="1">
      <c r="A14" s="11"/>
      <c r="B14" s="11"/>
      <c r="C14" s="76" t="s">
        <v>10</v>
      </c>
      <c r="D14" s="77">
        <v>97.648452694535521</v>
      </c>
      <c r="E14" s="79">
        <v>1</v>
      </c>
      <c r="F14" s="79">
        <v>99.865872125192709</v>
      </c>
      <c r="G14" s="79">
        <v>2.2708188091763191</v>
      </c>
      <c r="H14" s="79">
        <v>104.83313</v>
      </c>
      <c r="I14" s="80">
        <v>5</v>
      </c>
    </row>
    <row r="15" spans="1:9" ht="24.95" customHeight="1">
      <c r="C15" s="76" t="s">
        <v>9</v>
      </c>
      <c r="D15" s="77">
        <v>98.253928986174074</v>
      </c>
      <c r="E15" s="79">
        <v>1.2</v>
      </c>
      <c r="F15" s="79">
        <v>100.45525221079566</v>
      </c>
      <c r="G15" s="79">
        <v>2.2404429495448852</v>
      </c>
      <c r="H15" s="79">
        <v>104.9</v>
      </c>
      <c r="I15" s="80">
        <v>4.4000000000000004</v>
      </c>
    </row>
    <row r="16" spans="1:9" ht="24.95" customHeight="1">
      <c r="C16" s="76" t="s">
        <v>8</v>
      </c>
      <c r="D16" s="77">
        <v>99.631458745255401</v>
      </c>
      <c r="E16" s="79">
        <v>1.4818350776288014</v>
      </c>
      <c r="F16" s="79">
        <v>101.59790283446861</v>
      </c>
      <c r="G16" s="79">
        <v>1.9737180544963735</v>
      </c>
      <c r="H16" s="79">
        <v>106.9</v>
      </c>
      <c r="I16" s="80">
        <v>5.2</v>
      </c>
    </row>
    <row r="17" spans="3:9" ht="24.95" customHeight="1">
      <c r="C17" s="76" t="s">
        <v>7</v>
      </c>
      <c r="D17" s="77">
        <v>101.23751042440797</v>
      </c>
      <c r="E17" s="79">
        <v>0.75584272109227868</v>
      </c>
      <c r="F17" s="79">
        <v>102.48203208078642</v>
      </c>
      <c r="G17" s="79">
        <v>1.1865449335384426</v>
      </c>
      <c r="H17" s="79">
        <v>107.9</v>
      </c>
      <c r="I17" s="80">
        <v>5.3</v>
      </c>
    </row>
    <row r="18" spans="3:9" ht="24.95" customHeight="1">
      <c r="C18" s="76" t="s">
        <v>6</v>
      </c>
      <c r="D18" s="77">
        <v>101.58011286220942</v>
      </c>
      <c r="E18" s="81">
        <v>0.91628618733487599</v>
      </c>
      <c r="F18" s="79">
        <v>103.75704221898944</v>
      </c>
      <c r="G18" s="79">
        <v>2.1</v>
      </c>
      <c r="H18" s="79">
        <v>109.4</v>
      </c>
      <c r="I18" s="80">
        <v>5.4</v>
      </c>
    </row>
    <row r="19" spans="3:9" ht="24.95" customHeight="1" thickBot="1">
      <c r="C19" s="82" t="s">
        <v>49</v>
      </c>
      <c r="D19" s="83">
        <v>98.260831344150247</v>
      </c>
      <c r="E19" s="83">
        <v>2.6537989966008459</v>
      </c>
      <c r="F19" s="83">
        <v>99.999999999999986</v>
      </c>
      <c r="G19" s="83">
        <v>1.7290875661029823</v>
      </c>
      <c r="H19" s="83">
        <f>AVERAGE(H7:H18)</f>
        <v>106.23231000000003</v>
      </c>
      <c r="I19" s="84">
        <f>AVERAGE(I7:I18)</f>
        <v>6.2416666666666671</v>
      </c>
    </row>
    <row r="20" spans="3:9" ht="20.100000000000001" customHeight="1" thickTop="1">
      <c r="C20" s="85"/>
      <c r="D20" s="86"/>
      <c r="E20" s="86"/>
      <c r="F20" s="86"/>
      <c r="G20" s="86"/>
      <c r="H20" s="86"/>
      <c r="I20" s="86"/>
    </row>
    <row r="21" spans="3:9" ht="20.100000000000001" customHeight="1"/>
  </sheetData>
  <mergeCells count="8">
    <mergeCell ref="C5:C6"/>
    <mergeCell ref="D5:E5"/>
    <mergeCell ref="F5:G5"/>
    <mergeCell ref="H5:I5"/>
    <mergeCell ref="C1:I1"/>
    <mergeCell ref="C2:I2"/>
    <mergeCell ref="C3:I3"/>
    <mergeCell ref="C4:I4"/>
  </mergeCells>
  <pageMargins left="0.22" right="0.87" top="1" bottom="1" header="0.5" footer="0.5"/>
  <pageSetup paperSize="9" scale="81" orientation="portrait"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M49"/>
  <sheetViews>
    <sheetView showGridLines="0" workbookViewId="0">
      <selection activeCell="A4" sqref="A4:M4"/>
    </sheetView>
  </sheetViews>
  <sheetFormatPr defaultRowHeight="24.95" customHeight="1"/>
  <cols>
    <col min="1" max="1" width="7.28515625" style="8" customWidth="1"/>
    <col min="2" max="2" width="23.7109375" style="8" customWidth="1"/>
    <col min="3" max="16384" width="9.140625" style="8"/>
  </cols>
  <sheetData>
    <row r="1" spans="1:13" ht="15.75">
      <c r="A1" s="2468" t="s">
        <v>449</v>
      </c>
      <c r="B1" s="2468"/>
      <c r="C1" s="2468"/>
      <c r="D1" s="2468"/>
      <c r="E1" s="2468"/>
      <c r="F1" s="2468"/>
      <c r="G1" s="2468"/>
      <c r="H1" s="2468"/>
      <c r="I1" s="2468"/>
      <c r="J1" s="2468"/>
      <c r="K1" s="2468"/>
      <c r="L1" s="2468"/>
      <c r="M1" s="2468"/>
    </row>
    <row r="2" spans="1:13" ht="15.75">
      <c r="A2" s="2468" t="s">
        <v>3</v>
      </c>
      <c r="B2" s="2468"/>
      <c r="C2" s="2468"/>
      <c r="D2" s="2468"/>
      <c r="E2" s="2468"/>
      <c r="F2" s="2468"/>
      <c r="G2" s="2468"/>
      <c r="H2" s="2468"/>
      <c r="I2" s="2468"/>
      <c r="J2" s="2468"/>
      <c r="K2" s="2468"/>
      <c r="L2" s="2468"/>
      <c r="M2" s="2468"/>
    </row>
    <row r="3" spans="1:13" ht="12.75">
      <c r="A3" s="2469" t="s">
        <v>59</v>
      </c>
      <c r="B3" s="2469"/>
      <c r="C3" s="2469"/>
      <c r="D3" s="2469"/>
      <c r="E3" s="2469"/>
      <c r="F3" s="2469"/>
      <c r="G3" s="2469"/>
      <c r="H3" s="2469"/>
      <c r="I3" s="2469"/>
      <c r="J3" s="2469"/>
      <c r="K3" s="2469"/>
      <c r="L3" s="2469"/>
      <c r="M3" s="2469"/>
    </row>
    <row r="4" spans="1:13" ht="13.5" thickBot="1">
      <c r="A4" s="2470" t="s">
        <v>217</v>
      </c>
      <c r="B4" s="2470"/>
      <c r="C4" s="2470"/>
      <c r="D4" s="2470"/>
      <c r="E4" s="2470"/>
      <c r="F4" s="2470"/>
      <c r="G4" s="2470"/>
      <c r="H4" s="2470"/>
      <c r="I4" s="2470"/>
      <c r="J4" s="2470"/>
      <c r="K4" s="2470"/>
      <c r="L4" s="2470"/>
      <c r="M4" s="2470"/>
    </row>
    <row r="5" spans="1:13" ht="16.5" thickTop="1">
      <c r="A5" s="2471" t="s">
        <v>100</v>
      </c>
      <c r="B5" s="2486" t="s">
        <v>60</v>
      </c>
      <c r="C5" s="2486" t="s">
        <v>61</v>
      </c>
      <c r="D5" s="141" t="s">
        <v>146</v>
      </c>
      <c r="E5" s="2474" t="s">
        <v>147</v>
      </c>
      <c r="F5" s="2475"/>
      <c r="G5" s="2476" t="s">
        <v>148</v>
      </c>
      <c r="H5" s="2477"/>
      <c r="I5" s="2475"/>
      <c r="J5" s="2478" t="s">
        <v>48</v>
      </c>
      <c r="K5" s="2479"/>
      <c r="L5" s="2479"/>
      <c r="M5" s="2480"/>
    </row>
    <row r="6" spans="1:13" ht="15.75" customHeight="1">
      <c r="A6" s="2472"/>
      <c r="B6" s="2487"/>
      <c r="C6" s="2487"/>
      <c r="D6" s="142" t="str">
        <f>I6</f>
        <v>Jun/Jul</v>
      </c>
      <c r="E6" s="142" t="str">
        <f>H6</f>
        <v>May/Jun</v>
      </c>
      <c r="F6" s="142" t="str">
        <f>I6</f>
        <v>Jun/Jul</v>
      </c>
      <c r="G6" s="142" t="s">
        <v>93</v>
      </c>
      <c r="H6" s="142" t="s">
        <v>104</v>
      </c>
      <c r="I6" s="142" t="s">
        <v>103</v>
      </c>
      <c r="J6" s="2481" t="s">
        <v>218</v>
      </c>
      <c r="K6" s="2481" t="s">
        <v>219</v>
      </c>
      <c r="L6" s="2481" t="s">
        <v>220</v>
      </c>
      <c r="M6" s="2484" t="s">
        <v>221</v>
      </c>
    </row>
    <row r="7" spans="1:13" ht="13.5" customHeight="1">
      <c r="A7" s="2472"/>
      <c r="B7" s="2483"/>
      <c r="C7" s="2483"/>
      <c r="D7" s="143">
        <v>1</v>
      </c>
      <c r="E7" s="143">
        <v>2</v>
      </c>
      <c r="F7" s="143">
        <v>3</v>
      </c>
      <c r="G7" s="143">
        <v>4</v>
      </c>
      <c r="H7" s="143">
        <v>5</v>
      </c>
      <c r="I7" s="143">
        <v>6</v>
      </c>
      <c r="J7" s="2482"/>
      <c r="K7" s="2483"/>
      <c r="L7" s="2483"/>
      <c r="M7" s="2485"/>
    </row>
    <row r="8" spans="1:13" ht="12.75" customHeight="1">
      <c r="A8" s="2473"/>
      <c r="B8" s="144" t="s">
        <v>21</v>
      </c>
      <c r="C8" s="145">
        <v>100</v>
      </c>
      <c r="D8" s="146">
        <v>429.7</v>
      </c>
      <c r="E8" s="146">
        <v>456.9</v>
      </c>
      <c r="F8" s="146">
        <v>458.8</v>
      </c>
      <c r="G8" s="146">
        <v>500.5</v>
      </c>
      <c r="H8" s="146">
        <v>500.5</v>
      </c>
      <c r="I8" s="146">
        <v>500.5</v>
      </c>
      <c r="J8" s="147">
        <f>+F8/D8*100-100</f>
        <v>6.772166627879912</v>
      </c>
      <c r="K8" s="148">
        <f>+F8/E8*100-100</f>
        <v>0.41584591814402927</v>
      </c>
      <c r="L8" s="148">
        <f>I8/F8*100-100</f>
        <v>9.0889276373147254</v>
      </c>
      <c r="M8" s="149">
        <f>+I8/H8*100-100</f>
        <v>0</v>
      </c>
    </row>
    <row r="9" spans="1:13" ht="18" customHeight="1">
      <c r="A9" s="150">
        <v>1</v>
      </c>
      <c r="B9" s="151" t="s">
        <v>62</v>
      </c>
      <c r="C9" s="152">
        <v>26.97</v>
      </c>
      <c r="D9" s="153">
        <v>336.9</v>
      </c>
      <c r="E9" s="153">
        <v>368.6</v>
      </c>
      <c r="F9" s="153">
        <v>368.6</v>
      </c>
      <c r="G9" s="153">
        <v>393.1</v>
      </c>
      <c r="H9" s="153">
        <v>393.1</v>
      </c>
      <c r="I9" s="153">
        <v>393.1</v>
      </c>
      <c r="J9" s="154">
        <f>+F9/D9*100-100</f>
        <v>9.4093202730780803</v>
      </c>
      <c r="K9" s="154">
        <f>+F9/E9*100-100</f>
        <v>0</v>
      </c>
      <c r="L9" s="155">
        <f t="shared" ref="L9:L48" si="0">I9/F9*100-100</f>
        <v>6.6467715680955024</v>
      </c>
      <c r="M9" s="156">
        <f>+I9/H9*100-100</f>
        <v>0</v>
      </c>
    </row>
    <row r="10" spans="1:13" ht="18" customHeight="1">
      <c r="A10" s="157"/>
      <c r="B10" s="158" t="s">
        <v>63</v>
      </c>
      <c r="C10" s="159">
        <v>9.8000000000000007</v>
      </c>
      <c r="D10" s="160">
        <v>311.10000000000002</v>
      </c>
      <c r="E10" s="160">
        <v>339.6</v>
      </c>
      <c r="F10" s="160">
        <v>339.6</v>
      </c>
      <c r="G10" s="160">
        <v>367</v>
      </c>
      <c r="H10" s="160">
        <v>367</v>
      </c>
      <c r="I10" s="160">
        <v>367</v>
      </c>
      <c r="J10" s="161">
        <f>+F10/D10*100-100</f>
        <v>9.1610414657666439</v>
      </c>
      <c r="K10" s="161">
        <f>+F10/E10*100-100</f>
        <v>0</v>
      </c>
      <c r="L10" s="155">
        <f t="shared" si="0"/>
        <v>8.0683156654887966</v>
      </c>
      <c r="M10" s="162">
        <f>+I10/H10*100-100</f>
        <v>0</v>
      </c>
    </row>
    <row r="11" spans="1:13" ht="18" customHeight="1">
      <c r="A11" s="157"/>
      <c r="B11" s="158" t="s">
        <v>64</v>
      </c>
      <c r="C11" s="159">
        <v>17.170000000000002</v>
      </c>
      <c r="D11" s="160">
        <v>351.6</v>
      </c>
      <c r="E11" s="160">
        <v>385.1</v>
      </c>
      <c r="F11" s="160">
        <v>385.1</v>
      </c>
      <c r="G11" s="160">
        <v>408</v>
      </c>
      <c r="H11" s="160">
        <v>408</v>
      </c>
      <c r="I11" s="160">
        <v>408</v>
      </c>
      <c r="J11" s="161">
        <f>+F11/D11*100-100</f>
        <v>9.5278725824800858</v>
      </c>
      <c r="K11" s="161">
        <f>+F11/E11*100-100</f>
        <v>0</v>
      </c>
      <c r="L11" s="155">
        <f t="shared" si="0"/>
        <v>5.946507400675145</v>
      </c>
      <c r="M11" s="162">
        <f>+I11/H11*100-100</f>
        <v>0</v>
      </c>
    </row>
    <row r="12" spans="1:13" ht="18" customHeight="1">
      <c r="A12" s="1617">
        <v>1.1000000000000001</v>
      </c>
      <c r="B12" s="151" t="s">
        <v>65</v>
      </c>
      <c r="C12" s="163">
        <v>2.82</v>
      </c>
      <c r="D12" s="153">
        <v>423.2</v>
      </c>
      <c r="E12" s="153">
        <v>423.2</v>
      </c>
      <c r="F12" s="153">
        <v>423.2</v>
      </c>
      <c r="G12" s="153">
        <v>454.4</v>
      </c>
      <c r="H12" s="153">
        <v>454.4</v>
      </c>
      <c r="I12" s="153">
        <v>454.4</v>
      </c>
      <c r="J12" s="154">
        <f t="shared" ref="J12:J29" si="1">+F12/D12*100-100</f>
        <v>0</v>
      </c>
      <c r="K12" s="154">
        <f t="shared" ref="K12:K29" si="2">+F12/E12*100-100</f>
        <v>0</v>
      </c>
      <c r="L12" s="155">
        <f t="shared" si="0"/>
        <v>7.3724007561436764</v>
      </c>
      <c r="M12" s="156">
        <f t="shared" ref="M12:M29" si="3">+I12/H12*100-100</f>
        <v>0</v>
      </c>
    </row>
    <row r="13" spans="1:13" ht="18" customHeight="1">
      <c r="A13" s="1617"/>
      <c r="B13" s="158" t="s">
        <v>63</v>
      </c>
      <c r="C13" s="164">
        <v>0.31</v>
      </c>
      <c r="D13" s="160">
        <v>350.7</v>
      </c>
      <c r="E13" s="160">
        <v>350.7</v>
      </c>
      <c r="F13" s="160">
        <v>350.7</v>
      </c>
      <c r="G13" s="160">
        <v>358.8</v>
      </c>
      <c r="H13" s="160">
        <v>358.8</v>
      </c>
      <c r="I13" s="160">
        <v>358.8</v>
      </c>
      <c r="J13" s="161">
        <f>+F13/D13*100-100</f>
        <v>0</v>
      </c>
      <c r="K13" s="161">
        <f t="shared" si="2"/>
        <v>0</v>
      </c>
      <c r="L13" s="155">
        <f t="shared" si="0"/>
        <v>2.3096663815226748</v>
      </c>
      <c r="M13" s="162">
        <f t="shared" si="3"/>
        <v>0</v>
      </c>
    </row>
    <row r="14" spans="1:13" ht="18" customHeight="1">
      <c r="A14" s="1617"/>
      <c r="B14" s="158" t="s">
        <v>64</v>
      </c>
      <c r="C14" s="164">
        <v>2.5099999999999998</v>
      </c>
      <c r="D14" s="160">
        <v>432</v>
      </c>
      <c r="E14" s="160">
        <v>432</v>
      </c>
      <c r="F14" s="160">
        <v>432</v>
      </c>
      <c r="G14" s="160">
        <v>466</v>
      </c>
      <c r="H14" s="160">
        <v>466</v>
      </c>
      <c r="I14" s="160">
        <v>466</v>
      </c>
      <c r="J14" s="161">
        <f t="shared" si="1"/>
        <v>0</v>
      </c>
      <c r="K14" s="161">
        <f t="shared" si="2"/>
        <v>0</v>
      </c>
      <c r="L14" s="155">
        <f t="shared" si="0"/>
        <v>7.8703703703703667</v>
      </c>
      <c r="M14" s="162">
        <f t="shared" si="3"/>
        <v>0</v>
      </c>
    </row>
    <row r="15" spans="1:13" ht="18" customHeight="1">
      <c r="A15" s="1617">
        <v>1.2</v>
      </c>
      <c r="B15" s="151" t="s">
        <v>66</v>
      </c>
      <c r="C15" s="163">
        <v>1.1399999999999999</v>
      </c>
      <c r="D15" s="153">
        <v>353.1</v>
      </c>
      <c r="E15" s="153">
        <v>353.1</v>
      </c>
      <c r="F15" s="153">
        <v>353.1</v>
      </c>
      <c r="G15" s="153">
        <v>373.5</v>
      </c>
      <c r="H15" s="153">
        <v>373.5</v>
      </c>
      <c r="I15" s="153">
        <v>373.5</v>
      </c>
      <c r="J15" s="154">
        <f t="shared" si="1"/>
        <v>0</v>
      </c>
      <c r="K15" s="154">
        <f t="shared" si="2"/>
        <v>0</v>
      </c>
      <c r="L15" s="155">
        <f t="shared" si="0"/>
        <v>5.7774001699235242</v>
      </c>
      <c r="M15" s="156">
        <f t="shared" si="3"/>
        <v>0</v>
      </c>
    </row>
    <row r="16" spans="1:13" ht="18" customHeight="1">
      <c r="A16" s="1617"/>
      <c r="B16" s="158" t="s">
        <v>63</v>
      </c>
      <c r="C16" s="164">
        <v>0.19</v>
      </c>
      <c r="D16" s="160">
        <v>297.2</v>
      </c>
      <c r="E16" s="160">
        <v>297.2</v>
      </c>
      <c r="F16" s="160">
        <v>297.2</v>
      </c>
      <c r="G16" s="160">
        <v>310.5</v>
      </c>
      <c r="H16" s="160">
        <v>310.5</v>
      </c>
      <c r="I16" s="160">
        <v>310.5</v>
      </c>
      <c r="J16" s="161">
        <f t="shared" si="1"/>
        <v>0</v>
      </c>
      <c r="K16" s="161">
        <f t="shared" si="2"/>
        <v>0</v>
      </c>
      <c r="L16" s="155">
        <f t="shared" si="0"/>
        <v>4.4751009421265024</v>
      </c>
      <c r="M16" s="162">
        <f t="shared" si="3"/>
        <v>0</v>
      </c>
    </row>
    <row r="17" spans="1:13" ht="18" customHeight="1">
      <c r="A17" s="1617"/>
      <c r="B17" s="158" t="s">
        <v>64</v>
      </c>
      <c r="C17" s="164">
        <v>0.95</v>
      </c>
      <c r="D17" s="160">
        <v>364.2</v>
      </c>
      <c r="E17" s="160">
        <v>364.2</v>
      </c>
      <c r="F17" s="160">
        <v>364.2</v>
      </c>
      <c r="G17" s="160">
        <v>386</v>
      </c>
      <c r="H17" s="160">
        <v>386</v>
      </c>
      <c r="I17" s="160">
        <v>386</v>
      </c>
      <c r="J17" s="161">
        <f t="shared" si="1"/>
        <v>0</v>
      </c>
      <c r="K17" s="161">
        <f t="shared" si="2"/>
        <v>0</v>
      </c>
      <c r="L17" s="155">
        <f t="shared" si="0"/>
        <v>5.9857221306974111</v>
      </c>
      <c r="M17" s="162">
        <f t="shared" si="3"/>
        <v>0</v>
      </c>
    </row>
    <row r="18" spans="1:13" ht="18" customHeight="1">
      <c r="A18" s="1617">
        <v>1.3</v>
      </c>
      <c r="B18" s="151" t="s">
        <v>67</v>
      </c>
      <c r="C18" s="163">
        <v>0.55000000000000004</v>
      </c>
      <c r="D18" s="153">
        <v>516.6</v>
      </c>
      <c r="E18" s="153">
        <v>523.20000000000005</v>
      </c>
      <c r="F18" s="153">
        <v>523.20000000000005</v>
      </c>
      <c r="G18" s="153">
        <v>529.20000000000005</v>
      </c>
      <c r="H18" s="153">
        <v>529.20000000000005</v>
      </c>
      <c r="I18" s="153">
        <v>529.20000000000005</v>
      </c>
      <c r="J18" s="154">
        <f t="shared" si="1"/>
        <v>1.2775842044134862</v>
      </c>
      <c r="K18" s="154">
        <f>+F18/E18*100-100</f>
        <v>0</v>
      </c>
      <c r="L18" s="155">
        <f t="shared" si="0"/>
        <v>1.1467889908256979</v>
      </c>
      <c r="M18" s="156">
        <f t="shared" si="3"/>
        <v>0</v>
      </c>
    </row>
    <row r="19" spans="1:13" ht="18" customHeight="1">
      <c r="A19" s="1617"/>
      <c r="B19" s="158" t="s">
        <v>63</v>
      </c>
      <c r="C19" s="164">
        <v>0.1</v>
      </c>
      <c r="D19" s="160">
        <v>385.3</v>
      </c>
      <c r="E19" s="160">
        <v>407.5</v>
      </c>
      <c r="F19" s="160">
        <v>407.5</v>
      </c>
      <c r="G19" s="160">
        <v>414.6</v>
      </c>
      <c r="H19" s="160">
        <v>414.6</v>
      </c>
      <c r="I19" s="160">
        <v>414.6</v>
      </c>
      <c r="J19" s="161">
        <f t="shared" si="1"/>
        <v>5.7617440955099823</v>
      </c>
      <c r="K19" s="161">
        <f t="shared" si="2"/>
        <v>0</v>
      </c>
      <c r="L19" s="155">
        <f t="shared" si="0"/>
        <v>1.7423312883435642</v>
      </c>
      <c r="M19" s="162">
        <f t="shared" si="3"/>
        <v>0</v>
      </c>
    </row>
    <row r="20" spans="1:13" ht="18" customHeight="1">
      <c r="A20" s="1617"/>
      <c r="B20" s="158" t="s">
        <v>64</v>
      </c>
      <c r="C20" s="164">
        <v>0.45</v>
      </c>
      <c r="D20" s="160">
        <v>546.70000000000005</v>
      </c>
      <c r="E20" s="160">
        <v>549.70000000000005</v>
      </c>
      <c r="F20" s="160">
        <v>549.70000000000005</v>
      </c>
      <c r="G20" s="160">
        <v>555.5</v>
      </c>
      <c r="H20" s="160">
        <v>555.5</v>
      </c>
      <c r="I20" s="160">
        <v>555.5</v>
      </c>
      <c r="J20" s="161">
        <f t="shared" si="1"/>
        <v>0.54874702762026573</v>
      </c>
      <c r="K20" s="161">
        <f t="shared" si="2"/>
        <v>0</v>
      </c>
      <c r="L20" s="155">
        <f t="shared" si="0"/>
        <v>1.0551209750773154</v>
      </c>
      <c r="M20" s="162">
        <f t="shared" si="3"/>
        <v>0</v>
      </c>
    </row>
    <row r="21" spans="1:13" ht="18" customHeight="1">
      <c r="A21" s="1617">
        <v>1.4</v>
      </c>
      <c r="B21" s="151" t="s">
        <v>68</v>
      </c>
      <c r="C21" s="163">
        <v>4.01</v>
      </c>
      <c r="D21" s="153">
        <v>410.8</v>
      </c>
      <c r="E21" s="153">
        <v>410.8</v>
      </c>
      <c r="F21" s="153">
        <v>410.8</v>
      </c>
      <c r="G21" s="153">
        <v>443.9</v>
      </c>
      <c r="H21" s="153">
        <v>443.9</v>
      </c>
      <c r="I21" s="153">
        <v>443.9</v>
      </c>
      <c r="J21" s="154">
        <f t="shared" si="1"/>
        <v>0</v>
      </c>
      <c r="K21" s="154">
        <f t="shared" si="2"/>
        <v>0</v>
      </c>
      <c r="L21" s="155">
        <f t="shared" si="0"/>
        <v>8.0574488802336788</v>
      </c>
      <c r="M21" s="156">
        <f t="shared" si="3"/>
        <v>0</v>
      </c>
    </row>
    <row r="22" spans="1:13" ht="18" customHeight="1">
      <c r="A22" s="1617"/>
      <c r="B22" s="158" t="s">
        <v>63</v>
      </c>
      <c r="C22" s="164">
        <v>0.17</v>
      </c>
      <c r="D22" s="160">
        <v>322.60000000000002</v>
      </c>
      <c r="E22" s="160">
        <v>322.60000000000002</v>
      </c>
      <c r="F22" s="160">
        <v>322.60000000000002</v>
      </c>
      <c r="G22" s="160">
        <v>337</v>
      </c>
      <c r="H22" s="160">
        <v>337</v>
      </c>
      <c r="I22" s="160">
        <v>337</v>
      </c>
      <c r="J22" s="161">
        <f t="shared" si="1"/>
        <v>0</v>
      </c>
      <c r="K22" s="161">
        <f t="shared" si="2"/>
        <v>0</v>
      </c>
      <c r="L22" s="155">
        <f t="shared" si="0"/>
        <v>4.4637321760694419</v>
      </c>
      <c r="M22" s="162">
        <f t="shared" si="3"/>
        <v>0</v>
      </c>
    </row>
    <row r="23" spans="1:13" ht="18" customHeight="1">
      <c r="A23" s="1617"/>
      <c r="B23" s="158" t="s">
        <v>64</v>
      </c>
      <c r="C23" s="164">
        <v>3.84</v>
      </c>
      <c r="D23" s="160">
        <v>414.8</v>
      </c>
      <c r="E23" s="160">
        <v>414.8</v>
      </c>
      <c r="F23" s="160">
        <v>414.8</v>
      </c>
      <c r="G23" s="160">
        <v>448.8</v>
      </c>
      <c r="H23" s="160">
        <v>448.8</v>
      </c>
      <c r="I23" s="160">
        <v>448.8</v>
      </c>
      <c r="J23" s="161">
        <f t="shared" si="1"/>
        <v>0</v>
      </c>
      <c r="K23" s="161">
        <f t="shared" si="2"/>
        <v>0</v>
      </c>
      <c r="L23" s="155">
        <f t="shared" si="0"/>
        <v>8.1967213114754145</v>
      </c>
      <c r="M23" s="162">
        <f t="shared" si="3"/>
        <v>0</v>
      </c>
    </row>
    <row r="24" spans="1:13" ht="18" customHeight="1">
      <c r="A24" s="1617">
        <v>1.5</v>
      </c>
      <c r="B24" s="151" t="s">
        <v>44</v>
      </c>
      <c r="C24" s="163">
        <v>10.55</v>
      </c>
      <c r="D24" s="153">
        <v>362.4</v>
      </c>
      <c r="E24" s="153">
        <v>383.4</v>
      </c>
      <c r="F24" s="153">
        <v>383.4</v>
      </c>
      <c r="G24" s="153">
        <v>422.7</v>
      </c>
      <c r="H24" s="153">
        <v>422.7</v>
      </c>
      <c r="I24" s="153">
        <v>422.7</v>
      </c>
      <c r="J24" s="154">
        <f t="shared" si="1"/>
        <v>5.7947019867549585</v>
      </c>
      <c r="K24" s="154">
        <f t="shared" si="2"/>
        <v>0</v>
      </c>
      <c r="L24" s="155">
        <f t="shared" si="0"/>
        <v>10.25039123630674</v>
      </c>
      <c r="M24" s="156">
        <f t="shared" si="3"/>
        <v>0</v>
      </c>
    </row>
    <row r="25" spans="1:13" ht="18" customHeight="1">
      <c r="A25" s="1617"/>
      <c r="B25" s="158" t="s">
        <v>63</v>
      </c>
      <c r="C25" s="164">
        <v>6.8</v>
      </c>
      <c r="D25" s="160">
        <v>326.8</v>
      </c>
      <c r="E25" s="160">
        <v>354.6</v>
      </c>
      <c r="F25" s="160">
        <v>354.6</v>
      </c>
      <c r="G25" s="160">
        <v>392.9</v>
      </c>
      <c r="H25" s="160">
        <v>392.9</v>
      </c>
      <c r="I25" s="160">
        <v>392.9</v>
      </c>
      <c r="J25" s="161">
        <f t="shared" si="1"/>
        <v>8.5067319461444413</v>
      </c>
      <c r="K25" s="161">
        <f t="shared" si="2"/>
        <v>0</v>
      </c>
      <c r="L25" s="155">
        <f t="shared" si="0"/>
        <v>10.800902425267907</v>
      </c>
      <c r="M25" s="162">
        <f>+I25/H25*100-100</f>
        <v>0</v>
      </c>
    </row>
    <row r="26" spans="1:13" ht="18" customHeight="1">
      <c r="A26" s="1617"/>
      <c r="B26" s="158" t="s">
        <v>64</v>
      </c>
      <c r="C26" s="164">
        <v>3.75</v>
      </c>
      <c r="D26" s="160">
        <v>426.9</v>
      </c>
      <c r="E26" s="160">
        <v>435.5</v>
      </c>
      <c r="F26" s="160">
        <v>435.5</v>
      </c>
      <c r="G26" s="160">
        <v>476.7</v>
      </c>
      <c r="H26" s="160">
        <v>476.7</v>
      </c>
      <c r="I26" s="160">
        <v>476.7</v>
      </c>
      <c r="J26" s="161">
        <f t="shared" si="1"/>
        <v>2.0145233075661793</v>
      </c>
      <c r="K26" s="161">
        <f t="shared" si="2"/>
        <v>0</v>
      </c>
      <c r="L26" s="155">
        <f t="shared" si="0"/>
        <v>9.4603903559127502</v>
      </c>
      <c r="M26" s="162">
        <f t="shared" si="3"/>
        <v>0</v>
      </c>
    </row>
    <row r="27" spans="1:13" ht="18" customHeight="1">
      <c r="A27" s="1617">
        <v>1.6</v>
      </c>
      <c r="B27" s="151" t="s">
        <v>69</v>
      </c>
      <c r="C27" s="163">
        <v>7.9</v>
      </c>
      <c r="D27" s="153">
        <v>219.7</v>
      </c>
      <c r="E27" s="153">
        <v>299.39999999999998</v>
      </c>
      <c r="F27" s="153">
        <v>299.39999999999998</v>
      </c>
      <c r="G27" s="153">
        <v>299.39999999999998</v>
      </c>
      <c r="H27" s="153">
        <v>299.39999999999998</v>
      </c>
      <c r="I27" s="153">
        <v>299.39999999999998</v>
      </c>
      <c r="J27" s="154">
        <f t="shared" si="1"/>
        <v>36.276741010468839</v>
      </c>
      <c r="K27" s="154">
        <f t="shared" si="2"/>
        <v>0</v>
      </c>
      <c r="L27" s="155">
        <f t="shared" si="0"/>
        <v>0</v>
      </c>
      <c r="M27" s="156">
        <f t="shared" si="3"/>
        <v>0</v>
      </c>
    </row>
    <row r="28" spans="1:13" ht="18" customHeight="1">
      <c r="A28" s="1617"/>
      <c r="B28" s="158" t="s">
        <v>63</v>
      </c>
      <c r="C28" s="164">
        <v>2.2400000000000002</v>
      </c>
      <c r="D28" s="160">
        <v>254.4</v>
      </c>
      <c r="E28" s="160">
        <v>293.89999999999998</v>
      </c>
      <c r="F28" s="160">
        <v>293.89999999999998</v>
      </c>
      <c r="G28" s="160">
        <v>293.89999999999998</v>
      </c>
      <c r="H28" s="160">
        <v>293.89999999999998</v>
      </c>
      <c r="I28" s="160">
        <v>293.89999999999998</v>
      </c>
      <c r="J28" s="161">
        <f t="shared" si="1"/>
        <v>15.526729559748404</v>
      </c>
      <c r="K28" s="161">
        <f t="shared" si="2"/>
        <v>0</v>
      </c>
      <c r="L28" s="155">
        <f t="shared" si="0"/>
        <v>0</v>
      </c>
      <c r="M28" s="162">
        <f t="shared" si="3"/>
        <v>0</v>
      </c>
    </row>
    <row r="29" spans="1:13" ht="18" customHeight="1">
      <c r="A29" s="165"/>
      <c r="B29" s="166" t="s">
        <v>64</v>
      </c>
      <c r="C29" s="167">
        <v>5.66</v>
      </c>
      <c r="D29" s="168">
        <v>206</v>
      </c>
      <c r="E29" s="168">
        <v>301.5</v>
      </c>
      <c r="F29" s="168">
        <v>301.5</v>
      </c>
      <c r="G29" s="168">
        <v>301.5</v>
      </c>
      <c r="H29" s="168">
        <v>301.5</v>
      </c>
      <c r="I29" s="168">
        <v>301.5</v>
      </c>
      <c r="J29" s="169">
        <f t="shared" si="1"/>
        <v>46.359223300970854</v>
      </c>
      <c r="K29" s="169">
        <f t="shared" si="2"/>
        <v>0</v>
      </c>
      <c r="L29" s="170">
        <f t="shared" si="0"/>
        <v>0</v>
      </c>
      <c r="M29" s="171">
        <f t="shared" si="3"/>
        <v>0</v>
      </c>
    </row>
    <row r="30" spans="1:13" ht="18" customHeight="1">
      <c r="A30" s="172">
        <v>2</v>
      </c>
      <c r="B30" s="173" t="s">
        <v>70</v>
      </c>
      <c r="C30" s="174">
        <v>73.03</v>
      </c>
      <c r="D30" s="153">
        <v>464</v>
      </c>
      <c r="E30" s="153">
        <v>489.6</v>
      </c>
      <c r="F30" s="153">
        <v>492.1</v>
      </c>
      <c r="G30" s="153">
        <v>540.20000000000005</v>
      </c>
      <c r="H30" s="153">
        <v>540.20000000000005</v>
      </c>
      <c r="I30" s="153">
        <v>540.20000000000005</v>
      </c>
      <c r="J30" s="175">
        <f>+F30/D30*100-100</f>
        <v>6.0560344827586192</v>
      </c>
      <c r="K30" s="175">
        <f>+F30/E30*100-100</f>
        <v>0.51062091503268903</v>
      </c>
      <c r="L30" s="155">
        <f t="shared" si="0"/>
        <v>9.7744360902255636</v>
      </c>
      <c r="M30" s="176">
        <f>+I30/H30*100-100</f>
        <v>0</v>
      </c>
    </row>
    <row r="31" spans="1:13" ht="18" customHeight="1">
      <c r="A31" s="1617">
        <v>2.1</v>
      </c>
      <c r="B31" s="151" t="s">
        <v>71</v>
      </c>
      <c r="C31" s="163">
        <v>39.49</v>
      </c>
      <c r="D31" s="153">
        <v>522.1</v>
      </c>
      <c r="E31" s="153">
        <v>561.70000000000005</v>
      </c>
      <c r="F31" s="153">
        <v>565.79999999999995</v>
      </c>
      <c r="G31" s="153">
        <v>625.29999999999995</v>
      </c>
      <c r="H31" s="153">
        <v>625.29999999999995</v>
      </c>
      <c r="I31" s="153">
        <v>625.29999999999995</v>
      </c>
      <c r="J31" s="154">
        <f t="shared" ref="J31:J48" si="4">+F31/D31*100-100</f>
        <v>8.3700440528634061</v>
      </c>
      <c r="K31" s="154">
        <f t="shared" ref="K31:K48" si="5">+F31/E31*100-100</f>
        <v>0.72992700729925275</v>
      </c>
      <c r="L31" s="155">
        <f t="shared" si="0"/>
        <v>10.516083421703783</v>
      </c>
      <c r="M31" s="177">
        <f t="shared" ref="M31:M48" si="6">+I31/H31*100-100</f>
        <v>0</v>
      </c>
    </row>
    <row r="32" spans="1:13" ht="18" customHeight="1">
      <c r="A32" s="1617"/>
      <c r="B32" s="158" t="s">
        <v>72</v>
      </c>
      <c r="C32" s="159">
        <v>20.49</v>
      </c>
      <c r="D32" s="160">
        <v>501.1</v>
      </c>
      <c r="E32" s="160">
        <v>537.4</v>
      </c>
      <c r="F32" s="160">
        <v>541.5</v>
      </c>
      <c r="G32" s="160">
        <v>594.20000000000005</v>
      </c>
      <c r="H32" s="160">
        <v>594.20000000000005</v>
      </c>
      <c r="I32" s="160">
        <v>594.20000000000005</v>
      </c>
      <c r="J32" s="161">
        <f t="shared" si="4"/>
        <v>8.0622630213530186</v>
      </c>
      <c r="K32" s="161">
        <f t="shared" si="5"/>
        <v>0.76293263863045979</v>
      </c>
      <c r="L32" s="155">
        <f t="shared" si="0"/>
        <v>9.7322253000923524</v>
      </c>
      <c r="M32" s="162">
        <f t="shared" si="6"/>
        <v>0</v>
      </c>
    </row>
    <row r="33" spans="1:13" ht="18" customHeight="1">
      <c r="A33" s="1617"/>
      <c r="B33" s="158" t="s">
        <v>73</v>
      </c>
      <c r="C33" s="159">
        <v>19</v>
      </c>
      <c r="D33" s="160">
        <v>544.70000000000005</v>
      </c>
      <c r="E33" s="160">
        <v>587.9</v>
      </c>
      <c r="F33" s="160">
        <v>592</v>
      </c>
      <c r="G33" s="160">
        <v>658.8</v>
      </c>
      <c r="H33" s="160">
        <v>658.8</v>
      </c>
      <c r="I33" s="160">
        <v>658.8</v>
      </c>
      <c r="J33" s="161">
        <f t="shared" si="4"/>
        <v>8.6836790894070077</v>
      </c>
      <c r="K33" s="161">
        <f t="shared" si="5"/>
        <v>0.69739751658445925</v>
      </c>
      <c r="L33" s="155">
        <f t="shared" si="0"/>
        <v>11.28378378378379</v>
      </c>
      <c r="M33" s="162">
        <f t="shared" si="6"/>
        <v>0</v>
      </c>
    </row>
    <row r="34" spans="1:13" ht="18" customHeight="1">
      <c r="A34" s="1617">
        <v>2.2000000000000002</v>
      </c>
      <c r="B34" s="151" t="s">
        <v>74</v>
      </c>
      <c r="C34" s="163">
        <v>25.25</v>
      </c>
      <c r="D34" s="153">
        <v>390.4</v>
      </c>
      <c r="E34" s="153">
        <v>392.1</v>
      </c>
      <c r="F34" s="153">
        <v>392.1</v>
      </c>
      <c r="G34" s="153">
        <v>428</v>
      </c>
      <c r="H34" s="153">
        <v>428</v>
      </c>
      <c r="I34" s="153">
        <v>428</v>
      </c>
      <c r="J34" s="154">
        <f t="shared" si="4"/>
        <v>0.43545081967212695</v>
      </c>
      <c r="K34" s="154">
        <f t="shared" si="5"/>
        <v>0</v>
      </c>
      <c r="L34" s="155">
        <f t="shared" si="0"/>
        <v>9.15582759500127</v>
      </c>
      <c r="M34" s="156">
        <f t="shared" si="6"/>
        <v>0</v>
      </c>
    </row>
    <row r="35" spans="1:13" ht="18" customHeight="1">
      <c r="A35" s="1617"/>
      <c r="B35" s="158" t="s">
        <v>75</v>
      </c>
      <c r="C35" s="159">
        <v>6.31</v>
      </c>
      <c r="D35" s="160">
        <v>358</v>
      </c>
      <c r="E35" s="160">
        <v>360.3</v>
      </c>
      <c r="F35" s="160">
        <v>360.3</v>
      </c>
      <c r="G35" s="160">
        <v>404.2</v>
      </c>
      <c r="H35" s="160">
        <v>404.2</v>
      </c>
      <c r="I35" s="160">
        <v>404.2</v>
      </c>
      <c r="J35" s="161">
        <f t="shared" si="4"/>
        <v>0.64245810055865604</v>
      </c>
      <c r="K35" s="161">
        <f t="shared" si="5"/>
        <v>0</v>
      </c>
      <c r="L35" s="155">
        <f t="shared" si="0"/>
        <v>12.18429086872051</v>
      </c>
      <c r="M35" s="162">
        <f t="shared" si="6"/>
        <v>0</v>
      </c>
    </row>
    <row r="36" spans="1:13" ht="18" customHeight="1">
      <c r="A36" s="1617"/>
      <c r="B36" s="158" t="s">
        <v>76</v>
      </c>
      <c r="C36" s="159">
        <v>6.31</v>
      </c>
      <c r="D36" s="160">
        <v>371.9</v>
      </c>
      <c r="E36" s="160">
        <v>373.1</v>
      </c>
      <c r="F36" s="160">
        <v>373.1</v>
      </c>
      <c r="G36" s="160">
        <v>410.4</v>
      </c>
      <c r="H36" s="160">
        <v>410.4</v>
      </c>
      <c r="I36" s="160">
        <v>410.4</v>
      </c>
      <c r="J36" s="161">
        <f t="shared" si="4"/>
        <v>0.32266738370529424</v>
      </c>
      <c r="K36" s="161">
        <f t="shared" si="5"/>
        <v>0</v>
      </c>
      <c r="L36" s="155">
        <f t="shared" si="0"/>
        <v>9.9973197534173153</v>
      </c>
      <c r="M36" s="162">
        <f t="shared" si="6"/>
        <v>0</v>
      </c>
    </row>
    <row r="37" spans="1:13" ht="18" customHeight="1">
      <c r="A37" s="1617"/>
      <c r="B37" s="158" t="s">
        <v>77</v>
      </c>
      <c r="C37" s="159">
        <v>6.31</v>
      </c>
      <c r="D37" s="160">
        <v>365.5</v>
      </c>
      <c r="E37" s="160">
        <v>366.9</v>
      </c>
      <c r="F37" s="160">
        <v>366.9</v>
      </c>
      <c r="G37" s="160">
        <v>407.7</v>
      </c>
      <c r="H37" s="160">
        <v>407.7</v>
      </c>
      <c r="I37" s="160">
        <v>407.7</v>
      </c>
      <c r="J37" s="161">
        <f t="shared" si="4"/>
        <v>0.38303693570452424</v>
      </c>
      <c r="K37" s="161">
        <f t="shared" si="5"/>
        <v>0</v>
      </c>
      <c r="L37" s="155">
        <f t="shared" si="0"/>
        <v>11.120196238757146</v>
      </c>
      <c r="M37" s="162">
        <f t="shared" si="6"/>
        <v>0</v>
      </c>
    </row>
    <row r="38" spans="1:13" ht="18" customHeight="1">
      <c r="A38" s="1617"/>
      <c r="B38" s="158" t="s">
        <v>78</v>
      </c>
      <c r="C38" s="159">
        <v>6.32</v>
      </c>
      <c r="D38" s="160">
        <v>466.1</v>
      </c>
      <c r="E38" s="160">
        <v>467.8</v>
      </c>
      <c r="F38" s="160">
        <v>467.8</v>
      </c>
      <c r="G38" s="160">
        <v>489.5</v>
      </c>
      <c r="H38" s="160">
        <v>489.5</v>
      </c>
      <c r="I38" s="160">
        <v>489.5</v>
      </c>
      <c r="J38" s="161">
        <f t="shared" si="4"/>
        <v>0.36472859901309107</v>
      </c>
      <c r="K38" s="161">
        <f t="shared" si="5"/>
        <v>0</v>
      </c>
      <c r="L38" s="155">
        <f t="shared" si="0"/>
        <v>4.6387345019238921</v>
      </c>
      <c r="M38" s="162">
        <f t="shared" si="6"/>
        <v>0</v>
      </c>
    </row>
    <row r="39" spans="1:13" ht="18" customHeight="1">
      <c r="A39" s="1617">
        <v>2.2999999999999998</v>
      </c>
      <c r="B39" s="151" t="s">
        <v>79</v>
      </c>
      <c r="C39" s="163">
        <v>8.2899999999999991</v>
      </c>
      <c r="D39" s="153">
        <v>411.6</v>
      </c>
      <c r="E39" s="153">
        <v>443</v>
      </c>
      <c r="F39" s="153">
        <v>445.9</v>
      </c>
      <c r="G39" s="153">
        <v>476.3</v>
      </c>
      <c r="H39" s="153">
        <v>476.6</v>
      </c>
      <c r="I39" s="153">
        <v>476.6</v>
      </c>
      <c r="J39" s="154">
        <f t="shared" si="4"/>
        <v>8.3333333333333286</v>
      </c>
      <c r="K39" s="154">
        <f t="shared" si="5"/>
        <v>0.65462753950338026</v>
      </c>
      <c r="L39" s="155">
        <f t="shared" si="0"/>
        <v>6.8849517829109743</v>
      </c>
      <c r="M39" s="177">
        <f t="shared" si="6"/>
        <v>0</v>
      </c>
    </row>
    <row r="40" spans="1:13" ht="18" customHeight="1">
      <c r="A40" s="1617"/>
      <c r="B40" s="151" t="s">
        <v>80</v>
      </c>
      <c r="C40" s="163">
        <v>2.76</v>
      </c>
      <c r="D40" s="153">
        <v>382.4</v>
      </c>
      <c r="E40" s="153">
        <v>416.1</v>
      </c>
      <c r="F40" s="153">
        <v>419.1</v>
      </c>
      <c r="G40" s="153">
        <v>439.4</v>
      </c>
      <c r="H40" s="153">
        <v>439.4</v>
      </c>
      <c r="I40" s="153">
        <v>439.4</v>
      </c>
      <c r="J40" s="154">
        <f t="shared" si="4"/>
        <v>9.5972803347280404</v>
      </c>
      <c r="K40" s="154">
        <f t="shared" si="5"/>
        <v>0.72098053352560498</v>
      </c>
      <c r="L40" s="155">
        <f t="shared" si="0"/>
        <v>4.8437127177284509</v>
      </c>
      <c r="M40" s="156">
        <f t="shared" si="6"/>
        <v>0</v>
      </c>
    </row>
    <row r="41" spans="1:13" ht="18" customHeight="1">
      <c r="A41" s="1617"/>
      <c r="B41" s="158" t="s">
        <v>76</v>
      </c>
      <c r="C41" s="159">
        <v>1.38</v>
      </c>
      <c r="D41" s="160">
        <v>370.5</v>
      </c>
      <c r="E41" s="160">
        <v>410.3</v>
      </c>
      <c r="F41" s="160">
        <v>410.3</v>
      </c>
      <c r="G41" s="160">
        <v>432</v>
      </c>
      <c r="H41" s="160">
        <v>432</v>
      </c>
      <c r="I41" s="160">
        <v>432</v>
      </c>
      <c r="J41" s="161">
        <f t="shared" si="4"/>
        <v>10.742240215924426</v>
      </c>
      <c r="K41" s="161">
        <f t="shared" si="5"/>
        <v>0</v>
      </c>
      <c r="L41" s="155">
        <f t="shared" si="0"/>
        <v>5.2888130636119968</v>
      </c>
      <c r="M41" s="162">
        <f t="shared" si="6"/>
        <v>0</v>
      </c>
    </row>
    <row r="42" spans="1:13" ht="18" customHeight="1">
      <c r="A42" s="1618"/>
      <c r="B42" s="158" t="s">
        <v>78</v>
      </c>
      <c r="C42" s="159">
        <v>1.38</v>
      </c>
      <c r="D42" s="160">
        <v>394.2</v>
      </c>
      <c r="E42" s="160">
        <v>421.9</v>
      </c>
      <c r="F42" s="160">
        <v>428</v>
      </c>
      <c r="G42" s="160">
        <v>446.7</v>
      </c>
      <c r="H42" s="160">
        <v>446.7</v>
      </c>
      <c r="I42" s="160">
        <v>446.7</v>
      </c>
      <c r="J42" s="161">
        <f t="shared" si="4"/>
        <v>8.5743277524099426</v>
      </c>
      <c r="K42" s="161">
        <f t="shared" si="5"/>
        <v>1.44584024650392</v>
      </c>
      <c r="L42" s="155">
        <f t="shared" si="0"/>
        <v>4.3691588785046633</v>
      </c>
      <c r="M42" s="162">
        <f t="shared" si="6"/>
        <v>0</v>
      </c>
    </row>
    <row r="43" spans="1:13" ht="18" customHeight="1">
      <c r="A43" s="1617"/>
      <c r="B43" s="151" t="s">
        <v>81</v>
      </c>
      <c r="C43" s="163">
        <v>2.76</v>
      </c>
      <c r="D43" s="153">
        <v>374.3</v>
      </c>
      <c r="E43" s="153">
        <v>396.5</v>
      </c>
      <c r="F43" s="153">
        <v>399.8</v>
      </c>
      <c r="G43" s="153">
        <v>426.7</v>
      </c>
      <c r="H43" s="153">
        <v>427.5</v>
      </c>
      <c r="I43" s="153">
        <v>427.5</v>
      </c>
      <c r="J43" s="154">
        <f t="shared" si="4"/>
        <v>6.8127170718674819</v>
      </c>
      <c r="K43" s="154">
        <f t="shared" si="5"/>
        <v>0.83228247162674052</v>
      </c>
      <c r="L43" s="155">
        <f t="shared" si="0"/>
        <v>6.9284642321160561</v>
      </c>
      <c r="M43" s="156">
        <f t="shared" si="6"/>
        <v>0</v>
      </c>
    </row>
    <row r="44" spans="1:13" ht="18" customHeight="1">
      <c r="A44" s="1617"/>
      <c r="B44" s="158" t="s">
        <v>76</v>
      </c>
      <c r="C44" s="159">
        <v>1.38</v>
      </c>
      <c r="D44" s="160">
        <v>361</v>
      </c>
      <c r="E44" s="160">
        <v>381.7</v>
      </c>
      <c r="F44" s="160">
        <v>383</v>
      </c>
      <c r="G44" s="160">
        <v>418.5</v>
      </c>
      <c r="H44" s="160">
        <v>418.5</v>
      </c>
      <c r="I44" s="160">
        <v>418.5</v>
      </c>
      <c r="J44" s="161">
        <f t="shared" si="4"/>
        <v>6.0941828254847792</v>
      </c>
      <c r="K44" s="161">
        <f t="shared" si="5"/>
        <v>0.34058160859314057</v>
      </c>
      <c r="L44" s="155">
        <f t="shared" si="0"/>
        <v>9.2689295039164392</v>
      </c>
      <c r="M44" s="162">
        <f t="shared" si="6"/>
        <v>0</v>
      </c>
    </row>
    <row r="45" spans="1:13" ht="18" customHeight="1">
      <c r="A45" s="1617"/>
      <c r="B45" s="158" t="s">
        <v>78</v>
      </c>
      <c r="C45" s="159">
        <v>1.38</v>
      </c>
      <c r="D45" s="160">
        <v>387.6</v>
      </c>
      <c r="E45" s="160">
        <v>411.3</v>
      </c>
      <c r="F45" s="160">
        <v>416.6</v>
      </c>
      <c r="G45" s="160">
        <v>434.8</v>
      </c>
      <c r="H45" s="160">
        <v>436.6</v>
      </c>
      <c r="I45" s="160">
        <v>436.6</v>
      </c>
      <c r="J45" s="161">
        <f t="shared" si="4"/>
        <v>7.4819401444788554</v>
      </c>
      <c r="K45" s="161">
        <f t="shared" si="5"/>
        <v>1.2885971310478936</v>
      </c>
      <c r="L45" s="155">
        <f t="shared" si="0"/>
        <v>4.8007681228996688</v>
      </c>
      <c r="M45" s="162">
        <f t="shared" si="6"/>
        <v>0</v>
      </c>
    </row>
    <row r="46" spans="1:13" ht="18" customHeight="1">
      <c r="A46" s="1617"/>
      <c r="B46" s="151" t="s">
        <v>82</v>
      </c>
      <c r="C46" s="163">
        <v>2.77</v>
      </c>
      <c r="D46" s="153">
        <v>478</v>
      </c>
      <c r="E46" s="153">
        <v>516.1</v>
      </c>
      <c r="F46" s="153">
        <v>518.5</v>
      </c>
      <c r="G46" s="153">
        <v>562.6</v>
      </c>
      <c r="H46" s="153">
        <v>562.6</v>
      </c>
      <c r="I46" s="153">
        <v>562.6</v>
      </c>
      <c r="J46" s="154">
        <f t="shared" si="4"/>
        <v>8.4728033472803332</v>
      </c>
      <c r="K46" s="154">
        <f t="shared" si="5"/>
        <v>0.46502615772136835</v>
      </c>
      <c r="L46" s="155">
        <f t="shared" si="0"/>
        <v>8.5053037608486193</v>
      </c>
      <c r="M46" s="156">
        <f t="shared" si="6"/>
        <v>0</v>
      </c>
    </row>
    <row r="47" spans="1:13" ht="18" customHeight="1">
      <c r="A47" s="1617"/>
      <c r="B47" s="158" t="s">
        <v>72</v>
      </c>
      <c r="C47" s="159">
        <v>1.38</v>
      </c>
      <c r="D47" s="160">
        <v>465.4</v>
      </c>
      <c r="E47" s="160">
        <v>500.9</v>
      </c>
      <c r="F47" s="160">
        <v>503.3</v>
      </c>
      <c r="G47" s="160">
        <v>556.4</v>
      </c>
      <c r="H47" s="160">
        <v>556.4</v>
      </c>
      <c r="I47" s="160">
        <v>556.4</v>
      </c>
      <c r="J47" s="161">
        <f t="shared" si="4"/>
        <v>8.1435324452084217</v>
      </c>
      <c r="K47" s="161">
        <f t="shared" si="5"/>
        <v>0.47913755240567468</v>
      </c>
      <c r="L47" s="155">
        <f t="shared" si="0"/>
        <v>10.550367574011517</v>
      </c>
      <c r="M47" s="162">
        <f t="shared" si="6"/>
        <v>0</v>
      </c>
    </row>
    <row r="48" spans="1:13" ht="18" customHeight="1" thickBot="1">
      <c r="A48" s="1619"/>
      <c r="B48" s="178" t="s">
        <v>73</v>
      </c>
      <c r="C48" s="179">
        <v>1.39</v>
      </c>
      <c r="D48" s="180">
        <v>490.5</v>
      </c>
      <c r="E48" s="180">
        <v>531.29999999999995</v>
      </c>
      <c r="F48" s="180">
        <v>533.70000000000005</v>
      </c>
      <c r="G48" s="180">
        <v>568.70000000000005</v>
      </c>
      <c r="H48" s="180">
        <v>568.70000000000005</v>
      </c>
      <c r="I48" s="180">
        <v>568.70000000000005</v>
      </c>
      <c r="J48" s="181">
        <f t="shared" si="4"/>
        <v>8.8073394495412884</v>
      </c>
      <c r="K48" s="181">
        <f t="shared" si="5"/>
        <v>0.45172219085263521</v>
      </c>
      <c r="L48" s="182">
        <f t="shared" si="0"/>
        <v>6.5579913809256141</v>
      </c>
      <c r="M48" s="183">
        <f t="shared" si="6"/>
        <v>0</v>
      </c>
    </row>
    <row r="49" spans="1:13" ht="18" customHeight="1" thickTop="1">
      <c r="A49" s="2467" t="s">
        <v>149</v>
      </c>
      <c r="B49" s="2467"/>
      <c r="C49" s="2467"/>
      <c r="D49" s="2467"/>
      <c r="E49" s="2467"/>
      <c r="F49" s="2467"/>
      <c r="G49" s="2467"/>
      <c r="H49" s="2467"/>
      <c r="I49" s="2467"/>
      <c r="J49" s="2467"/>
      <c r="K49" s="2467"/>
      <c r="L49" s="2467"/>
      <c r="M49" s="2467"/>
    </row>
  </sheetData>
  <mergeCells count="15">
    <mergeCell ref="A49:M49"/>
    <mergeCell ref="A1:M1"/>
    <mergeCell ref="A2:M2"/>
    <mergeCell ref="A3:M3"/>
    <mergeCell ref="A4:M4"/>
    <mergeCell ref="A5:A8"/>
    <mergeCell ref="E5:F5"/>
    <mergeCell ref="G5:I5"/>
    <mergeCell ref="J5:M5"/>
    <mergeCell ref="J6:J7"/>
    <mergeCell ref="K6:K7"/>
    <mergeCell ref="L6:L7"/>
    <mergeCell ref="M6:M7"/>
    <mergeCell ref="B5:B7"/>
    <mergeCell ref="C5:C7"/>
  </mergeCells>
  <printOptions horizontalCentered="1"/>
  <pageMargins left="0.75" right="0.75" top="1" bottom="1" header="0.5" footer="0.5"/>
  <pageSetup paperSize="9" scale="65" orientation="portrait" r:id="rId1"/>
  <headerFooter alignWithMargins="0"/>
</worksheet>
</file>

<file path=xl/worksheets/sheet17.xml><?xml version="1.0" encoding="utf-8"?>
<worksheet xmlns="http://schemas.openxmlformats.org/spreadsheetml/2006/main" xmlns:r="http://schemas.openxmlformats.org/officeDocument/2006/relationships">
  <dimension ref="A1:K48"/>
  <sheetViews>
    <sheetView showGridLines="0" workbookViewId="0">
      <selection activeCell="L9" sqref="L9"/>
    </sheetView>
  </sheetViews>
  <sheetFormatPr defaultRowHeight="15"/>
  <cols>
    <col min="1" max="1" width="4" bestFit="1" customWidth="1"/>
    <col min="2" max="2" width="24.85546875" bestFit="1" customWidth="1"/>
    <col min="3" max="3" width="8" customWidth="1"/>
    <col min="4" max="9" width="8.7109375" customWidth="1"/>
    <col min="10" max="11" width="7.7109375" customWidth="1"/>
  </cols>
  <sheetData>
    <row r="1" spans="1:11" ht="13.5" customHeight="1">
      <c r="A1" s="2492" t="s">
        <v>450</v>
      </c>
      <c r="B1" s="2492"/>
      <c r="C1" s="2492"/>
      <c r="D1" s="2492"/>
      <c r="E1" s="2492"/>
      <c r="F1" s="2492"/>
      <c r="G1" s="2492"/>
      <c r="H1" s="2492"/>
      <c r="I1" s="2492"/>
    </row>
    <row r="2" spans="1:11" ht="15.75">
      <c r="A2" s="2493" t="s">
        <v>3</v>
      </c>
      <c r="B2" s="2493"/>
      <c r="C2" s="2493"/>
      <c r="D2" s="2493"/>
      <c r="E2" s="2493"/>
      <c r="F2" s="2493"/>
      <c r="G2" s="2493"/>
      <c r="H2" s="2493"/>
      <c r="I2" s="2493"/>
    </row>
    <row r="3" spans="1:11" ht="12" customHeight="1">
      <c r="A3" s="2494" t="s">
        <v>98</v>
      </c>
      <c r="B3" s="2494"/>
      <c r="C3" s="2494"/>
      <c r="D3" s="2494"/>
      <c r="E3" s="2494"/>
      <c r="F3" s="2494"/>
      <c r="G3" s="2494"/>
      <c r="H3" s="2494"/>
      <c r="I3" s="2494"/>
    </row>
    <row r="4" spans="1:11" ht="15.75" thickBot="1">
      <c r="A4" s="2495" t="s">
        <v>94</v>
      </c>
      <c r="B4" s="2495"/>
      <c r="C4" s="2495"/>
      <c r="D4" s="2495"/>
      <c r="E4" s="2495"/>
      <c r="F4" s="2495"/>
      <c r="G4" s="2495"/>
      <c r="H4" s="2495"/>
      <c r="I4" s="2495"/>
    </row>
    <row r="5" spans="1:11" ht="15.75" customHeight="1" thickTop="1">
      <c r="A5" s="2490" t="s">
        <v>100</v>
      </c>
      <c r="B5" s="2488" t="s">
        <v>95</v>
      </c>
      <c r="C5" s="2496" t="s">
        <v>20</v>
      </c>
      <c r="D5" s="2488" t="s">
        <v>1</v>
      </c>
      <c r="E5" s="2488" t="s">
        <v>87</v>
      </c>
      <c r="F5" s="2488" t="s">
        <v>102</v>
      </c>
      <c r="G5" s="2488" t="s">
        <v>106</v>
      </c>
      <c r="H5" s="2498" t="s">
        <v>48</v>
      </c>
      <c r="I5" s="2499"/>
    </row>
    <row r="6" spans="1:11">
      <c r="A6" s="2491"/>
      <c r="B6" s="2489"/>
      <c r="C6" s="2497"/>
      <c r="D6" s="2489"/>
      <c r="E6" s="2489"/>
      <c r="F6" s="2489"/>
      <c r="G6" s="2489"/>
      <c r="H6" s="39" t="s">
        <v>102</v>
      </c>
      <c r="I6" s="40" t="s">
        <v>106</v>
      </c>
    </row>
    <row r="7" spans="1:11">
      <c r="A7" s="13"/>
      <c r="B7" s="14" t="s">
        <v>21</v>
      </c>
      <c r="C7" s="15">
        <v>100</v>
      </c>
      <c r="D7" s="32">
        <v>369.81666666666661</v>
      </c>
      <c r="E7" s="32">
        <v>423.20833333333331</v>
      </c>
      <c r="F7" s="348">
        <v>449.42500000000001</v>
      </c>
      <c r="G7" s="357">
        <v>491.07500000000005</v>
      </c>
      <c r="H7" s="352">
        <f>F7/E7*100-100</f>
        <v>6.1947425420892017</v>
      </c>
      <c r="I7" s="213">
        <f>G7/F7*100-100</f>
        <v>9.2673972297936444</v>
      </c>
    </row>
    <row r="8" spans="1:11">
      <c r="A8" s="16">
        <v>1</v>
      </c>
      <c r="B8" s="17" t="s">
        <v>62</v>
      </c>
      <c r="C8" s="18">
        <v>26.97</v>
      </c>
      <c r="D8" s="33">
        <v>284.40000000000003</v>
      </c>
      <c r="E8" s="33">
        <v>336.35000000000008</v>
      </c>
      <c r="F8" s="349">
        <v>368.59999999999997</v>
      </c>
      <c r="G8" s="358">
        <v>393.09999999999997</v>
      </c>
      <c r="H8" s="353">
        <f t="shared" ref="H8:H47" si="0">F8/E8*100-100</f>
        <v>9.5882265497249506</v>
      </c>
      <c r="I8" s="214">
        <f t="shared" ref="I8:I47" si="1">G8/F8*100-100</f>
        <v>6.6467715680955024</v>
      </c>
      <c r="J8" s="368"/>
      <c r="K8" s="368"/>
    </row>
    <row r="9" spans="1:11">
      <c r="A9" s="19"/>
      <c r="B9" s="20" t="s">
        <v>63</v>
      </c>
      <c r="C9" s="21">
        <v>9.8000000000000007</v>
      </c>
      <c r="D9" s="35">
        <v>265.80000000000007</v>
      </c>
      <c r="E9" s="35">
        <v>310.94166666666661</v>
      </c>
      <c r="F9" s="350">
        <v>339.59999999999997</v>
      </c>
      <c r="G9" s="359">
        <v>367</v>
      </c>
      <c r="H9" s="354">
        <f t="shared" si="0"/>
        <v>9.2166269128722007</v>
      </c>
      <c r="I9" s="215">
        <f t="shared" si="1"/>
        <v>8.0683156654888251</v>
      </c>
    </row>
    <row r="10" spans="1:11">
      <c r="A10" s="19"/>
      <c r="B10" s="20" t="s">
        <v>64</v>
      </c>
      <c r="C10" s="21">
        <v>17.170000000000002</v>
      </c>
      <c r="D10" s="35">
        <v>295</v>
      </c>
      <c r="E10" s="35">
        <v>350.83333333333331</v>
      </c>
      <c r="F10" s="350">
        <v>385.09999999999997</v>
      </c>
      <c r="G10" s="359">
        <v>408</v>
      </c>
      <c r="H10" s="354">
        <f t="shared" si="0"/>
        <v>9.7672209026128201</v>
      </c>
      <c r="I10" s="215">
        <f t="shared" si="1"/>
        <v>5.946507400675145</v>
      </c>
    </row>
    <row r="11" spans="1:11">
      <c r="A11" s="16">
        <v>1.1000000000000001</v>
      </c>
      <c r="B11" s="17" t="s">
        <v>65</v>
      </c>
      <c r="C11" s="22">
        <v>2.82</v>
      </c>
      <c r="D11" s="33">
        <v>340.69999999999993</v>
      </c>
      <c r="E11" s="33">
        <v>423.19999999999987</v>
      </c>
      <c r="F11" s="349">
        <v>423.19999999999987</v>
      </c>
      <c r="G11" s="358">
        <v>454.39999999999992</v>
      </c>
      <c r="H11" s="353">
        <f t="shared" si="0"/>
        <v>0</v>
      </c>
      <c r="I11" s="214">
        <f t="shared" si="1"/>
        <v>7.3724007561436764</v>
      </c>
    </row>
    <row r="12" spans="1:11">
      <c r="A12" s="23"/>
      <c r="B12" s="20" t="s">
        <v>63</v>
      </c>
      <c r="C12" s="24">
        <v>0.31</v>
      </c>
      <c r="D12" s="35">
        <v>281.40000000000003</v>
      </c>
      <c r="E12" s="35">
        <v>350.69999999999987</v>
      </c>
      <c r="F12" s="350">
        <v>350.69999999999987</v>
      </c>
      <c r="G12" s="359">
        <v>358.80000000000013</v>
      </c>
      <c r="H12" s="354">
        <f t="shared" si="0"/>
        <v>0</v>
      </c>
      <c r="I12" s="215">
        <f t="shared" si="1"/>
        <v>2.3096663815227458</v>
      </c>
    </row>
    <row r="13" spans="1:11">
      <c r="A13" s="23"/>
      <c r="B13" s="20" t="s">
        <v>64</v>
      </c>
      <c r="C13" s="24">
        <v>2.5099999999999998</v>
      </c>
      <c r="D13" s="35">
        <v>347.90000000000003</v>
      </c>
      <c r="E13" s="35">
        <v>432</v>
      </c>
      <c r="F13" s="350">
        <v>432</v>
      </c>
      <c r="G13" s="359">
        <v>466</v>
      </c>
      <c r="H13" s="354">
        <f t="shared" si="0"/>
        <v>0</v>
      </c>
      <c r="I13" s="215">
        <f t="shared" si="1"/>
        <v>7.8703703703703667</v>
      </c>
    </row>
    <row r="14" spans="1:11">
      <c r="A14" s="16">
        <v>1.2</v>
      </c>
      <c r="B14" s="17" t="s">
        <v>66</v>
      </c>
      <c r="C14" s="22">
        <v>1.1399999999999999</v>
      </c>
      <c r="D14" s="33">
        <v>290.09999999999997</v>
      </c>
      <c r="E14" s="33">
        <v>350.56666666666661</v>
      </c>
      <c r="F14" s="349">
        <v>353.09999999999997</v>
      </c>
      <c r="G14" s="358">
        <v>373.5</v>
      </c>
      <c r="H14" s="353">
        <f t="shared" si="0"/>
        <v>0.72263953598937292</v>
      </c>
      <c r="I14" s="214">
        <f t="shared" si="1"/>
        <v>5.7774001699235384</v>
      </c>
    </row>
    <row r="15" spans="1:11">
      <c r="A15" s="23"/>
      <c r="B15" s="20" t="s">
        <v>63</v>
      </c>
      <c r="C15" s="24">
        <v>0.19</v>
      </c>
      <c r="D15" s="35">
        <v>233</v>
      </c>
      <c r="E15" s="35">
        <v>295.24166666666656</v>
      </c>
      <c r="F15" s="350">
        <v>297.19999999999993</v>
      </c>
      <c r="G15" s="359">
        <v>310.5</v>
      </c>
      <c r="H15" s="354">
        <f t="shared" si="0"/>
        <v>0.66329842784161031</v>
      </c>
      <c r="I15" s="215">
        <f t="shared" si="1"/>
        <v>4.4751009421265309</v>
      </c>
    </row>
    <row r="16" spans="1:11">
      <c r="A16" s="23"/>
      <c r="B16" s="20" t="s">
        <v>64</v>
      </c>
      <c r="C16" s="24">
        <v>0.95</v>
      </c>
      <c r="D16" s="35">
        <v>301.59999999999997</v>
      </c>
      <c r="E16" s="35">
        <v>361.59166666666664</v>
      </c>
      <c r="F16" s="350">
        <v>364.19999999999987</v>
      </c>
      <c r="G16" s="359">
        <v>386</v>
      </c>
      <c r="H16" s="354">
        <f t="shared" si="0"/>
        <v>0.72134774492403153</v>
      </c>
      <c r="I16" s="215">
        <f t="shared" si="1"/>
        <v>5.9857221306974537</v>
      </c>
    </row>
    <row r="17" spans="1:9">
      <c r="A17" s="16">
        <v>1.3</v>
      </c>
      <c r="B17" s="17" t="s">
        <v>67</v>
      </c>
      <c r="C17" s="22">
        <v>0.55000000000000004</v>
      </c>
      <c r="D17" s="33">
        <v>457.69999999999987</v>
      </c>
      <c r="E17" s="33">
        <v>494.90000000000009</v>
      </c>
      <c r="F17" s="349">
        <v>523.19999999999993</v>
      </c>
      <c r="G17" s="358">
        <v>529.19999999999993</v>
      </c>
      <c r="H17" s="353">
        <f t="shared" si="0"/>
        <v>5.7183269347342645</v>
      </c>
      <c r="I17" s="214">
        <f t="shared" si="1"/>
        <v>1.1467889908256979</v>
      </c>
    </row>
    <row r="18" spans="1:9">
      <c r="A18" s="23"/>
      <c r="B18" s="20" t="s">
        <v>63</v>
      </c>
      <c r="C18" s="24">
        <v>0.1</v>
      </c>
      <c r="D18" s="35">
        <v>352.30000000000013</v>
      </c>
      <c r="E18" s="35">
        <v>375.60000000000008</v>
      </c>
      <c r="F18" s="350">
        <v>407.5</v>
      </c>
      <c r="G18" s="359">
        <v>414.60000000000008</v>
      </c>
      <c r="H18" s="354">
        <f t="shared" si="0"/>
        <v>8.4930777422789845</v>
      </c>
      <c r="I18" s="215">
        <f t="shared" si="1"/>
        <v>1.7423312883435784</v>
      </c>
    </row>
    <row r="19" spans="1:9">
      <c r="A19" s="23"/>
      <c r="B19" s="20" t="s">
        <v>64</v>
      </c>
      <c r="C19" s="24">
        <v>0.45</v>
      </c>
      <c r="D19" s="35">
        <v>481.80000000000013</v>
      </c>
      <c r="E19" s="35">
        <v>522.19999999999993</v>
      </c>
      <c r="F19" s="350">
        <v>549.69999999999993</v>
      </c>
      <c r="G19" s="359">
        <v>555.5</v>
      </c>
      <c r="H19" s="354">
        <f t="shared" si="0"/>
        <v>5.2661815396399732</v>
      </c>
      <c r="I19" s="215">
        <f t="shared" si="1"/>
        <v>1.0551209750773154</v>
      </c>
    </row>
    <row r="20" spans="1:9">
      <c r="A20" s="16">
        <v>1.4</v>
      </c>
      <c r="B20" s="17" t="s">
        <v>68</v>
      </c>
      <c r="C20" s="22">
        <v>4.01</v>
      </c>
      <c r="D20" s="33">
        <v>332.40000000000003</v>
      </c>
      <c r="E20" s="33">
        <v>410.80000000000013</v>
      </c>
      <c r="F20" s="349">
        <v>410.80000000000013</v>
      </c>
      <c r="G20" s="358">
        <v>443.89999999999992</v>
      </c>
      <c r="H20" s="353">
        <f t="shared" si="0"/>
        <v>0</v>
      </c>
      <c r="I20" s="214">
        <f t="shared" si="1"/>
        <v>8.0574488802336361</v>
      </c>
    </row>
    <row r="21" spans="1:9">
      <c r="A21" s="23"/>
      <c r="B21" s="20" t="s">
        <v>63</v>
      </c>
      <c r="C21" s="24">
        <v>0.17</v>
      </c>
      <c r="D21" s="35">
        <v>259.30000000000007</v>
      </c>
      <c r="E21" s="35">
        <v>322.59999999999997</v>
      </c>
      <c r="F21" s="350">
        <v>322.59999999999997</v>
      </c>
      <c r="G21" s="359">
        <v>337</v>
      </c>
      <c r="H21" s="354">
        <f t="shared" si="0"/>
        <v>0</v>
      </c>
      <c r="I21" s="215">
        <f t="shared" si="1"/>
        <v>4.4637321760694562</v>
      </c>
    </row>
    <row r="22" spans="1:9">
      <c r="A22" s="23"/>
      <c r="B22" s="20" t="s">
        <v>64</v>
      </c>
      <c r="C22" s="24">
        <v>3.84</v>
      </c>
      <c r="D22" s="35">
        <v>335.69999999999993</v>
      </c>
      <c r="E22" s="35">
        <v>414.80000000000013</v>
      </c>
      <c r="F22" s="350">
        <v>414.80000000000013</v>
      </c>
      <c r="G22" s="359">
        <v>448.80000000000013</v>
      </c>
      <c r="H22" s="354">
        <f t="shared" si="0"/>
        <v>0</v>
      </c>
      <c r="I22" s="215">
        <f t="shared" si="1"/>
        <v>8.1967213114754003</v>
      </c>
    </row>
    <row r="23" spans="1:9">
      <c r="A23" s="16">
        <v>1.5</v>
      </c>
      <c r="B23" s="17" t="s">
        <v>44</v>
      </c>
      <c r="C23" s="22">
        <v>10.55</v>
      </c>
      <c r="D23" s="33">
        <v>300.19999999999993</v>
      </c>
      <c r="E23" s="33">
        <v>362.40000000000003</v>
      </c>
      <c r="F23" s="349">
        <v>383.40000000000003</v>
      </c>
      <c r="G23" s="358">
        <v>422.69999999999987</v>
      </c>
      <c r="H23" s="353">
        <f t="shared" si="0"/>
        <v>5.7947019867549585</v>
      </c>
      <c r="I23" s="214">
        <f t="shared" si="1"/>
        <v>10.250391236306683</v>
      </c>
    </row>
    <row r="24" spans="1:9">
      <c r="A24" s="23"/>
      <c r="B24" s="20" t="s">
        <v>63</v>
      </c>
      <c r="C24" s="24">
        <v>6.8</v>
      </c>
      <c r="D24" s="35">
        <v>272.09999999999997</v>
      </c>
      <c r="E24" s="35">
        <v>326.80000000000007</v>
      </c>
      <c r="F24" s="350">
        <v>354.59999999999997</v>
      </c>
      <c r="G24" s="359">
        <v>392.90000000000003</v>
      </c>
      <c r="H24" s="354">
        <f t="shared" si="0"/>
        <v>8.5067319461443986</v>
      </c>
      <c r="I24" s="215">
        <f t="shared" si="1"/>
        <v>10.800902425267921</v>
      </c>
    </row>
    <row r="25" spans="1:9">
      <c r="A25" s="23"/>
      <c r="B25" s="20" t="s">
        <v>64</v>
      </c>
      <c r="C25" s="24">
        <v>3.75</v>
      </c>
      <c r="D25" s="35">
        <v>351.19999999999987</v>
      </c>
      <c r="E25" s="35">
        <v>426.89999999999992</v>
      </c>
      <c r="F25" s="350">
        <v>435.5</v>
      </c>
      <c r="G25" s="359">
        <v>476.69999999999987</v>
      </c>
      <c r="H25" s="354">
        <f t="shared" si="0"/>
        <v>2.0145233075661935</v>
      </c>
      <c r="I25" s="215">
        <f t="shared" si="1"/>
        <v>9.4603903559127076</v>
      </c>
    </row>
    <row r="26" spans="1:9">
      <c r="A26" s="16">
        <v>1.6</v>
      </c>
      <c r="B26" s="17" t="s">
        <v>69</v>
      </c>
      <c r="C26" s="22">
        <v>7.9</v>
      </c>
      <c r="D26" s="33">
        <v>206</v>
      </c>
      <c r="E26" s="33">
        <v>219.69999999999996</v>
      </c>
      <c r="F26" s="349">
        <v>299.40000000000003</v>
      </c>
      <c r="G26" s="358">
        <v>299.40000000000003</v>
      </c>
      <c r="H26" s="353">
        <f t="shared" si="0"/>
        <v>36.276741010468868</v>
      </c>
      <c r="I26" s="214">
        <f t="shared" si="1"/>
        <v>0</v>
      </c>
    </row>
    <row r="27" spans="1:9">
      <c r="A27" s="23"/>
      <c r="B27" s="20" t="s">
        <v>63</v>
      </c>
      <c r="C27" s="24">
        <v>2.2400000000000002</v>
      </c>
      <c r="D27" s="34">
        <v>243.59999999999994</v>
      </c>
      <c r="E27" s="12">
        <v>254.40000000000006</v>
      </c>
      <c r="F27" s="350">
        <v>293.90000000000003</v>
      </c>
      <c r="G27" s="359">
        <v>293.90000000000003</v>
      </c>
      <c r="H27" s="34">
        <f t="shared" si="0"/>
        <v>15.526729559748404</v>
      </c>
      <c r="I27" s="215">
        <f t="shared" si="1"/>
        <v>0</v>
      </c>
    </row>
    <row r="28" spans="1:9">
      <c r="A28" s="23"/>
      <c r="B28" s="20" t="s">
        <v>64</v>
      </c>
      <c r="C28" s="24">
        <v>5.66</v>
      </c>
      <c r="D28" s="34">
        <v>191.09999999999994</v>
      </c>
      <c r="E28" s="25">
        <v>206</v>
      </c>
      <c r="F28" s="350">
        <v>301.5</v>
      </c>
      <c r="G28" s="359">
        <v>301.5</v>
      </c>
      <c r="H28" s="355">
        <f t="shared" si="0"/>
        <v>46.359223300970854</v>
      </c>
      <c r="I28" s="215">
        <f t="shared" si="1"/>
        <v>0</v>
      </c>
    </row>
    <row r="29" spans="1:9">
      <c r="A29" s="16">
        <v>2</v>
      </c>
      <c r="B29" s="17" t="s">
        <v>70</v>
      </c>
      <c r="C29" s="22">
        <v>73.03</v>
      </c>
      <c r="D29" s="36">
        <v>401.33333333333331</v>
      </c>
      <c r="E29" s="37">
        <v>455.29999999999995</v>
      </c>
      <c r="F29" s="349">
        <v>479.29166666666674</v>
      </c>
      <c r="G29" s="358">
        <v>527.26666666666665</v>
      </c>
      <c r="H29" s="212">
        <f t="shared" si="0"/>
        <v>5.2694194304122135</v>
      </c>
      <c r="I29" s="214">
        <f t="shared" si="1"/>
        <v>10.009562722767967</v>
      </c>
    </row>
    <row r="30" spans="1:9">
      <c r="A30" s="16">
        <v>2.1</v>
      </c>
      <c r="B30" s="17" t="s">
        <v>71</v>
      </c>
      <c r="C30" s="22">
        <v>39.49</v>
      </c>
      <c r="D30" s="33">
        <v>457.52499999999992</v>
      </c>
      <c r="E30" s="33">
        <v>517.30000000000007</v>
      </c>
      <c r="F30" s="349">
        <v>546.30000000000007</v>
      </c>
      <c r="G30" s="358">
        <v>608.98333333333346</v>
      </c>
      <c r="H30" s="353">
        <f t="shared" si="0"/>
        <v>5.6060313164508102</v>
      </c>
      <c r="I30" s="214">
        <f t="shared" si="1"/>
        <v>11.474159497223766</v>
      </c>
    </row>
    <row r="31" spans="1:9">
      <c r="A31" s="23"/>
      <c r="B31" s="20" t="s">
        <v>72</v>
      </c>
      <c r="C31" s="21">
        <v>20.49</v>
      </c>
      <c r="D31" s="35">
        <v>450.95</v>
      </c>
      <c r="E31" s="35">
        <v>498.02500000000009</v>
      </c>
      <c r="F31" s="350">
        <v>523.01666666666665</v>
      </c>
      <c r="G31" s="359">
        <v>580.09999999999991</v>
      </c>
      <c r="H31" s="354">
        <f t="shared" si="0"/>
        <v>5.0181550457640896</v>
      </c>
      <c r="I31" s="215">
        <f t="shared" si="1"/>
        <v>10.914247474586517</v>
      </c>
    </row>
    <row r="32" spans="1:9">
      <c r="A32" s="23"/>
      <c r="B32" s="20" t="s">
        <v>73</v>
      </c>
      <c r="C32" s="21">
        <v>19</v>
      </c>
      <c r="D32" s="35">
        <v>464.61666666666662</v>
      </c>
      <c r="E32" s="35">
        <v>538.1583333333333</v>
      </c>
      <c r="F32" s="350">
        <v>571.39166666666654</v>
      </c>
      <c r="G32" s="359">
        <v>640.11666666666679</v>
      </c>
      <c r="H32" s="354">
        <f t="shared" si="0"/>
        <v>6.1753820901531356</v>
      </c>
      <c r="I32" s="215">
        <f t="shared" si="1"/>
        <v>12.027651785844554</v>
      </c>
    </row>
    <row r="33" spans="1:9">
      <c r="A33" s="16">
        <v>2.2000000000000002</v>
      </c>
      <c r="B33" s="17" t="s">
        <v>74</v>
      </c>
      <c r="C33" s="22">
        <v>25.25</v>
      </c>
      <c r="D33" s="33">
        <v>328.94999999999993</v>
      </c>
      <c r="E33" s="33">
        <v>374.59999999999997</v>
      </c>
      <c r="F33" s="349">
        <v>391.79999999999995</v>
      </c>
      <c r="G33" s="358">
        <v>419.05833333333334</v>
      </c>
      <c r="H33" s="353">
        <f t="shared" si="0"/>
        <v>4.5915643352909825</v>
      </c>
      <c r="I33" s="214">
        <f t="shared" si="1"/>
        <v>6.9572060575123515</v>
      </c>
    </row>
    <row r="34" spans="1:9">
      <c r="A34" s="23"/>
      <c r="B34" s="20" t="s">
        <v>75</v>
      </c>
      <c r="C34" s="21">
        <v>6.31</v>
      </c>
      <c r="D34" s="35">
        <v>319.79166666666663</v>
      </c>
      <c r="E34" s="35">
        <v>356.9083333333333</v>
      </c>
      <c r="F34" s="350">
        <v>360.05000000000013</v>
      </c>
      <c r="G34" s="359">
        <v>392.75833333333327</v>
      </c>
      <c r="H34" s="354">
        <f t="shared" si="0"/>
        <v>0.88024469401577221</v>
      </c>
      <c r="I34" s="215">
        <f t="shared" si="1"/>
        <v>9.0843864278108839</v>
      </c>
    </row>
    <row r="35" spans="1:9">
      <c r="A35" s="23"/>
      <c r="B35" s="20" t="s">
        <v>76</v>
      </c>
      <c r="C35" s="21">
        <v>6.31</v>
      </c>
      <c r="D35" s="35">
        <v>326.88333333333327</v>
      </c>
      <c r="E35" s="35">
        <v>370.09999999999997</v>
      </c>
      <c r="F35" s="350">
        <v>372.84999999999997</v>
      </c>
      <c r="G35" s="359">
        <v>400.2</v>
      </c>
      <c r="H35" s="354">
        <f t="shared" si="0"/>
        <v>0.74304242096729922</v>
      </c>
      <c r="I35" s="215">
        <f t="shared" si="1"/>
        <v>7.3353895668499405</v>
      </c>
    </row>
    <row r="36" spans="1:9">
      <c r="A36" s="23"/>
      <c r="B36" s="20" t="s">
        <v>77</v>
      </c>
      <c r="C36" s="21">
        <v>6.31</v>
      </c>
      <c r="D36" s="35">
        <v>323.27500000000003</v>
      </c>
      <c r="E36" s="35">
        <v>363.75</v>
      </c>
      <c r="F36" s="350">
        <v>366.60000000000008</v>
      </c>
      <c r="G36" s="359">
        <v>398.79999999999995</v>
      </c>
      <c r="H36" s="354">
        <f t="shared" si="0"/>
        <v>0.78350515463921511</v>
      </c>
      <c r="I36" s="215">
        <f t="shared" si="1"/>
        <v>8.7834151663938513</v>
      </c>
    </row>
    <row r="37" spans="1:9">
      <c r="A37" s="23"/>
      <c r="B37" s="20" t="s">
        <v>78</v>
      </c>
      <c r="C37" s="21">
        <v>6.32</v>
      </c>
      <c r="D37" s="35">
        <v>345.80833333333334</v>
      </c>
      <c r="E37" s="35">
        <v>407.55</v>
      </c>
      <c r="F37" s="350">
        <v>467.42500000000013</v>
      </c>
      <c r="G37" s="359">
        <v>484.30833333333334</v>
      </c>
      <c r="H37" s="354">
        <f t="shared" si="0"/>
        <v>14.691448901975249</v>
      </c>
      <c r="I37" s="215">
        <f t="shared" si="1"/>
        <v>3.6119876629048946</v>
      </c>
    </row>
    <row r="38" spans="1:9">
      <c r="A38" s="16">
        <v>2.2999999999999998</v>
      </c>
      <c r="B38" s="17" t="s">
        <v>79</v>
      </c>
      <c r="C38" s="22">
        <v>8.2899999999999991</v>
      </c>
      <c r="D38" s="33">
        <v>354.09999999999997</v>
      </c>
      <c r="E38" s="33">
        <v>405.70000000000005</v>
      </c>
      <c r="F38" s="349">
        <v>426.73333333333329</v>
      </c>
      <c r="G38" s="358">
        <v>467.41666666666674</v>
      </c>
      <c r="H38" s="353">
        <f t="shared" si="0"/>
        <v>5.1844548516966285</v>
      </c>
      <c r="I38" s="214">
        <f t="shared" si="1"/>
        <v>9.5336666145914961</v>
      </c>
    </row>
    <row r="39" spans="1:9">
      <c r="A39" s="23"/>
      <c r="B39" s="17" t="s">
        <v>80</v>
      </c>
      <c r="C39" s="22">
        <v>2.76</v>
      </c>
      <c r="D39" s="33">
        <v>329.62500000000006</v>
      </c>
      <c r="E39" s="33">
        <v>379.1583333333333</v>
      </c>
      <c r="F39" s="349">
        <v>398.93333333333339</v>
      </c>
      <c r="G39" s="358">
        <v>432.32499999999999</v>
      </c>
      <c r="H39" s="353">
        <f t="shared" si="0"/>
        <v>5.2154992417416111</v>
      </c>
      <c r="I39" s="214">
        <f t="shared" si="1"/>
        <v>8.3702372994652166</v>
      </c>
    </row>
    <row r="40" spans="1:9">
      <c r="A40" s="23"/>
      <c r="B40" s="20" t="s">
        <v>76</v>
      </c>
      <c r="C40" s="21">
        <v>1.38</v>
      </c>
      <c r="D40" s="35">
        <v>318.4083333333333</v>
      </c>
      <c r="E40" s="35">
        <v>368.85000000000008</v>
      </c>
      <c r="F40" s="350">
        <v>389.75833333333338</v>
      </c>
      <c r="G40" s="359">
        <v>423.95833333333331</v>
      </c>
      <c r="H40" s="354">
        <f t="shared" si="0"/>
        <v>5.668519271609938</v>
      </c>
      <c r="I40" s="215">
        <f t="shared" si="1"/>
        <v>8.7746680635436292</v>
      </c>
    </row>
    <row r="41" spans="1:9">
      <c r="A41" s="23"/>
      <c r="B41" s="20" t="s">
        <v>78</v>
      </c>
      <c r="C41" s="21">
        <v>1.38</v>
      </c>
      <c r="D41" s="35">
        <v>340.85</v>
      </c>
      <c r="E41" s="35">
        <v>389.4083333333333</v>
      </c>
      <c r="F41" s="350">
        <v>408.11666666666673</v>
      </c>
      <c r="G41" s="359">
        <v>440.66666666666657</v>
      </c>
      <c r="H41" s="354">
        <f t="shared" si="0"/>
        <v>4.8042971174217683</v>
      </c>
      <c r="I41" s="215">
        <f t="shared" si="1"/>
        <v>7.9756605545799459</v>
      </c>
    </row>
    <row r="42" spans="1:9">
      <c r="A42" s="23"/>
      <c r="B42" s="26" t="s">
        <v>81</v>
      </c>
      <c r="C42" s="22">
        <v>2.76</v>
      </c>
      <c r="D42" s="33">
        <v>316.82499999999999</v>
      </c>
      <c r="E42" s="33">
        <v>371.88333333333338</v>
      </c>
      <c r="F42" s="349">
        <v>386.50833333333327</v>
      </c>
      <c r="G42" s="358">
        <v>419.29166666666669</v>
      </c>
      <c r="H42" s="353">
        <f t="shared" si="0"/>
        <v>3.932684981849107</v>
      </c>
      <c r="I42" s="214">
        <f t="shared" si="1"/>
        <v>8.4819214764666668</v>
      </c>
    </row>
    <row r="43" spans="1:9">
      <c r="A43" s="23"/>
      <c r="B43" s="20" t="s">
        <v>76</v>
      </c>
      <c r="C43" s="21">
        <v>1.38</v>
      </c>
      <c r="D43" s="35">
        <v>310.88333333333338</v>
      </c>
      <c r="E43" s="35">
        <v>359.35000000000008</v>
      </c>
      <c r="F43" s="350">
        <v>374.11666666666662</v>
      </c>
      <c r="G43" s="359">
        <v>409.36666666666662</v>
      </c>
      <c r="H43" s="354">
        <f t="shared" si="0"/>
        <v>4.1092713696024816</v>
      </c>
      <c r="I43" s="215">
        <f t="shared" si="1"/>
        <v>9.422194502606132</v>
      </c>
    </row>
    <row r="44" spans="1:9">
      <c r="A44" s="23"/>
      <c r="B44" s="20" t="s">
        <v>78</v>
      </c>
      <c r="C44" s="21">
        <v>1.38</v>
      </c>
      <c r="D44" s="35">
        <v>322.77499999999998</v>
      </c>
      <c r="E44" s="35">
        <v>384.42500000000013</v>
      </c>
      <c r="F44" s="350">
        <v>398.86666666666673</v>
      </c>
      <c r="G44" s="359">
        <v>429.18333333333345</v>
      </c>
      <c r="H44" s="354">
        <f t="shared" si="0"/>
        <v>3.7566928963169914</v>
      </c>
      <c r="I44" s="215">
        <f t="shared" si="1"/>
        <v>7.6007019889687655</v>
      </c>
    </row>
    <row r="45" spans="1:9">
      <c r="A45" s="23"/>
      <c r="B45" s="17" t="s">
        <v>82</v>
      </c>
      <c r="C45" s="22">
        <v>2.77</v>
      </c>
      <c r="D45" s="33">
        <v>415.73333333333329</v>
      </c>
      <c r="E45" s="33">
        <v>466.00833333333338</v>
      </c>
      <c r="F45" s="349">
        <v>494.5916666666667</v>
      </c>
      <c r="G45" s="358">
        <v>550.47500000000014</v>
      </c>
      <c r="H45" s="353">
        <f t="shared" si="0"/>
        <v>6.1336528316732455</v>
      </c>
      <c r="I45" s="214">
        <f t="shared" si="1"/>
        <v>11.298882916884324</v>
      </c>
    </row>
    <row r="46" spans="1:9">
      <c r="A46" s="23"/>
      <c r="B46" s="20" t="s">
        <v>72</v>
      </c>
      <c r="C46" s="21">
        <v>1.38</v>
      </c>
      <c r="D46" s="35">
        <v>422.02500000000003</v>
      </c>
      <c r="E46" s="35">
        <v>457.09999999999991</v>
      </c>
      <c r="F46" s="350">
        <v>480.44166666666666</v>
      </c>
      <c r="G46" s="359">
        <v>541.24166666666667</v>
      </c>
      <c r="H46" s="354">
        <f t="shared" si="0"/>
        <v>5.1064683147378673</v>
      </c>
      <c r="I46" s="215">
        <f t="shared" si="1"/>
        <v>12.655022288519248</v>
      </c>
    </row>
    <row r="47" spans="1:9" ht="15.75" thickBot="1">
      <c r="A47" s="27"/>
      <c r="B47" s="28" t="s">
        <v>73</v>
      </c>
      <c r="C47" s="29">
        <v>1.39</v>
      </c>
      <c r="D47" s="38">
        <v>409.48333333333341</v>
      </c>
      <c r="E47" s="38">
        <v>474.85833333333335</v>
      </c>
      <c r="F47" s="351">
        <v>508.66666666666669</v>
      </c>
      <c r="G47" s="360">
        <v>559.64166666666654</v>
      </c>
      <c r="H47" s="356">
        <f t="shared" si="0"/>
        <v>7.1196672691855412</v>
      </c>
      <c r="I47" s="216">
        <f t="shared" si="1"/>
        <v>10.02129750982958</v>
      </c>
    </row>
    <row r="48" spans="1:9" ht="15.75" thickTop="1"/>
  </sheetData>
  <mergeCells count="12">
    <mergeCell ref="F5:F6"/>
    <mergeCell ref="G5:G6"/>
    <mergeCell ref="B5:B6"/>
    <mergeCell ref="A5:A6"/>
    <mergeCell ref="A1:I1"/>
    <mergeCell ref="A2:I2"/>
    <mergeCell ref="A3:I3"/>
    <mergeCell ref="A4:I4"/>
    <mergeCell ref="C5:C6"/>
    <mergeCell ref="H5:I5"/>
    <mergeCell ref="D5:D6"/>
    <mergeCell ref="E5:E6"/>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sheetPr>
    <pageSetUpPr fitToPage="1"/>
  </sheetPr>
  <dimension ref="B1:Y63"/>
  <sheetViews>
    <sheetView showGridLines="0" topLeftCell="A31" workbookViewId="0">
      <selection activeCell="L15" sqref="L15"/>
    </sheetView>
  </sheetViews>
  <sheetFormatPr defaultRowHeight="15.75"/>
  <cols>
    <col min="1" max="1" width="5" style="1059" customWidth="1"/>
    <col min="2" max="2" width="43.140625" style="1059" bestFit="1" customWidth="1"/>
    <col min="3" max="3" width="14.28515625" style="1059" customWidth="1"/>
    <col min="4" max="4" width="15.5703125" style="1059" customWidth="1"/>
    <col min="5" max="5" width="15.7109375" style="1059" customWidth="1"/>
    <col min="6" max="6" width="13" style="1059" customWidth="1"/>
    <col min="7" max="7" width="10.42578125" style="1059" customWidth="1"/>
    <col min="8" max="8" width="10.140625" style="1059" customWidth="1"/>
    <col min="9" max="9" width="11.42578125" style="1059" bestFit="1" customWidth="1"/>
    <col min="10" max="10" width="9.140625" style="1059"/>
    <col min="11" max="11" width="11.5703125" style="1059" bestFit="1" customWidth="1"/>
    <col min="12" max="255" width="9.140625" style="1059"/>
    <col min="256" max="256" width="23" style="1059" bestFit="1" customWidth="1"/>
    <col min="257" max="257" width="10" style="1059" customWidth="1"/>
    <col min="258" max="258" width="11.7109375" style="1059" customWidth="1"/>
    <col min="259" max="259" width="10.28515625" style="1059" customWidth="1"/>
    <col min="260" max="260" width="12.28515625" style="1059" customWidth="1"/>
    <col min="261" max="261" width="12.5703125" style="1059" customWidth="1"/>
    <col min="262" max="262" width="10.7109375" style="1059" customWidth="1"/>
    <col min="263" max="263" width="9.140625" style="1059"/>
    <col min="264" max="264" width="9.28515625" style="1059" customWidth="1"/>
    <col min="265" max="511" width="9.140625" style="1059"/>
    <col min="512" max="512" width="23" style="1059" bestFit="1" customWidth="1"/>
    <col min="513" max="513" width="10" style="1059" customWidth="1"/>
    <col min="514" max="514" width="11.7109375" style="1059" customWidth="1"/>
    <col min="515" max="515" width="10.28515625" style="1059" customWidth="1"/>
    <col min="516" max="516" width="12.28515625" style="1059" customWidth="1"/>
    <col min="517" max="517" width="12.5703125" style="1059" customWidth="1"/>
    <col min="518" max="518" width="10.7109375" style="1059" customWidth="1"/>
    <col min="519" max="519" width="9.140625" style="1059"/>
    <col min="520" max="520" width="9.28515625" style="1059" customWidth="1"/>
    <col min="521" max="767" width="9.140625" style="1059"/>
    <col min="768" max="768" width="23" style="1059" bestFit="1" customWidth="1"/>
    <col min="769" max="769" width="10" style="1059" customWidth="1"/>
    <col min="770" max="770" width="11.7109375" style="1059" customWidth="1"/>
    <col min="771" max="771" width="10.28515625" style="1059" customWidth="1"/>
    <col min="772" max="772" width="12.28515625" style="1059" customWidth="1"/>
    <col min="773" max="773" width="12.5703125" style="1059" customWidth="1"/>
    <col min="774" max="774" width="10.7109375" style="1059" customWidth="1"/>
    <col min="775" max="775" width="9.140625" style="1059"/>
    <col min="776" max="776" width="9.28515625" style="1059" customWidth="1"/>
    <col min="777" max="1023" width="9.140625" style="1059"/>
    <col min="1024" max="1024" width="23" style="1059" bestFit="1" customWidth="1"/>
    <col min="1025" max="1025" width="10" style="1059" customWidth="1"/>
    <col min="1026" max="1026" width="11.7109375" style="1059" customWidth="1"/>
    <col min="1027" max="1027" width="10.28515625" style="1059" customWidth="1"/>
    <col min="1028" max="1028" width="12.28515625" style="1059" customWidth="1"/>
    <col min="1029" max="1029" width="12.5703125" style="1059" customWidth="1"/>
    <col min="1030" max="1030" width="10.7109375" style="1059" customWidth="1"/>
    <col min="1031" max="1031" width="9.140625" style="1059"/>
    <col min="1032" max="1032" width="9.28515625" style="1059" customWidth="1"/>
    <col min="1033" max="1279" width="9.140625" style="1059"/>
    <col min="1280" max="1280" width="23" style="1059" bestFit="1" customWidth="1"/>
    <col min="1281" max="1281" width="10" style="1059" customWidth="1"/>
    <col min="1282" max="1282" width="11.7109375" style="1059" customWidth="1"/>
    <col min="1283" max="1283" width="10.28515625" style="1059" customWidth="1"/>
    <col min="1284" max="1284" width="12.28515625" style="1059" customWidth="1"/>
    <col min="1285" max="1285" width="12.5703125" style="1059" customWidth="1"/>
    <col min="1286" max="1286" width="10.7109375" style="1059" customWidth="1"/>
    <col min="1287" max="1287" width="9.140625" style="1059"/>
    <col min="1288" max="1288" width="9.28515625" style="1059" customWidth="1"/>
    <col min="1289" max="1535" width="9.140625" style="1059"/>
    <col min="1536" max="1536" width="23" style="1059" bestFit="1" customWidth="1"/>
    <col min="1537" max="1537" width="10" style="1059" customWidth="1"/>
    <col min="1538" max="1538" width="11.7109375" style="1059" customWidth="1"/>
    <col min="1539" max="1539" width="10.28515625" style="1059" customWidth="1"/>
    <col min="1540" max="1540" width="12.28515625" style="1059" customWidth="1"/>
    <col min="1541" max="1541" width="12.5703125" style="1059" customWidth="1"/>
    <col min="1542" max="1542" width="10.7109375" style="1059" customWidth="1"/>
    <col min="1543" max="1543" width="9.140625" style="1059"/>
    <col min="1544" max="1544" width="9.28515625" style="1059" customWidth="1"/>
    <col min="1545" max="1791" width="9.140625" style="1059"/>
    <col min="1792" max="1792" width="23" style="1059" bestFit="1" customWidth="1"/>
    <col min="1793" max="1793" width="10" style="1059" customWidth="1"/>
    <col min="1794" max="1794" width="11.7109375" style="1059" customWidth="1"/>
    <col min="1795" max="1795" width="10.28515625" style="1059" customWidth="1"/>
    <col min="1796" max="1796" width="12.28515625" style="1059" customWidth="1"/>
    <col min="1797" max="1797" width="12.5703125" style="1059" customWidth="1"/>
    <col min="1798" max="1798" width="10.7109375" style="1059" customWidth="1"/>
    <col min="1799" max="1799" width="9.140625" style="1059"/>
    <col min="1800" max="1800" width="9.28515625" style="1059" customWidth="1"/>
    <col min="1801" max="2047" width="9.140625" style="1059"/>
    <col min="2048" max="2048" width="23" style="1059" bestFit="1" customWidth="1"/>
    <col min="2049" max="2049" width="10" style="1059" customWidth="1"/>
    <col min="2050" max="2050" width="11.7109375" style="1059" customWidth="1"/>
    <col min="2051" max="2051" width="10.28515625" style="1059" customWidth="1"/>
    <col min="2052" max="2052" width="12.28515625" style="1059" customWidth="1"/>
    <col min="2053" max="2053" width="12.5703125" style="1059" customWidth="1"/>
    <col min="2054" max="2054" width="10.7109375" style="1059" customWidth="1"/>
    <col min="2055" max="2055" width="9.140625" style="1059"/>
    <col min="2056" max="2056" width="9.28515625" style="1059" customWidth="1"/>
    <col min="2057" max="2303" width="9.140625" style="1059"/>
    <col min="2304" max="2304" width="23" style="1059" bestFit="1" customWidth="1"/>
    <col min="2305" max="2305" width="10" style="1059" customWidth="1"/>
    <col min="2306" max="2306" width="11.7109375" style="1059" customWidth="1"/>
    <col min="2307" max="2307" width="10.28515625" style="1059" customWidth="1"/>
    <col min="2308" max="2308" width="12.28515625" style="1059" customWidth="1"/>
    <col min="2309" max="2309" width="12.5703125" style="1059" customWidth="1"/>
    <col min="2310" max="2310" width="10.7109375" style="1059" customWidth="1"/>
    <col min="2311" max="2311" width="9.140625" style="1059"/>
    <col min="2312" max="2312" width="9.28515625" style="1059" customWidth="1"/>
    <col min="2313" max="2559" width="9.140625" style="1059"/>
    <col min="2560" max="2560" width="23" style="1059" bestFit="1" customWidth="1"/>
    <col min="2561" max="2561" width="10" style="1059" customWidth="1"/>
    <col min="2562" max="2562" width="11.7109375" style="1059" customWidth="1"/>
    <col min="2563" max="2563" width="10.28515625" style="1059" customWidth="1"/>
    <col min="2564" max="2564" width="12.28515625" style="1059" customWidth="1"/>
    <col min="2565" max="2565" width="12.5703125" style="1059" customWidth="1"/>
    <col min="2566" max="2566" width="10.7109375" style="1059" customWidth="1"/>
    <col min="2567" max="2567" width="9.140625" style="1059"/>
    <col min="2568" max="2568" width="9.28515625" style="1059" customWidth="1"/>
    <col min="2569" max="2815" width="9.140625" style="1059"/>
    <col min="2816" max="2816" width="23" style="1059" bestFit="1" customWidth="1"/>
    <col min="2817" max="2817" width="10" style="1059" customWidth="1"/>
    <col min="2818" max="2818" width="11.7109375" style="1059" customWidth="1"/>
    <col min="2819" max="2819" width="10.28515625" style="1059" customWidth="1"/>
    <col min="2820" max="2820" width="12.28515625" style="1059" customWidth="1"/>
    <col min="2821" max="2821" width="12.5703125" style="1059" customWidth="1"/>
    <col min="2822" max="2822" width="10.7109375" style="1059" customWidth="1"/>
    <col min="2823" max="2823" width="9.140625" style="1059"/>
    <col min="2824" max="2824" width="9.28515625" style="1059" customWidth="1"/>
    <col min="2825" max="3071" width="9.140625" style="1059"/>
    <col min="3072" max="3072" width="23" style="1059" bestFit="1" customWidth="1"/>
    <col min="3073" max="3073" width="10" style="1059" customWidth="1"/>
    <col min="3074" max="3074" width="11.7109375" style="1059" customWidth="1"/>
    <col min="3075" max="3075" width="10.28515625" style="1059" customWidth="1"/>
    <col min="3076" max="3076" width="12.28515625" style="1059" customWidth="1"/>
    <col min="3077" max="3077" width="12.5703125" style="1059" customWidth="1"/>
    <col min="3078" max="3078" width="10.7109375" style="1059" customWidth="1"/>
    <col min="3079" max="3079" width="9.140625" style="1059"/>
    <col min="3080" max="3080" width="9.28515625" style="1059" customWidth="1"/>
    <col min="3081" max="3327" width="9.140625" style="1059"/>
    <col min="3328" max="3328" width="23" style="1059" bestFit="1" customWidth="1"/>
    <col min="3329" max="3329" width="10" style="1059" customWidth="1"/>
    <col min="3330" max="3330" width="11.7109375" style="1059" customWidth="1"/>
    <col min="3331" max="3331" width="10.28515625" style="1059" customWidth="1"/>
    <col min="3332" max="3332" width="12.28515625" style="1059" customWidth="1"/>
    <col min="3333" max="3333" width="12.5703125" style="1059" customWidth="1"/>
    <col min="3334" max="3334" width="10.7109375" style="1059" customWidth="1"/>
    <col min="3335" max="3335" width="9.140625" style="1059"/>
    <col min="3336" max="3336" width="9.28515625" style="1059" customWidth="1"/>
    <col min="3337" max="3583" width="9.140625" style="1059"/>
    <col min="3584" max="3584" width="23" style="1059" bestFit="1" customWidth="1"/>
    <col min="3585" max="3585" width="10" style="1059" customWidth="1"/>
    <col min="3586" max="3586" width="11.7109375" style="1059" customWidth="1"/>
    <col min="3587" max="3587" width="10.28515625" style="1059" customWidth="1"/>
    <col min="3588" max="3588" width="12.28515625" style="1059" customWidth="1"/>
    <col min="3589" max="3589" width="12.5703125" style="1059" customWidth="1"/>
    <col min="3590" max="3590" width="10.7109375" style="1059" customWidth="1"/>
    <col min="3591" max="3591" width="9.140625" style="1059"/>
    <col min="3592" max="3592" width="9.28515625" style="1059" customWidth="1"/>
    <col min="3593" max="3839" width="9.140625" style="1059"/>
    <col min="3840" max="3840" width="23" style="1059" bestFit="1" customWidth="1"/>
    <col min="3841" max="3841" width="10" style="1059" customWidth="1"/>
    <col min="3842" max="3842" width="11.7109375" style="1059" customWidth="1"/>
    <col min="3843" max="3843" width="10.28515625" style="1059" customWidth="1"/>
    <col min="3844" max="3844" width="12.28515625" style="1059" customWidth="1"/>
    <col min="3845" max="3845" width="12.5703125" style="1059" customWidth="1"/>
    <col min="3846" max="3846" width="10.7109375" style="1059" customWidth="1"/>
    <col min="3847" max="3847" width="9.140625" style="1059"/>
    <col min="3848" max="3848" width="9.28515625" style="1059" customWidth="1"/>
    <col min="3849" max="4095" width="9.140625" style="1059"/>
    <col min="4096" max="4096" width="23" style="1059" bestFit="1" customWidth="1"/>
    <col min="4097" max="4097" width="10" style="1059" customWidth="1"/>
    <col min="4098" max="4098" width="11.7109375" style="1059" customWidth="1"/>
    <col min="4099" max="4099" width="10.28515625" style="1059" customWidth="1"/>
    <col min="4100" max="4100" width="12.28515625" style="1059" customWidth="1"/>
    <col min="4101" max="4101" width="12.5703125" style="1059" customWidth="1"/>
    <col min="4102" max="4102" width="10.7109375" style="1059" customWidth="1"/>
    <col min="4103" max="4103" width="9.140625" style="1059"/>
    <col min="4104" max="4104" width="9.28515625" style="1059" customWidth="1"/>
    <col min="4105" max="4351" width="9.140625" style="1059"/>
    <col min="4352" max="4352" width="23" style="1059" bestFit="1" customWidth="1"/>
    <col min="4353" max="4353" width="10" style="1059" customWidth="1"/>
    <col min="4354" max="4354" width="11.7109375" style="1059" customWidth="1"/>
    <col min="4355" max="4355" width="10.28515625" style="1059" customWidth="1"/>
    <col min="4356" max="4356" width="12.28515625" style="1059" customWidth="1"/>
    <col min="4357" max="4357" width="12.5703125" style="1059" customWidth="1"/>
    <col min="4358" max="4358" width="10.7109375" style="1059" customWidth="1"/>
    <col min="4359" max="4359" width="9.140625" style="1059"/>
    <col min="4360" max="4360" width="9.28515625" style="1059" customWidth="1"/>
    <col min="4361" max="4607" width="9.140625" style="1059"/>
    <col min="4608" max="4608" width="23" style="1059" bestFit="1" customWidth="1"/>
    <col min="4609" max="4609" width="10" style="1059" customWidth="1"/>
    <col min="4610" max="4610" width="11.7109375" style="1059" customWidth="1"/>
    <col min="4611" max="4611" width="10.28515625" style="1059" customWidth="1"/>
    <col min="4612" max="4612" width="12.28515625" style="1059" customWidth="1"/>
    <col min="4613" max="4613" width="12.5703125" style="1059" customWidth="1"/>
    <col min="4614" max="4614" width="10.7109375" style="1059" customWidth="1"/>
    <col min="4615" max="4615" width="9.140625" style="1059"/>
    <col min="4616" max="4616" width="9.28515625" style="1059" customWidth="1"/>
    <col min="4617" max="4863" width="9.140625" style="1059"/>
    <col min="4864" max="4864" width="23" style="1059" bestFit="1" customWidth="1"/>
    <col min="4865" max="4865" width="10" style="1059" customWidth="1"/>
    <col min="4866" max="4866" width="11.7109375" style="1059" customWidth="1"/>
    <col min="4867" max="4867" width="10.28515625" style="1059" customWidth="1"/>
    <col min="4868" max="4868" width="12.28515625" style="1059" customWidth="1"/>
    <col min="4869" max="4869" width="12.5703125" style="1059" customWidth="1"/>
    <col min="4870" max="4870" width="10.7109375" style="1059" customWidth="1"/>
    <col min="4871" max="4871" width="9.140625" style="1059"/>
    <col min="4872" max="4872" width="9.28515625" style="1059" customWidth="1"/>
    <col min="4873" max="5119" width="9.140625" style="1059"/>
    <col min="5120" max="5120" width="23" style="1059" bestFit="1" customWidth="1"/>
    <col min="5121" max="5121" width="10" style="1059" customWidth="1"/>
    <col min="5122" max="5122" width="11.7109375" style="1059" customWidth="1"/>
    <col min="5123" max="5123" width="10.28515625" style="1059" customWidth="1"/>
    <col min="5124" max="5124" width="12.28515625" style="1059" customWidth="1"/>
    <col min="5125" max="5125" width="12.5703125" style="1059" customWidth="1"/>
    <col min="5126" max="5126" width="10.7109375" style="1059" customWidth="1"/>
    <col min="5127" max="5127" width="9.140625" style="1059"/>
    <col min="5128" max="5128" width="9.28515625" style="1059" customWidth="1"/>
    <col min="5129" max="5375" width="9.140625" style="1059"/>
    <col min="5376" max="5376" width="23" style="1059" bestFit="1" customWidth="1"/>
    <col min="5377" max="5377" width="10" style="1059" customWidth="1"/>
    <col min="5378" max="5378" width="11.7109375" style="1059" customWidth="1"/>
    <col min="5379" max="5379" width="10.28515625" style="1059" customWidth="1"/>
    <col min="5380" max="5380" width="12.28515625" style="1059" customWidth="1"/>
    <col min="5381" max="5381" width="12.5703125" style="1059" customWidth="1"/>
    <col min="5382" max="5382" width="10.7109375" style="1059" customWidth="1"/>
    <col min="5383" max="5383" width="9.140625" style="1059"/>
    <col min="5384" max="5384" width="9.28515625" style="1059" customWidth="1"/>
    <col min="5385" max="5631" width="9.140625" style="1059"/>
    <col min="5632" max="5632" width="23" style="1059" bestFit="1" customWidth="1"/>
    <col min="5633" max="5633" width="10" style="1059" customWidth="1"/>
    <col min="5634" max="5634" width="11.7109375" style="1059" customWidth="1"/>
    <col min="5635" max="5635" width="10.28515625" style="1059" customWidth="1"/>
    <col min="5636" max="5636" width="12.28515625" style="1059" customWidth="1"/>
    <col min="5637" max="5637" width="12.5703125" style="1059" customWidth="1"/>
    <col min="5638" max="5638" width="10.7109375" style="1059" customWidth="1"/>
    <col min="5639" max="5639" width="9.140625" style="1059"/>
    <col min="5640" max="5640" width="9.28515625" style="1059" customWidth="1"/>
    <col min="5641" max="5887" width="9.140625" style="1059"/>
    <col min="5888" max="5888" width="23" style="1059" bestFit="1" customWidth="1"/>
    <col min="5889" max="5889" width="10" style="1059" customWidth="1"/>
    <col min="5890" max="5890" width="11.7109375" style="1059" customWidth="1"/>
    <col min="5891" max="5891" width="10.28515625" style="1059" customWidth="1"/>
    <col min="5892" max="5892" width="12.28515625" style="1059" customWidth="1"/>
    <col min="5893" max="5893" width="12.5703125" style="1059" customWidth="1"/>
    <col min="5894" max="5894" width="10.7109375" style="1059" customWidth="1"/>
    <col min="5895" max="5895" width="9.140625" style="1059"/>
    <col min="5896" max="5896" width="9.28515625" style="1059" customWidth="1"/>
    <col min="5897" max="6143" width="9.140625" style="1059"/>
    <col min="6144" max="6144" width="23" style="1059" bestFit="1" customWidth="1"/>
    <col min="6145" max="6145" width="10" style="1059" customWidth="1"/>
    <col min="6146" max="6146" width="11.7109375" style="1059" customWidth="1"/>
    <col min="6147" max="6147" width="10.28515625" style="1059" customWidth="1"/>
    <col min="6148" max="6148" width="12.28515625" style="1059" customWidth="1"/>
    <col min="6149" max="6149" width="12.5703125" style="1059" customWidth="1"/>
    <col min="6150" max="6150" width="10.7109375" style="1059" customWidth="1"/>
    <col min="6151" max="6151" width="9.140625" style="1059"/>
    <col min="6152" max="6152" width="9.28515625" style="1059" customWidth="1"/>
    <col min="6153" max="6399" width="9.140625" style="1059"/>
    <col min="6400" max="6400" width="23" style="1059" bestFit="1" customWidth="1"/>
    <col min="6401" max="6401" width="10" style="1059" customWidth="1"/>
    <col min="6402" max="6402" width="11.7109375" style="1059" customWidth="1"/>
    <col min="6403" max="6403" width="10.28515625" style="1059" customWidth="1"/>
    <col min="6404" max="6404" width="12.28515625" style="1059" customWidth="1"/>
    <col min="6405" max="6405" width="12.5703125" style="1059" customWidth="1"/>
    <col min="6406" max="6406" width="10.7109375" style="1059" customWidth="1"/>
    <col min="6407" max="6407" width="9.140625" style="1059"/>
    <col min="6408" max="6408" width="9.28515625" style="1059" customWidth="1"/>
    <col min="6409" max="6655" width="9.140625" style="1059"/>
    <col min="6656" max="6656" width="23" style="1059" bestFit="1" customWidth="1"/>
    <col min="6657" max="6657" width="10" style="1059" customWidth="1"/>
    <col min="6658" max="6658" width="11.7109375" style="1059" customWidth="1"/>
    <col min="6659" max="6659" width="10.28515625" style="1059" customWidth="1"/>
    <col min="6660" max="6660" width="12.28515625" style="1059" customWidth="1"/>
    <col min="6661" max="6661" width="12.5703125" style="1059" customWidth="1"/>
    <col min="6662" max="6662" width="10.7109375" style="1059" customWidth="1"/>
    <col min="6663" max="6663" width="9.140625" style="1059"/>
    <col min="6664" max="6664" width="9.28515625" style="1059" customWidth="1"/>
    <col min="6665" max="6911" width="9.140625" style="1059"/>
    <col min="6912" max="6912" width="23" style="1059" bestFit="1" customWidth="1"/>
    <col min="6913" max="6913" width="10" style="1059" customWidth="1"/>
    <col min="6914" max="6914" width="11.7109375" style="1059" customWidth="1"/>
    <col min="6915" max="6915" width="10.28515625" style="1059" customWidth="1"/>
    <col min="6916" max="6916" width="12.28515625" style="1059" customWidth="1"/>
    <col min="6917" max="6917" width="12.5703125" style="1059" customWidth="1"/>
    <col min="6918" max="6918" width="10.7109375" style="1059" customWidth="1"/>
    <col min="6919" max="6919" width="9.140625" style="1059"/>
    <col min="6920" max="6920" width="9.28515625" style="1059" customWidth="1"/>
    <col min="6921" max="7167" width="9.140625" style="1059"/>
    <col min="7168" max="7168" width="23" style="1059" bestFit="1" customWidth="1"/>
    <col min="7169" max="7169" width="10" style="1059" customWidth="1"/>
    <col min="7170" max="7170" width="11.7109375" style="1059" customWidth="1"/>
    <col min="7171" max="7171" width="10.28515625" style="1059" customWidth="1"/>
    <col min="7172" max="7172" width="12.28515625" style="1059" customWidth="1"/>
    <col min="7173" max="7173" width="12.5703125" style="1059" customWidth="1"/>
    <col min="7174" max="7174" width="10.7109375" style="1059" customWidth="1"/>
    <col min="7175" max="7175" width="9.140625" style="1059"/>
    <col min="7176" max="7176" width="9.28515625" style="1059" customWidth="1"/>
    <col min="7177" max="7423" width="9.140625" style="1059"/>
    <col min="7424" max="7424" width="23" style="1059" bestFit="1" customWidth="1"/>
    <col min="7425" max="7425" width="10" style="1059" customWidth="1"/>
    <col min="7426" max="7426" width="11.7109375" style="1059" customWidth="1"/>
    <col min="7427" max="7427" width="10.28515625" style="1059" customWidth="1"/>
    <col min="7428" max="7428" width="12.28515625" style="1059" customWidth="1"/>
    <col min="7429" max="7429" width="12.5703125" style="1059" customWidth="1"/>
    <col min="7430" max="7430" width="10.7109375" style="1059" customWidth="1"/>
    <col min="7431" max="7431" width="9.140625" style="1059"/>
    <col min="7432" max="7432" width="9.28515625" style="1059" customWidth="1"/>
    <col min="7433" max="7679" width="9.140625" style="1059"/>
    <col min="7680" max="7680" width="23" style="1059" bestFit="1" customWidth="1"/>
    <col min="7681" max="7681" width="10" style="1059" customWidth="1"/>
    <col min="7682" max="7682" width="11.7109375" style="1059" customWidth="1"/>
    <col min="7683" max="7683" width="10.28515625" style="1059" customWidth="1"/>
    <col min="7684" max="7684" width="12.28515625" style="1059" customWidth="1"/>
    <col min="7685" max="7685" width="12.5703125" style="1059" customWidth="1"/>
    <col min="7686" max="7686" width="10.7109375" style="1059" customWidth="1"/>
    <col min="7687" max="7687" width="9.140625" style="1059"/>
    <col min="7688" max="7688" width="9.28515625" style="1059" customWidth="1"/>
    <col min="7689" max="7935" width="9.140625" style="1059"/>
    <col min="7936" max="7936" width="23" style="1059" bestFit="1" customWidth="1"/>
    <col min="7937" max="7937" width="10" style="1059" customWidth="1"/>
    <col min="7938" max="7938" width="11.7109375" style="1059" customWidth="1"/>
    <col min="7939" max="7939" width="10.28515625" style="1059" customWidth="1"/>
    <col min="7940" max="7940" width="12.28515625" style="1059" customWidth="1"/>
    <col min="7941" max="7941" width="12.5703125" style="1059" customWidth="1"/>
    <col min="7942" max="7942" width="10.7109375" style="1059" customWidth="1"/>
    <col min="7943" max="7943" width="9.140625" style="1059"/>
    <col min="7944" max="7944" width="9.28515625" style="1059" customWidth="1"/>
    <col min="7945" max="8191" width="9.140625" style="1059"/>
    <col min="8192" max="8192" width="23" style="1059" bestFit="1" customWidth="1"/>
    <col min="8193" max="8193" width="10" style="1059" customWidth="1"/>
    <col min="8194" max="8194" width="11.7109375" style="1059" customWidth="1"/>
    <col min="8195" max="8195" width="10.28515625" style="1059" customWidth="1"/>
    <col min="8196" max="8196" width="12.28515625" style="1059" customWidth="1"/>
    <col min="8197" max="8197" width="12.5703125" style="1059" customWidth="1"/>
    <col min="8198" max="8198" width="10.7109375" style="1059" customWidth="1"/>
    <col min="8199" max="8199" width="9.140625" style="1059"/>
    <col min="8200" max="8200" width="9.28515625" style="1059" customWidth="1"/>
    <col min="8201" max="8447" width="9.140625" style="1059"/>
    <col min="8448" max="8448" width="23" style="1059" bestFit="1" customWidth="1"/>
    <col min="8449" max="8449" width="10" style="1059" customWidth="1"/>
    <col min="8450" max="8450" width="11.7109375" style="1059" customWidth="1"/>
    <col min="8451" max="8451" width="10.28515625" style="1059" customWidth="1"/>
    <col min="8452" max="8452" width="12.28515625" style="1059" customWidth="1"/>
    <col min="8453" max="8453" width="12.5703125" style="1059" customWidth="1"/>
    <col min="8454" max="8454" width="10.7109375" style="1059" customWidth="1"/>
    <col min="8455" max="8455" width="9.140625" style="1059"/>
    <col min="8456" max="8456" width="9.28515625" style="1059" customWidth="1"/>
    <col min="8457" max="8703" width="9.140625" style="1059"/>
    <col min="8704" max="8704" width="23" style="1059" bestFit="1" customWidth="1"/>
    <col min="8705" max="8705" width="10" style="1059" customWidth="1"/>
    <col min="8706" max="8706" width="11.7109375" style="1059" customWidth="1"/>
    <col min="8707" max="8707" width="10.28515625" style="1059" customWidth="1"/>
    <col min="8708" max="8708" width="12.28515625" style="1059" customWidth="1"/>
    <col min="8709" max="8709" width="12.5703125" style="1059" customWidth="1"/>
    <col min="8710" max="8710" width="10.7109375" style="1059" customWidth="1"/>
    <col min="8711" max="8711" width="9.140625" style="1059"/>
    <col min="8712" max="8712" width="9.28515625" style="1059" customWidth="1"/>
    <col min="8713" max="8959" width="9.140625" style="1059"/>
    <col min="8960" max="8960" width="23" style="1059" bestFit="1" customWidth="1"/>
    <col min="8961" max="8961" width="10" style="1059" customWidth="1"/>
    <col min="8962" max="8962" width="11.7109375" style="1059" customWidth="1"/>
    <col min="8963" max="8963" width="10.28515625" style="1059" customWidth="1"/>
    <col min="8964" max="8964" width="12.28515625" style="1059" customWidth="1"/>
    <col min="8965" max="8965" width="12.5703125" style="1059" customWidth="1"/>
    <col min="8966" max="8966" width="10.7109375" style="1059" customWidth="1"/>
    <col min="8967" max="8967" width="9.140625" style="1059"/>
    <col min="8968" max="8968" width="9.28515625" style="1059" customWidth="1"/>
    <col min="8969" max="9215" width="9.140625" style="1059"/>
    <col min="9216" max="9216" width="23" style="1059" bestFit="1" customWidth="1"/>
    <col min="9217" max="9217" width="10" style="1059" customWidth="1"/>
    <col min="9218" max="9218" width="11.7109375" style="1059" customWidth="1"/>
    <col min="9219" max="9219" width="10.28515625" style="1059" customWidth="1"/>
    <col min="9220" max="9220" width="12.28515625" style="1059" customWidth="1"/>
    <col min="9221" max="9221" width="12.5703125" style="1059" customWidth="1"/>
    <col min="9222" max="9222" width="10.7109375" style="1059" customWidth="1"/>
    <col min="9223" max="9223" width="9.140625" style="1059"/>
    <col min="9224" max="9224" width="9.28515625" style="1059" customWidth="1"/>
    <col min="9225" max="9471" width="9.140625" style="1059"/>
    <col min="9472" max="9472" width="23" style="1059" bestFit="1" customWidth="1"/>
    <col min="9473" max="9473" width="10" style="1059" customWidth="1"/>
    <col min="9474" max="9474" width="11.7109375" style="1059" customWidth="1"/>
    <col min="9475" max="9475" width="10.28515625" style="1059" customWidth="1"/>
    <col min="9476" max="9476" width="12.28515625" style="1059" customWidth="1"/>
    <col min="9477" max="9477" width="12.5703125" style="1059" customWidth="1"/>
    <col min="9478" max="9478" width="10.7109375" style="1059" customWidth="1"/>
    <col min="9479" max="9479" width="9.140625" style="1059"/>
    <col min="9480" max="9480" width="9.28515625" style="1059" customWidth="1"/>
    <col min="9481" max="9727" width="9.140625" style="1059"/>
    <col min="9728" max="9728" width="23" style="1059" bestFit="1" customWidth="1"/>
    <col min="9729" max="9729" width="10" style="1059" customWidth="1"/>
    <col min="9730" max="9730" width="11.7109375" style="1059" customWidth="1"/>
    <col min="9731" max="9731" width="10.28515625" style="1059" customWidth="1"/>
    <col min="9732" max="9732" width="12.28515625" style="1059" customWidth="1"/>
    <col min="9733" max="9733" width="12.5703125" style="1059" customWidth="1"/>
    <col min="9734" max="9734" width="10.7109375" style="1059" customWidth="1"/>
    <col min="9735" max="9735" width="9.140625" style="1059"/>
    <col min="9736" max="9736" width="9.28515625" style="1059" customWidth="1"/>
    <col min="9737" max="9983" width="9.140625" style="1059"/>
    <col min="9984" max="9984" width="23" style="1059" bestFit="1" customWidth="1"/>
    <col min="9985" max="9985" width="10" style="1059" customWidth="1"/>
    <col min="9986" max="9986" width="11.7109375" style="1059" customWidth="1"/>
    <col min="9987" max="9987" width="10.28515625" style="1059" customWidth="1"/>
    <col min="9988" max="9988" width="12.28515625" style="1059" customWidth="1"/>
    <col min="9989" max="9989" width="12.5703125" style="1059" customWidth="1"/>
    <col min="9990" max="9990" width="10.7109375" style="1059" customWidth="1"/>
    <col min="9991" max="9991" width="9.140625" style="1059"/>
    <col min="9992" max="9992" width="9.28515625" style="1059" customWidth="1"/>
    <col min="9993" max="10239" width="9.140625" style="1059"/>
    <col min="10240" max="10240" width="23" style="1059" bestFit="1" customWidth="1"/>
    <col min="10241" max="10241" width="10" style="1059" customWidth="1"/>
    <col min="10242" max="10242" width="11.7109375" style="1059" customWidth="1"/>
    <col min="10243" max="10243" width="10.28515625" style="1059" customWidth="1"/>
    <col min="10244" max="10244" width="12.28515625" style="1059" customWidth="1"/>
    <col min="10245" max="10245" width="12.5703125" style="1059" customWidth="1"/>
    <col min="10246" max="10246" width="10.7109375" style="1059" customWidth="1"/>
    <col min="10247" max="10247" width="9.140625" style="1059"/>
    <col min="10248" max="10248" width="9.28515625" style="1059" customWidth="1"/>
    <col min="10249" max="10495" width="9.140625" style="1059"/>
    <col min="10496" max="10496" width="23" style="1059" bestFit="1" customWidth="1"/>
    <col min="10497" max="10497" width="10" style="1059" customWidth="1"/>
    <col min="10498" max="10498" width="11.7109375" style="1059" customWidth="1"/>
    <col min="10499" max="10499" width="10.28515625" style="1059" customWidth="1"/>
    <col min="10500" max="10500" width="12.28515625" style="1059" customWidth="1"/>
    <col min="10501" max="10501" width="12.5703125" style="1059" customWidth="1"/>
    <col min="10502" max="10502" width="10.7109375" style="1059" customWidth="1"/>
    <col min="10503" max="10503" width="9.140625" style="1059"/>
    <col min="10504" max="10504" width="9.28515625" style="1059" customWidth="1"/>
    <col min="10505" max="10751" width="9.140625" style="1059"/>
    <col min="10752" max="10752" width="23" style="1059" bestFit="1" customWidth="1"/>
    <col min="10753" max="10753" width="10" style="1059" customWidth="1"/>
    <col min="10754" max="10754" width="11.7109375" style="1059" customWidth="1"/>
    <col min="10755" max="10755" width="10.28515625" style="1059" customWidth="1"/>
    <col min="10756" max="10756" width="12.28515625" style="1059" customWidth="1"/>
    <col min="10757" max="10757" width="12.5703125" style="1059" customWidth="1"/>
    <col min="10758" max="10758" width="10.7109375" style="1059" customWidth="1"/>
    <col min="10759" max="10759" width="9.140625" style="1059"/>
    <col min="10760" max="10760" width="9.28515625" style="1059" customWidth="1"/>
    <col min="10761" max="11007" width="9.140625" style="1059"/>
    <col min="11008" max="11008" width="23" style="1059" bestFit="1" customWidth="1"/>
    <col min="11009" max="11009" width="10" style="1059" customWidth="1"/>
    <col min="11010" max="11010" width="11.7109375" style="1059" customWidth="1"/>
    <col min="11011" max="11011" width="10.28515625" style="1059" customWidth="1"/>
    <col min="11012" max="11012" width="12.28515625" style="1059" customWidth="1"/>
    <col min="11013" max="11013" width="12.5703125" style="1059" customWidth="1"/>
    <col min="11014" max="11014" width="10.7109375" style="1059" customWidth="1"/>
    <col min="11015" max="11015" width="9.140625" style="1059"/>
    <col min="11016" max="11016" width="9.28515625" style="1059" customWidth="1"/>
    <col min="11017" max="11263" width="9.140625" style="1059"/>
    <col min="11264" max="11264" width="23" style="1059" bestFit="1" customWidth="1"/>
    <col min="11265" max="11265" width="10" style="1059" customWidth="1"/>
    <col min="11266" max="11266" width="11.7109375" style="1059" customWidth="1"/>
    <col min="11267" max="11267" width="10.28515625" style="1059" customWidth="1"/>
    <col min="11268" max="11268" width="12.28515625" style="1059" customWidth="1"/>
    <col min="11269" max="11269" width="12.5703125" style="1059" customWidth="1"/>
    <col min="11270" max="11270" width="10.7109375" style="1059" customWidth="1"/>
    <col min="11271" max="11271" width="9.140625" style="1059"/>
    <col min="11272" max="11272" width="9.28515625" style="1059" customWidth="1"/>
    <col min="11273" max="11519" width="9.140625" style="1059"/>
    <col min="11520" max="11520" width="23" style="1059" bestFit="1" customWidth="1"/>
    <col min="11521" max="11521" width="10" style="1059" customWidth="1"/>
    <col min="11522" max="11522" width="11.7109375" style="1059" customWidth="1"/>
    <col min="11523" max="11523" width="10.28515625" style="1059" customWidth="1"/>
    <col min="11524" max="11524" width="12.28515625" style="1059" customWidth="1"/>
    <col min="11525" max="11525" width="12.5703125" style="1059" customWidth="1"/>
    <col min="11526" max="11526" width="10.7109375" style="1059" customWidth="1"/>
    <col min="11527" max="11527" width="9.140625" style="1059"/>
    <col min="11528" max="11528" width="9.28515625" style="1059" customWidth="1"/>
    <col min="11529" max="11775" width="9.140625" style="1059"/>
    <col min="11776" max="11776" width="23" style="1059" bestFit="1" customWidth="1"/>
    <col min="11777" max="11777" width="10" style="1059" customWidth="1"/>
    <col min="11778" max="11778" width="11.7109375" style="1059" customWidth="1"/>
    <col min="11779" max="11779" width="10.28515625" style="1059" customWidth="1"/>
    <col min="11780" max="11780" width="12.28515625" style="1059" customWidth="1"/>
    <col min="11781" max="11781" width="12.5703125" style="1059" customWidth="1"/>
    <col min="11782" max="11782" width="10.7109375" style="1059" customWidth="1"/>
    <col min="11783" max="11783" width="9.140625" style="1059"/>
    <col min="11784" max="11784" width="9.28515625" style="1059" customWidth="1"/>
    <col min="11785" max="12031" width="9.140625" style="1059"/>
    <col min="12032" max="12032" width="23" style="1059" bestFit="1" customWidth="1"/>
    <col min="12033" max="12033" width="10" style="1059" customWidth="1"/>
    <col min="12034" max="12034" width="11.7109375" style="1059" customWidth="1"/>
    <col min="12035" max="12035" width="10.28515625" style="1059" customWidth="1"/>
    <col min="12036" max="12036" width="12.28515625" style="1059" customWidth="1"/>
    <col min="12037" max="12037" width="12.5703125" style="1059" customWidth="1"/>
    <col min="12038" max="12038" width="10.7109375" style="1059" customWidth="1"/>
    <col min="12039" max="12039" width="9.140625" style="1059"/>
    <col min="12040" max="12040" width="9.28515625" style="1059" customWidth="1"/>
    <col min="12041" max="12287" width="9.140625" style="1059"/>
    <col min="12288" max="12288" width="23" style="1059" bestFit="1" customWidth="1"/>
    <col min="12289" max="12289" width="10" style="1059" customWidth="1"/>
    <col min="12290" max="12290" width="11.7109375" style="1059" customWidth="1"/>
    <col min="12291" max="12291" width="10.28515625" style="1059" customWidth="1"/>
    <col min="12292" max="12292" width="12.28515625" style="1059" customWidth="1"/>
    <col min="12293" max="12293" width="12.5703125" style="1059" customWidth="1"/>
    <col min="12294" max="12294" width="10.7109375" style="1059" customWidth="1"/>
    <col min="12295" max="12295" width="9.140625" style="1059"/>
    <col min="12296" max="12296" width="9.28515625" style="1059" customWidth="1"/>
    <col min="12297" max="12543" width="9.140625" style="1059"/>
    <col min="12544" max="12544" width="23" style="1059" bestFit="1" customWidth="1"/>
    <col min="12545" max="12545" width="10" style="1059" customWidth="1"/>
    <col min="12546" max="12546" width="11.7109375" style="1059" customWidth="1"/>
    <col min="12547" max="12547" width="10.28515625" style="1059" customWidth="1"/>
    <col min="12548" max="12548" width="12.28515625" style="1059" customWidth="1"/>
    <col min="12549" max="12549" width="12.5703125" style="1059" customWidth="1"/>
    <col min="12550" max="12550" width="10.7109375" style="1059" customWidth="1"/>
    <col min="12551" max="12551" width="9.140625" style="1059"/>
    <col min="12552" max="12552" width="9.28515625" style="1059" customWidth="1"/>
    <col min="12553" max="12799" width="9.140625" style="1059"/>
    <col min="12800" max="12800" width="23" style="1059" bestFit="1" customWidth="1"/>
    <col min="12801" max="12801" width="10" style="1059" customWidth="1"/>
    <col min="12802" max="12802" width="11.7109375" style="1059" customWidth="1"/>
    <col min="12803" max="12803" width="10.28515625" style="1059" customWidth="1"/>
    <col min="12804" max="12804" width="12.28515625" style="1059" customWidth="1"/>
    <col min="12805" max="12805" width="12.5703125" style="1059" customWidth="1"/>
    <col min="12806" max="12806" width="10.7109375" style="1059" customWidth="1"/>
    <col min="12807" max="12807" width="9.140625" style="1059"/>
    <col min="12808" max="12808" width="9.28515625" style="1059" customWidth="1"/>
    <col min="12809" max="13055" width="9.140625" style="1059"/>
    <col min="13056" max="13056" width="23" style="1059" bestFit="1" customWidth="1"/>
    <col min="13057" max="13057" width="10" style="1059" customWidth="1"/>
    <col min="13058" max="13058" width="11.7109375" style="1059" customWidth="1"/>
    <col min="13059" max="13059" width="10.28515625" style="1059" customWidth="1"/>
    <col min="13060" max="13060" width="12.28515625" style="1059" customWidth="1"/>
    <col min="13061" max="13061" width="12.5703125" style="1059" customWidth="1"/>
    <col min="13062" max="13062" width="10.7109375" style="1059" customWidth="1"/>
    <col min="13063" max="13063" width="9.140625" style="1059"/>
    <col min="13064" max="13064" width="9.28515625" style="1059" customWidth="1"/>
    <col min="13065" max="13311" width="9.140625" style="1059"/>
    <col min="13312" max="13312" width="23" style="1059" bestFit="1" customWidth="1"/>
    <col min="13313" max="13313" width="10" style="1059" customWidth="1"/>
    <col min="13314" max="13314" width="11.7109375" style="1059" customWidth="1"/>
    <col min="13315" max="13315" width="10.28515625" style="1059" customWidth="1"/>
    <col min="13316" max="13316" width="12.28515625" style="1059" customWidth="1"/>
    <col min="13317" max="13317" width="12.5703125" style="1059" customWidth="1"/>
    <col min="13318" max="13318" width="10.7109375" style="1059" customWidth="1"/>
    <col min="13319" max="13319" width="9.140625" style="1059"/>
    <col min="13320" max="13320" width="9.28515625" style="1059" customWidth="1"/>
    <col min="13321" max="13567" width="9.140625" style="1059"/>
    <col min="13568" max="13568" width="23" style="1059" bestFit="1" customWidth="1"/>
    <col min="13569" max="13569" width="10" style="1059" customWidth="1"/>
    <col min="13570" max="13570" width="11.7109375" style="1059" customWidth="1"/>
    <col min="13571" max="13571" width="10.28515625" style="1059" customWidth="1"/>
    <col min="13572" max="13572" width="12.28515625" style="1059" customWidth="1"/>
    <col min="13573" max="13573" width="12.5703125" style="1059" customWidth="1"/>
    <col min="13574" max="13574" width="10.7109375" style="1059" customWidth="1"/>
    <col min="13575" max="13575" width="9.140625" style="1059"/>
    <col min="13576" max="13576" width="9.28515625" style="1059" customWidth="1"/>
    <col min="13577" max="13823" width="9.140625" style="1059"/>
    <col min="13824" max="13824" width="23" style="1059" bestFit="1" customWidth="1"/>
    <col min="13825" max="13825" width="10" style="1059" customWidth="1"/>
    <col min="13826" max="13826" width="11.7109375" style="1059" customWidth="1"/>
    <col min="13827" max="13827" width="10.28515625" style="1059" customWidth="1"/>
    <col min="13828" max="13828" width="12.28515625" style="1059" customWidth="1"/>
    <col min="13829" max="13829" width="12.5703125" style="1059" customWidth="1"/>
    <col min="13830" max="13830" width="10.7109375" style="1059" customWidth="1"/>
    <col min="13831" max="13831" width="9.140625" style="1059"/>
    <col min="13832" max="13832" width="9.28515625" style="1059" customWidth="1"/>
    <col min="13833" max="14079" width="9.140625" style="1059"/>
    <col min="14080" max="14080" width="23" style="1059" bestFit="1" customWidth="1"/>
    <col min="14081" max="14081" width="10" style="1059" customWidth="1"/>
    <col min="14082" max="14082" width="11.7109375" style="1059" customWidth="1"/>
    <col min="14083" max="14083" width="10.28515625" style="1059" customWidth="1"/>
    <col min="14084" max="14084" width="12.28515625" style="1059" customWidth="1"/>
    <col min="14085" max="14085" width="12.5703125" style="1059" customWidth="1"/>
    <col min="14086" max="14086" width="10.7109375" style="1059" customWidth="1"/>
    <col min="14087" max="14087" width="9.140625" style="1059"/>
    <col min="14088" max="14088" width="9.28515625" style="1059" customWidth="1"/>
    <col min="14089" max="14335" width="9.140625" style="1059"/>
    <col min="14336" max="14336" width="23" style="1059" bestFit="1" customWidth="1"/>
    <col min="14337" max="14337" width="10" style="1059" customWidth="1"/>
    <col min="14338" max="14338" width="11.7109375" style="1059" customWidth="1"/>
    <col min="14339" max="14339" width="10.28515625" style="1059" customWidth="1"/>
    <col min="14340" max="14340" width="12.28515625" style="1059" customWidth="1"/>
    <col min="14341" max="14341" width="12.5703125" style="1059" customWidth="1"/>
    <col min="14342" max="14342" width="10.7109375" style="1059" customWidth="1"/>
    <col min="14343" max="14343" width="9.140625" style="1059"/>
    <col min="14344" max="14344" width="9.28515625" style="1059" customWidth="1"/>
    <col min="14345" max="14591" width="9.140625" style="1059"/>
    <col min="14592" max="14592" width="23" style="1059" bestFit="1" customWidth="1"/>
    <col min="14593" max="14593" width="10" style="1059" customWidth="1"/>
    <col min="14594" max="14594" width="11.7109375" style="1059" customWidth="1"/>
    <col min="14595" max="14595" width="10.28515625" style="1059" customWidth="1"/>
    <col min="14596" max="14596" width="12.28515625" style="1059" customWidth="1"/>
    <col min="14597" max="14597" width="12.5703125" style="1059" customWidth="1"/>
    <col min="14598" max="14598" width="10.7109375" style="1059" customWidth="1"/>
    <col min="14599" max="14599" width="9.140625" style="1059"/>
    <col min="14600" max="14600" width="9.28515625" style="1059" customWidth="1"/>
    <col min="14601" max="14847" width="9.140625" style="1059"/>
    <col min="14848" max="14848" width="23" style="1059" bestFit="1" customWidth="1"/>
    <col min="14849" max="14849" width="10" style="1059" customWidth="1"/>
    <col min="14850" max="14850" width="11.7109375" style="1059" customWidth="1"/>
    <col min="14851" max="14851" width="10.28515625" style="1059" customWidth="1"/>
    <col min="14852" max="14852" width="12.28515625" style="1059" customWidth="1"/>
    <col min="14853" max="14853" width="12.5703125" style="1059" customWidth="1"/>
    <col min="14854" max="14854" width="10.7109375" style="1059" customWidth="1"/>
    <col min="14855" max="14855" width="9.140625" style="1059"/>
    <col min="14856" max="14856" width="9.28515625" style="1059" customWidth="1"/>
    <col min="14857" max="15103" width="9.140625" style="1059"/>
    <col min="15104" max="15104" width="23" style="1059" bestFit="1" customWidth="1"/>
    <col min="15105" max="15105" width="10" style="1059" customWidth="1"/>
    <col min="15106" max="15106" width="11.7109375" style="1059" customWidth="1"/>
    <col min="15107" max="15107" width="10.28515625" style="1059" customWidth="1"/>
    <col min="15108" max="15108" width="12.28515625" style="1059" customWidth="1"/>
    <col min="15109" max="15109" width="12.5703125" style="1059" customWidth="1"/>
    <col min="15110" max="15110" width="10.7109375" style="1059" customWidth="1"/>
    <col min="15111" max="15111" width="9.140625" style="1059"/>
    <col min="15112" max="15112" width="9.28515625" style="1059" customWidth="1"/>
    <col min="15113" max="15359" width="9.140625" style="1059"/>
    <col min="15360" max="15360" width="23" style="1059" bestFit="1" customWidth="1"/>
    <col min="15361" max="15361" width="10" style="1059" customWidth="1"/>
    <col min="15362" max="15362" width="11.7109375" style="1059" customWidth="1"/>
    <col min="15363" max="15363" width="10.28515625" style="1059" customWidth="1"/>
    <col min="15364" max="15364" width="12.28515625" style="1059" customWidth="1"/>
    <col min="15365" max="15365" width="12.5703125" style="1059" customWidth="1"/>
    <col min="15366" max="15366" width="10.7109375" style="1059" customWidth="1"/>
    <col min="15367" max="15367" width="9.140625" style="1059"/>
    <col min="15368" max="15368" width="9.28515625" style="1059" customWidth="1"/>
    <col min="15369" max="15615" width="9.140625" style="1059"/>
    <col min="15616" max="15616" width="23" style="1059" bestFit="1" customWidth="1"/>
    <col min="15617" max="15617" width="10" style="1059" customWidth="1"/>
    <col min="15618" max="15618" width="11.7109375" style="1059" customWidth="1"/>
    <col min="15619" max="15619" width="10.28515625" style="1059" customWidth="1"/>
    <col min="15620" max="15620" width="12.28515625" style="1059" customWidth="1"/>
    <col min="15621" max="15621" width="12.5703125" style="1059" customWidth="1"/>
    <col min="15622" max="15622" width="10.7109375" style="1059" customWidth="1"/>
    <col min="15623" max="15623" width="9.140625" style="1059"/>
    <col min="15624" max="15624" width="9.28515625" style="1059" customWidth="1"/>
    <col min="15625" max="15871" width="9.140625" style="1059"/>
    <col min="15872" max="15872" width="23" style="1059" bestFit="1" customWidth="1"/>
    <col min="15873" max="15873" width="10" style="1059" customWidth="1"/>
    <col min="15874" max="15874" width="11.7109375" style="1059" customWidth="1"/>
    <col min="15875" max="15875" width="10.28515625" style="1059" customWidth="1"/>
    <col min="15876" max="15876" width="12.28515625" style="1059" customWidth="1"/>
    <col min="15877" max="15877" width="12.5703125" style="1059" customWidth="1"/>
    <col min="15878" max="15878" width="10.7109375" style="1059" customWidth="1"/>
    <col min="15879" max="15879" width="9.140625" style="1059"/>
    <col min="15880" max="15880" width="9.28515625" style="1059" customWidth="1"/>
    <col min="15881" max="16127" width="9.140625" style="1059"/>
    <col min="16128" max="16128" width="23" style="1059" bestFit="1" customWidth="1"/>
    <col min="16129" max="16129" width="10" style="1059" customWidth="1"/>
    <col min="16130" max="16130" width="11.7109375" style="1059" customWidth="1"/>
    <col min="16131" max="16131" width="10.28515625" style="1059" customWidth="1"/>
    <col min="16132" max="16132" width="12.28515625" style="1059" customWidth="1"/>
    <col min="16133" max="16133" width="12.5703125" style="1059" customWidth="1"/>
    <col min="16134" max="16134" width="10.7109375" style="1059" customWidth="1"/>
    <col min="16135" max="16135" width="9.140625" style="1059"/>
    <col min="16136" max="16136" width="9.28515625" style="1059" customWidth="1"/>
    <col min="16137" max="16384" width="9.140625" style="1059"/>
  </cols>
  <sheetData>
    <row r="1" spans="2:25">
      <c r="B1" s="2500" t="s">
        <v>1326</v>
      </c>
      <c r="C1" s="2500"/>
      <c r="D1" s="2500"/>
      <c r="E1" s="2500"/>
      <c r="F1" s="2500"/>
      <c r="G1" s="2500"/>
    </row>
    <row r="2" spans="2:25">
      <c r="B2" s="2500" t="s">
        <v>1082</v>
      </c>
      <c r="C2" s="2500"/>
      <c r="D2" s="2500"/>
      <c r="E2" s="2500"/>
      <c r="F2" s="2500"/>
      <c r="G2" s="2500"/>
    </row>
    <row r="3" spans="2:25" ht="15.75" customHeight="1">
      <c r="B3" s="2501" t="s">
        <v>1083</v>
      </c>
      <c r="C3" s="2501"/>
      <c r="D3" s="2501"/>
      <c r="E3" s="2501"/>
      <c r="F3" s="2501"/>
      <c r="G3" s="2501"/>
    </row>
    <row r="4" spans="2:25" ht="17.25" customHeight="1" thickBot="1">
      <c r="B4" s="1060" t="s">
        <v>178</v>
      </c>
      <c r="C4" s="1060"/>
      <c r="D4" s="1060"/>
      <c r="E4" s="1061"/>
      <c r="F4" s="2502" t="s">
        <v>279</v>
      </c>
      <c r="G4" s="2502"/>
    </row>
    <row r="5" spans="2:25" ht="19.5" customHeight="1" thickTop="1">
      <c r="B5" s="2503" t="s">
        <v>1813</v>
      </c>
      <c r="C5" s="2505" t="s">
        <v>87</v>
      </c>
      <c r="D5" s="2507" t="s">
        <v>1084</v>
      </c>
      <c r="E5" s="2509" t="s">
        <v>1085</v>
      </c>
      <c r="F5" s="2511" t="s">
        <v>48</v>
      </c>
      <c r="G5" s="2512"/>
    </row>
    <row r="6" spans="2:25" ht="19.5" customHeight="1">
      <c r="B6" s="2504"/>
      <c r="C6" s="2506"/>
      <c r="D6" s="2508"/>
      <c r="E6" s="2510"/>
      <c r="F6" s="1062" t="s">
        <v>102</v>
      </c>
      <c r="G6" s="1063" t="s">
        <v>106</v>
      </c>
    </row>
    <row r="7" spans="2:25" ht="15" customHeight="1">
      <c r="B7" s="1065" t="s">
        <v>1086</v>
      </c>
      <c r="C7" s="1066">
        <v>73049.066227999996</v>
      </c>
      <c r="D7" s="1066">
        <v>81359.794199469994</v>
      </c>
      <c r="E7" s="1066">
        <v>97109.54062</v>
      </c>
      <c r="F7" s="1067">
        <v>11.376911986158248</v>
      </c>
      <c r="G7" s="1068">
        <v>19.358144370321682</v>
      </c>
      <c r="I7" s="1064"/>
      <c r="J7" s="1064"/>
      <c r="K7" s="1069"/>
      <c r="L7" s="1069"/>
      <c r="M7" s="1069"/>
      <c r="N7" s="1069"/>
      <c r="O7" s="1069"/>
      <c r="P7" s="1069"/>
      <c r="Q7" s="1069"/>
      <c r="R7" s="1069"/>
      <c r="S7" s="1069"/>
      <c r="T7" s="1069"/>
      <c r="U7" s="1069"/>
      <c r="V7" s="1069"/>
      <c r="W7" s="1069"/>
      <c r="X7" s="1069"/>
      <c r="Y7" s="1069"/>
    </row>
    <row r="8" spans="2:25" ht="15" customHeight="1">
      <c r="B8" s="1070" t="s">
        <v>1087</v>
      </c>
      <c r="C8" s="1071">
        <v>41449.172801000001</v>
      </c>
      <c r="D8" s="1072">
        <v>46719.809723399987</v>
      </c>
      <c r="E8" s="1073">
        <v>62731.803365</v>
      </c>
      <c r="F8" s="1074">
        <v>12.715903759297277</v>
      </c>
      <c r="G8" s="1075">
        <v>34.272386245572136</v>
      </c>
      <c r="I8" s="1064"/>
      <c r="J8" s="1064"/>
      <c r="K8" s="1069"/>
      <c r="L8" s="1069"/>
      <c r="M8" s="1069"/>
      <c r="N8" s="1069"/>
      <c r="O8" s="1069"/>
      <c r="P8" s="1069"/>
      <c r="Q8" s="1069"/>
    </row>
    <row r="9" spans="2:25" ht="15" customHeight="1">
      <c r="B9" s="1070" t="s">
        <v>1088</v>
      </c>
      <c r="C9" s="1071">
        <v>1701.4950960000001</v>
      </c>
      <c r="D9" s="1072">
        <v>2437.7214520699995</v>
      </c>
      <c r="E9" s="1073">
        <v>2109.8215009999999</v>
      </c>
      <c r="F9" s="1074">
        <v>43.269378665902394</v>
      </c>
      <c r="G9" s="1075">
        <v>-13.451083625307646</v>
      </c>
      <c r="I9" s="1064"/>
      <c r="J9" s="1064"/>
      <c r="K9" s="1069"/>
      <c r="L9" s="1069"/>
      <c r="M9" s="1069"/>
      <c r="N9" s="1069"/>
      <c r="O9" s="1069"/>
      <c r="P9" s="1069"/>
      <c r="Q9" s="1069"/>
    </row>
    <row r="10" spans="2:25" ht="15" customHeight="1">
      <c r="B10" s="1076" t="s">
        <v>1089</v>
      </c>
      <c r="C10" s="1077">
        <v>29898.398331</v>
      </c>
      <c r="D10" s="1077">
        <v>32202.263024000003</v>
      </c>
      <c r="E10" s="1078">
        <v>32267.915753999998</v>
      </c>
      <c r="F10" s="1079">
        <v>7.7056458593343962</v>
      </c>
      <c r="G10" s="1080">
        <v>0.20387613737288746</v>
      </c>
      <c r="I10" s="1064"/>
      <c r="J10" s="1064"/>
      <c r="K10" s="1069"/>
      <c r="L10" s="1069"/>
      <c r="M10" s="1069"/>
      <c r="N10" s="1069"/>
      <c r="O10" s="1069"/>
      <c r="P10" s="1069"/>
      <c r="Q10" s="1069"/>
    </row>
    <row r="11" spans="2:25" ht="15" customHeight="1">
      <c r="B11" s="1065" t="s">
        <v>1090</v>
      </c>
      <c r="C11" s="1066">
        <v>990113.20393199997</v>
      </c>
      <c r="D11" s="1066">
        <v>1245103.2315488001</v>
      </c>
      <c r="E11" s="1066">
        <v>1418535.259782</v>
      </c>
      <c r="F11" s="1067">
        <v>25.753623586087699</v>
      </c>
      <c r="G11" s="1068">
        <v>13.929128431982747</v>
      </c>
      <c r="I11" s="1064"/>
      <c r="J11" s="1064"/>
      <c r="K11" s="1069"/>
      <c r="L11" s="1069"/>
      <c r="M11" s="1069"/>
      <c r="N11" s="1069"/>
      <c r="O11" s="1069"/>
      <c r="P11" s="1069"/>
      <c r="Q11" s="1069"/>
    </row>
    <row r="12" spans="2:25" ht="15" customHeight="1">
      <c r="B12" s="1070" t="s">
        <v>1091</v>
      </c>
      <c r="C12" s="1071">
        <v>633669.56580899993</v>
      </c>
      <c r="D12" s="1072">
        <v>814101.63506399619</v>
      </c>
      <c r="E12" s="1073">
        <v>917909.3066270001</v>
      </c>
      <c r="F12" s="1074">
        <v>28.474157351180395</v>
      </c>
      <c r="G12" s="1075">
        <v>12.751193105618029</v>
      </c>
      <c r="I12" s="1064"/>
      <c r="J12" s="1064"/>
      <c r="K12" s="1069"/>
      <c r="L12" s="1069"/>
      <c r="M12" s="1069"/>
      <c r="N12" s="1069"/>
      <c r="O12" s="1069"/>
      <c r="P12" s="1069"/>
      <c r="Q12" s="1069"/>
    </row>
    <row r="13" spans="2:25" ht="15" customHeight="1">
      <c r="B13" s="1070" t="s">
        <v>1092</v>
      </c>
      <c r="C13" s="1071">
        <v>127245.02276300002</v>
      </c>
      <c r="D13" s="1073">
        <v>159987.10347579999</v>
      </c>
      <c r="E13" s="1073">
        <v>205527.389467</v>
      </c>
      <c r="F13" s="1074">
        <v>25.73152175372995</v>
      </c>
      <c r="G13" s="1075">
        <v>28.46497311459143</v>
      </c>
      <c r="I13" s="1064"/>
      <c r="J13" s="1064"/>
      <c r="K13" s="1069"/>
      <c r="L13" s="1069"/>
      <c r="M13" s="1069"/>
      <c r="N13" s="1069"/>
      <c r="O13" s="1069"/>
      <c r="P13" s="1069"/>
      <c r="Q13" s="1069"/>
    </row>
    <row r="14" spans="2:25" ht="15" customHeight="1">
      <c r="B14" s="1076" t="s">
        <v>1093</v>
      </c>
      <c r="C14" s="1077">
        <v>229198.61536000005</v>
      </c>
      <c r="D14" s="1077">
        <v>271014.49300900393</v>
      </c>
      <c r="E14" s="1078">
        <v>295098.56368800008</v>
      </c>
      <c r="F14" s="1079">
        <v>18.244384933706542</v>
      </c>
      <c r="G14" s="1080">
        <v>8.8866356967101297</v>
      </c>
      <c r="I14" s="1064"/>
      <c r="J14" s="1064"/>
      <c r="K14" s="1069"/>
      <c r="L14" s="1069"/>
      <c r="M14" s="1069"/>
      <c r="N14" s="1069"/>
      <c r="O14" s="1069"/>
      <c r="P14" s="1069"/>
      <c r="Q14" s="1069"/>
    </row>
    <row r="15" spans="2:25" ht="15" customHeight="1">
      <c r="B15" s="1065" t="s">
        <v>1094</v>
      </c>
      <c r="C15" s="1066">
        <v>-917064.13770399999</v>
      </c>
      <c r="D15" s="1066">
        <v>-1163743.4373493302</v>
      </c>
      <c r="E15" s="1066">
        <v>-1321425.7191620001</v>
      </c>
      <c r="F15" s="1067">
        <v>26.898805601855358</v>
      </c>
      <c r="G15" s="1068">
        <v>13.54957430925019</v>
      </c>
      <c r="I15" s="1064"/>
      <c r="J15" s="1064"/>
      <c r="K15" s="1069"/>
      <c r="L15" s="1069"/>
      <c r="M15" s="1069"/>
      <c r="N15" s="1069"/>
      <c r="O15" s="1069"/>
      <c r="P15" s="1069"/>
      <c r="Q15" s="1069"/>
    </row>
    <row r="16" spans="2:25" ht="15" customHeight="1">
      <c r="B16" s="1070" t="s">
        <v>1095</v>
      </c>
      <c r="C16" s="1071">
        <v>-592220.39300799998</v>
      </c>
      <c r="D16" s="1071">
        <v>-767381.82534059626</v>
      </c>
      <c r="E16" s="1071">
        <v>-855177.50326200016</v>
      </c>
      <c r="F16" s="1074">
        <v>29.577068672511956</v>
      </c>
      <c r="G16" s="1075">
        <v>11.440937877625188</v>
      </c>
      <c r="I16" s="1064"/>
      <c r="J16" s="1064"/>
      <c r="K16" s="1069"/>
      <c r="L16" s="1069"/>
      <c r="M16" s="1069"/>
      <c r="N16" s="1069"/>
      <c r="O16" s="1069"/>
      <c r="P16" s="1069"/>
      <c r="Q16" s="1069"/>
    </row>
    <row r="17" spans="2:17" ht="15" customHeight="1">
      <c r="B17" s="1070" t="s">
        <v>1096</v>
      </c>
      <c r="C17" s="1071">
        <v>-125543.52766700002</v>
      </c>
      <c r="D17" s="1071">
        <v>-157549.38202373</v>
      </c>
      <c r="E17" s="1071">
        <v>-203417.567966</v>
      </c>
      <c r="F17" s="1074">
        <v>25.493830666941619</v>
      </c>
      <c r="G17" s="1075">
        <v>29.113529582338401</v>
      </c>
      <c r="I17" s="1064"/>
      <c r="J17" s="1064"/>
      <c r="K17" s="1069"/>
      <c r="L17" s="1069"/>
      <c r="M17" s="1069"/>
      <c r="N17" s="1069"/>
      <c r="O17" s="1069"/>
      <c r="P17" s="1069"/>
      <c r="Q17" s="1069"/>
    </row>
    <row r="18" spans="2:17" ht="15" customHeight="1">
      <c r="B18" s="1076" t="s">
        <v>1097</v>
      </c>
      <c r="C18" s="1081">
        <v>-199300.21702900005</v>
      </c>
      <c r="D18" s="1081">
        <v>-238812.22998500391</v>
      </c>
      <c r="E18" s="1077">
        <v>-262830.64793400007</v>
      </c>
      <c r="F18" s="1079">
        <v>19.825373772801512</v>
      </c>
      <c r="G18" s="1080">
        <v>10.057448879609041</v>
      </c>
      <c r="I18" s="1064"/>
      <c r="J18" s="1064"/>
      <c r="K18" s="1069"/>
      <c r="L18" s="1069"/>
      <c r="M18" s="1069"/>
      <c r="N18" s="1069"/>
      <c r="O18" s="1069"/>
      <c r="P18" s="1069"/>
      <c r="Q18" s="1069"/>
    </row>
    <row r="19" spans="2:17" ht="15" customHeight="1">
      <c r="B19" s="1065" t="s">
        <v>1098</v>
      </c>
      <c r="C19" s="1066">
        <v>1063162.2701599998</v>
      </c>
      <c r="D19" s="1066">
        <v>1326463.0257482701</v>
      </c>
      <c r="E19" s="1066">
        <v>1515644.8004020003</v>
      </c>
      <c r="F19" s="1067">
        <v>24.765810730721753</v>
      </c>
      <c r="G19" s="1068">
        <v>14.262121972605385</v>
      </c>
      <c r="I19" s="1064"/>
      <c r="J19" s="1064"/>
      <c r="K19" s="1069"/>
      <c r="L19" s="1069"/>
      <c r="M19" s="1069"/>
      <c r="N19" s="1069"/>
      <c r="O19" s="1069"/>
      <c r="P19" s="1069"/>
      <c r="Q19" s="1069"/>
    </row>
    <row r="20" spans="2:17" ht="15" customHeight="1">
      <c r="B20" s="1070" t="s">
        <v>1095</v>
      </c>
      <c r="C20" s="1071">
        <v>675118.73860999988</v>
      </c>
      <c r="D20" s="1071">
        <v>860821.44478739612</v>
      </c>
      <c r="E20" s="1071">
        <v>980641.10999200004</v>
      </c>
      <c r="F20" s="1074">
        <v>27.506673353451717</v>
      </c>
      <c r="G20" s="1075">
        <v>13.919224007505605</v>
      </c>
      <c r="I20" s="1064"/>
      <c r="J20" s="1064"/>
      <c r="K20" s="1069"/>
      <c r="L20" s="1069"/>
      <c r="M20" s="1069"/>
      <c r="N20" s="1069"/>
      <c r="O20" s="1069"/>
      <c r="P20" s="1069"/>
      <c r="Q20" s="1069"/>
    </row>
    <row r="21" spans="2:17" ht="15" customHeight="1">
      <c r="B21" s="1070" t="s">
        <v>1096</v>
      </c>
      <c r="C21" s="1071">
        <v>128946.51785900001</v>
      </c>
      <c r="D21" s="1071">
        <v>162424.82492786998</v>
      </c>
      <c r="E21" s="1071">
        <v>207637.210968</v>
      </c>
      <c r="F21" s="1074">
        <v>25.962940003915193</v>
      </c>
      <c r="G21" s="1075">
        <v>27.835884114517626</v>
      </c>
      <c r="I21" s="1064"/>
      <c r="J21" s="1064"/>
      <c r="K21" s="1069"/>
      <c r="L21" s="1069"/>
      <c r="M21" s="1069"/>
      <c r="N21" s="1069"/>
      <c r="O21" s="1069"/>
      <c r="P21" s="1069"/>
      <c r="Q21" s="1069"/>
    </row>
    <row r="22" spans="2:17" ht="15" customHeight="1" thickBot="1">
      <c r="B22" s="1082" t="s">
        <v>1097</v>
      </c>
      <c r="C22" s="1083">
        <v>259097.01369100006</v>
      </c>
      <c r="D22" s="1083">
        <v>303216.75603300391</v>
      </c>
      <c r="E22" s="1083">
        <v>327366.4794420001</v>
      </c>
      <c r="F22" s="1084">
        <v>17.028271269317358</v>
      </c>
      <c r="G22" s="1085">
        <v>7.9645082036190757</v>
      </c>
      <c r="I22" s="1064"/>
      <c r="J22" s="1064"/>
      <c r="K22" s="1069"/>
      <c r="L22" s="1069"/>
      <c r="M22" s="1069"/>
      <c r="N22" s="1069"/>
      <c r="O22" s="1069"/>
      <c r="P22" s="1069"/>
      <c r="Q22" s="1069"/>
    </row>
    <row r="23" spans="2:17" ht="17.25" thickTop="1" thickBot="1">
      <c r="B23" s="1060"/>
      <c r="C23" s="1086"/>
      <c r="D23" s="1086"/>
      <c r="E23" s="1086"/>
      <c r="F23" s="1060"/>
      <c r="G23" s="1060"/>
      <c r="I23" s="1064"/>
      <c r="J23" s="1064"/>
    </row>
    <row r="24" spans="2:17" ht="15" customHeight="1" thickTop="1">
      <c r="B24" s="1087" t="s">
        <v>1099</v>
      </c>
      <c r="C24" s="1088">
        <v>7.377849920383138</v>
      </c>
      <c r="D24" s="1088">
        <v>6.5343814181789153</v>
      </c>
      <c r="E24" s="1089">
        <v>6.8457614959055562</v>
      </c>
      <c r="F24" s="1060"/>
      <c r="G24" s="1060"/>
      <c r="H24" s="1069"/>
      <c r="I24" s="1064"/>
      <c r="J24" s="1064"/>
    </row>
    <row r="25" spans="2:17" ht="15" customHeight="1">
      <c r="B25" s="1090" t="s">
        <v>52</v>
      </c>
      <c r="C25" s="1091">
        <v>6.5411335872004885</v>
      </c>
      <c r="D25" s="1091">
        <v>5.7388178221417476</v>
      </c>
      <c r="E25" s="1092">
        <v>6.8342049603481767</v>
      </c>
      <c r="F25" s="1060"/>
      <c r="G25" s="1060"/>
      <c r="H25" s="1069"/>
      <c r="I25" s="1064"/>
      <c r="J25" s="1064"/>
    </row>
    <row r="26" spans="2:17" ht="15" customHeight="1">
      <c r="B26" s="1093" t="s">
        <v>1100</v>
      </c>
      <c r="C26" s="1074">
        <v>1.3371800790739898</v>
      </c>
      <c r="D26" s="1074">
        <v>1.5236987226528136</v>
      </c>
      <c r="E26" s="1075">
        <v>1.0265403100148647</v>
      </c>
      <c r="F26" s="1060"/>
      <c r="G26" s="1060"/>
      <c r="H26" s="1069"/>
      <c r="I26" s="1064"/>
      <c r="J26" s="1064"/>
    </row>
    <row r="27" spans="2:17" ht="15" customHeight="1">
      <c r="B27" s="1094" t="s">
        <v>1101</v>
      </c>
      <c r="C27" s="1079">
        <v>13.044755215488049</v>
      </c>
      <c r="D27" s="1079">
        <v>11.88211843081401</v>
      </c>
      <c r="E27" s="1080">
        <v>10.934623113962701</v>
      </c>
      <c r="F27" s="1060"/>
      <c r="G27" s="1060"/>
      <c r="H27" s="1069"/>
      <c r="I27" s="1064"/>
      <c r="J27" s="1064"/>
    </row>
    <row r="28" spans="2:17" ht="15" customHeight="1">
      <c r="B28" s="1095" t="s">
        <v>1102</v>
      </c>
      <c r="C28" s="1096"/>
      <c r="D28" s="1096"/>
      <c r="E28" s="1097"/>
      <c r="F28" s="1060"/>
      <c r="G28" s="1060"/>
      <c r="I28" s="1064"/>
      <c r="J28" s="1064"/>
    </row>
    <row r="29" spans="2:17" ht="15" customHeight="1">
      <c r="B29" s="1098" t="s">
        <v>52</v>
      </c>
      <c r="C29" s="1091">
        <v>56.741550496524177</v>
      </c>
      <c r="D29" s="1091">
        <v>57.423706860488025</v>
      </c>
      <c r="E29" s="1092">
        <v>64.599011553845415</v>
      </c>
      <c r="F29" s="1060"/>
      <c r="G29" s="1060"/>
      <c r="H29" s="1069"/>
      <c r="I29" s="1064"/>
      <c r="J29" s="1064"/>
    </row>
    <row r="30" spans="2:17" ht="15" customHeight="1">
      <c r="B30" s="1093" t="s">
        <v>1100</v>
      </c>
      <c r="C30" s="1074">
        <v>2.32924961790656</v>
      </c>
      <c r="D30" s="1074">
        <v>2.996223719658671</v>
      </c>
      <c r="E30" s="1075">
        <v>2.1726202055222945</v>
      </c>
      <c r="F30" s="1060"/>
      <c r="G30" s="1060"/>
      <c r="H30" s="1069"/>
      <c r="I30" s="1064"/>
      <c r="J30" s="1064"/>
    </row>
    <row r="31" spans="2:17" ht="15" customHeight="1">
      <c r="B31" s="1099" t="s">
        <v>1101</v>
      </c>
      <c r="C31" s="1079">
        <v>40.929199885569275</v>
      </c>
      <c r="D31" s="1079">
        <v>39.580069419853302</v>
      </c>
      <c r="E31" s="1080">
        <v>33.228368240632292</v>
      </c>
      <c r="F31" s="1060"/>
      <c r="G31" s="1060"/>
      <c r="H31" s="1069"/>
      <c r="I31" s="1064"/>
      <c r="J31" s="1064"/>
    </row>
    <row r="32" spans="2:17" ht="15" customHeight="1">
      <c r="B32" s="1095" t="s">
        <v>1103</v>
      </c>
      <c r="C32" s="1096"/>
      <c r="D32" s="1096"/>
      <c r="E32" s="1097"/>
      <c r="F32" s="1060"/>
      <c r="G32" s="1060"/>
      <c r="I32" s="1064"/>
      <c r="J32" s="1064"/>
    </row>
    <row r="33" spans="2:10" ht="15" customHeight="1">
      <c r="B33" s="1098" t="s">
        <v>52</v>
      </c>
      <c r="C33" s="1100">
        <v>63.999708648721324</v>
      </c>
      <c r="D33" s="1100">
        <v>65.384268102117488</v>
      </c>
      <c r="E33" s="1101">
        <v>64.708247489601646</v>
      </c>
      <c r="F33" s="1060"/>
      <c r="G33" s="1060"/>
      <c r="I33" s="1064"/>
      <c r="J33" s="1064"/>
    </row>
    <row r="34" spans="2:10" ht="15" customHeight="1">
      <c r="B34" s="1102" t="s">
        <v>1100</v>
      </c>
      <c r="C34" s="1103">
        <v>12.851563059423565</v>
      </c>
      <c r="D34" s="1103">
        <v>12.849304332524294</v>
      </c>
      <c r="E34" s="1104">
        <v>14.488705025110576</v>
      </c>
      <c r="F34" s="1060"/>
      <c r="G34" s="1060" t="s">
        <v>178</v>
      </c>
      <c r="I34" s="1064"/>
      <c r="J34" s="1064"/>
    </row>
    <row r="35" spans="2:10" ht="15" customHeight="1">
      <c r="B35" s="1099" t="s">
        <v>1101</v>
      </c>
      <c r="C35" s="1103">
        <v>23.148728291855118</v>
      </c>
      <c r="D35" s="1103">
        <v>21.766427565358214</v>
      </c>
      <c r="E35" s="1104">
        <v>20.803047485287799</v>
      </c>
      <c r="F35" s="1060"/>
      <c r="G35" s="1060"/>
      <c r="I35" s="1064"/>
      <c r="J35" s="1064"/>
    </row>
    <row r="36" spans="2:10" ht="15" customHeight="1">
      <c r="B36" s="1095" t="s">
        <v>1104</v>
      </c>
      <c r="C36" s="1096"/>
      <c r="D36" s="1096"/>
      <c r="E36" s="1097"/>
      <c r="F36" s="1060"/>
      <c r="G36" s="1060"/>
      <c r="I36" s="1064"/>
      <c r="J36" s="1064"/>
    </row>
    <row r="37" spans="2:10" ht="15" customHeight="1">
      <c r="B37" s="1098" t="s">
        <v>52</v>
      </c>
      <c r="C37" s="1100">
        <v>64.57785978750708</v>
      </c>
      <c r="D37" s="1100">
        <v>65.940807974691523</v>
      </c>
      <c r="E37" s="1101">
        <v>64.716275070256884</v>
      </c>
      <c r="F37" s="1060"/>
      <c r="G37" s="1060"/>
      <c r="I37" s="1064"/>
      <c r="J37" s="1064"/>
    </row>
    <row r="38" spans="2:10" ht="15" customHeight="1">
      <c r="B38" s="1102" t="s">
        <v>1100</v>
      </c>
      <c r="C38" s="1103">
        <v>13.689721635099158</v>
      </c>
      <c r="D38" s="1103">
        <v>13.538154284468556</v>
      </c>
      <c r="E38" s="1104">
        <v>15.393795127205484</v>
      </c>
      <c r="F38" s="1060"/>
      <c r="G38" s="1060"/>
      <c r="I38" s="1064"/>
      <c r="J38" s="1064"/>
    </row>
    <row r="39" spans="2:10" ht="15" customHeight="1">
      <c r="B39" s="1099" t="s">
        <v>1101</v>
      </c>
      <c r="C39" s="1105">
        <v>21.732418577393766</v>
      </c>
      <c r="D39" s="1105">
        <v>20.52103774083993</v>
      </c>
      <c r="E39" s="1106">
        <v>19.889929802537644</v>
      </c>
      <c r="F39" s="1060"/>
      <c r="G39" s="1060"/>
      <c r="I39" s="1064"/>
      <c r="J39" s="1064"/>
    </row>
    <row r="40" spans="2:10" ht="15" customHeight="1">
      <c r="B40" s="1095" t="s">
        <v>1105</v>
      </c>
      <c r="C40" s="1096"/>
      <c r="D40" s="1096"/>
      <c r="E40" s="1097"/>
      <c r="F40" s="1060"/>
      <c r="G40" s="1060"/>
      <c r="I40" s="1064"/>
      <c r="J40" s="1064"/>
    </row>
    <row r="41" spans="2:10" ht="15" customHeight="1">
      <c r="B41" s="1098" t="s">
        <v>52</v>
      </c>
      <c r="C41" s="1100">
        <v>63.501006154817588</v>
      </c>
      <c r="D41" s="1100">
        <v>64.89599996967867</v>
      </c>
      <c r="E41" s="1101">
        <v>64.701248586205736</v>
      </c>
      <c r="F41" s="1060"/>
      <c r="G41" s="1060"/>
      <c r="I41" s="1064"/>
      <c r="J41" s="1064"/>
    </row>
    <row r="42" spans="2:10" ht="15" customHeight="1">
      <c r="B42" s="1102" t="s">
        <v>1100</v>
      </c>
      <c r="C42" s="1103">
        <v>12.128582952778629</v>
      </c>
      <c r="D42" s="1103">
        <v>12.24495683445414</v>
      </c>
      <c r="E42" s="1104">
        <v>13.699595770257488</v>
      </c>
      <c r="F42" s="1060"/>
      <c r="G42" s="1060"/>
      <c r="I42" s="1064"/>
      <c r="J42" s="1064"/>
    </row>
    <row r="43" spans="2:10" ht="15" customHeight="1">
      <c r="B43" s="1099" t="s">
        <v>1101</v>
      </c>
      <c r="C43" s="1105">
        <v>24.370410892403793</v>
      </c>
      <c r="D43" s="1105">
        <v>22.859043195867184</v>
      </c>
      <c r="E43" s="1106">
        <v>21.599155643536761</v>
      </c>
      <c r="F43" s="1060"/>
      <c r="G43" s="1060"/>
      <c r="I43" s="1064"/>
      <c r="J43" s="1064"/>
    </row>
    <row r="44" spans="2:10" ht="15" customHeight="1">
      <c r="B44" s="1107" t="s">
        <v>1106</v>
      </c>
      <c r="C44" s="1108"/>
      <c r="D44" s="1108"/>
      <c r="E44" s="1109"/>
      <c r="F44" s="1060"/>
      <c r="G44" s="1060"/>
      <c r="I44" s="1064"/>
      <c r="J44" s="1064"/>
    </row>
    <row r="45" spans="2:10" ht="15" customHeight="1">
      <c r="B45" s="1093" t="s">
        <v>1107</v>
      </c>
      <c r="C45" s="1110">
        <v>6.8709234966555508</v>
      </c>
      <c r="D45" s="1110">
        <v>6.133589298772514</v>
      </c>
      <c r="E45" s="1111">
        <v>6.407143718253991</v>
      </c>
      <c r="F45" s="1060"/>
      <c r="G45" s="1060"/>
      <c r="I45" s="1064"/>
      <c r="J45" s="1064"/>
    </row>
    <row r="46" spans="2:10" ht="15" customHeight="1" thickBot="1">
      <c r="B46" s="1112" t="s">
        <v>1108</v>
      </c>
      <c r="C46" s="1113">
        <v>93.129076503344464</v>
      </c>
      <c r="D46" s="1113">
        <v>93.866410701227494</v>
      </c>
      <c r="E46" s="1114">
        <v>93.592856281745981</v>
      </c>
      <c r="F46" s="1060"/>
      <c r="G46" s="1060"/>
      <c r="I46" s="1064"/>
      <c r="J46" s="1064"/>
    </row>
    <row r="47" spans="2:10" ht="16.5" thickTop="1">
      <c r="B47" s="1060" t="s">
        <v>1109</v>
      </c>
      <c r="C47" s="1060"/>
      <c r="D47" s="1060"/>
      <c r="E47" s="1060"/>
      <c r="F47" s="1060"/>
      <c r="G47" s="1060"/>
      <c r="I47" s="1064"/>
      <c r="J47" s="1064"/>
    </row>
    <row r="48" spans="2:10">
      <c r="B48" s="1060" t="s">
        <v>1110</v>
      </c>
      <c r="C48" s="1061"/>
      <c r="D48" s="1061"/>
      <c r="E48" s="1061"/>
      <c r="F48" s="1060"/>
      <c r="G48" s="1060"/>
      <c r="I48" s="1064"/>
      <c r="J48" s="1064"/>
    </row>
    <row r="49" spans="2:10">
      <c r="B49" s="1060" t="s">
        <v>1111</v>
      </c>
      <c r="C49" s="1061"/>
      <c r="D49" s="1061"/>
      <c r="E49" s="1061"/>
      <c r="F49" s="1060"/>
      <c r="G49" s="1060"/>
      <c r="I49" s="1064"/>
      <c r="J49" s="1064"/>
    </row>
    <row r="50" spans="2:10">
      <c r="C50" s="1061"/>
      <c r="D50" s="1061"/>
      <c r="E50" s="1061"/>
      <c r="G50" s="1059" t="s">
        <v>178</v>
      </c>
      <c r="I50" s="1064"/>
      <c r="J50" s="1064"/>
    </row>
    <row r="51" spans="2:10">
      <c r="C51" s="1061"/>
      <c r="D51" s="1061"/>
      <c r="E51" s="1061"/>
      <c r="I51" s="1064"/>
      <c r="J51" s="1064"/>
    </row>
    <row r="52" spans="2:10">
      <c r="C52" s="1061"/>
      <c r="D52" s="1061"/>
      <c r="E52" s="1061"/>
      <c r="I52" s="1064"/>
      <c r="J52" s="1064"/>
    </row>
    <row r="53" spans="2:10">
      <c r="C53" s="1061"/>
      <c r="D53" s="1061"/>
      <c r="E53" s="1061"/>
      <c r="I53" s="1064"/>
      <c r="J53" s="1064"/>
    </row>
    <row r="54" spans="2:10">
      <c r="C54" s="1061"/>
      <c r="D54" s="1061"/>
      <c r="E54" s="1061"/>
      <c r="I54" s="1064"/>
      <c r="J54" s="1064"/>
    </row>
    <row r="55" spans="2:10">
      <c r="C55" s="1061"/>
      <c r="D55" s="1061"/>
      <c r="E55" s="1061"/>
      <c r="I55" s="1064"/>
      <c r="J55" s="1064"/>
    </row>
    <row r="56" spans="2:10">
      <c r="C56" s="1069"/>
      <c r="D56" s="1069"/>
      <c r="E56" s="1069"/>
      <c r="I56" s="1064"/>
      <c r="J56" s="1064"/>
    </row>
    <row r="57" spans="2:10">
      <c r="C57" s="1069"/>
      <c r="D57" s="1069"/>
      <c r="E57" s="1069"/>
      <c r="I57" s="1064"/>
      <c r="J57" s="1064"/>
    </row>
    <row r="58" spans="2:10">
      <c r="I58" s="1064"/>
      <c r="J58" s="1064"/>
    </row>
    <row r="59" spans="2:10">
      <c r="I59" s="1064"/>
      <c r="J59" s="1064"/>
    </row>
    <row r="60" spans="2:10">
      <c r="E60" s="1069"/>
      <c r="I60" s="1064"/>
      <c r="J60" s="1064"/>
    </row>
    <row r="61" spans="2:10">
      <c r="I61" s="1064"/>
      <c r="J61" s="1064"/>
    </row>
    <row r="62" spans="2:10">
      <c r="I62" s="1064"/>
      <c r="J62" s="1064"/>
    </row>
    <row r="63" spans="2:10">
      <c r="E63" s="1069"/>
      <c r="I63" s="1064"/>
      <c r="J63" s="1064"/>
    </row>
  </sheetData>
  <mergeCells count="9">
    <mergeCell ref="B1:G1"/>
    <mergeCell ref="B2:G2"/>
    <mergeCell ref="B3:G3"/>
    <mergeCell ref="F4:G4"/>
    <mergeCell ref="B5:B6"/>
    <mergeCell ref="C5:C6"/>
    <mergeCell ref="D5:D6"/>
    <mergeCell ref="E5:E6"/>
    <mergeCell ref="F5:G5"/>
  </mergeCells>
  <printOptions horizontalCentered="1"/>
  <pageMargins left="0.39370078740157483" right="0.39370078740157483" top="0.39370078740157483" bottom="0.39370078740157483" header="0.51181102362204722" footer="0.51181102362204722"/>
  <pageSetup scale="87"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B1:L73"/>
  <sheetViews>
    <sheetView showGridLines="0" workbookViewId="0">
      <selection activeCell="J17" sqref="J17"/>
    </sheetView>
  </sheetViews>
  <sheetFormatPr defaultRowHeight="15.75"/>
  <cols>
    <col min="1" max="1" width="4.42578125" style="186" customWidth="1"/>
    <col min="2" max="2" width="4.85546875" style="186" customWidth="1"/>
    <col min="3" max="3" width="39" style="186" customWidth="1"/>
    <col min="4" max="6" width="20.140625" style="186" customWidth="1"/>
    <col min="7" max="8" width="15.5703125" style="186" customWidth="1"/>
    <col min="9" max="9" width="8.7109375" style="186" customWidth="1"/>
    <col min="10" max="10" width="9.140625" style="186" customWidth="1"/>
    <col min="11" max="255" width="9.140625" style="186"/>
    <col min="256" max="256" width="5" style="186" customWidth="1"/>
    <col min="257" max="257" width="20.7109375" style="186" customWidth="1"/>
    <col min="258" max="258" width="10.28515625" style="186" customWidth="1"/>
    <col min="259" max="264" width="10.7109375" style="186" customWidth="1"/>
    <col min="265" max="265" width="8.7109375" style="186" customWidth="1"/>
    <col min="266" max="266" width="9.140625" style="186" customWidth="1"/>
    <col min="267" max="511" width="9.140625" style="186"/>
    <col min="512" max="512" width="5" style="186" customWidth="1"/>
    <col min="513" max="513" width="20.7109375" style="186" customWidth="1"/>
    <col min="514" max="514" width="10.28515625" style="186" customWidth="1"/>
    <col min="515" max="520" width="10.7109375" style="186" customWidth="1"/>
    <col min="521" max="521" width="8.7109375" style="186" customWidth="1"/>
    <col min="522" max="522" width="9.140625" style="186" customWidth="1"/>
    <col min="523" max="767" width="9.140625" style="186"/>
    <col min="768" max="768" width="5" style="186" customWidth="1"/>
    <col min="769" max="769" width="20.7109375" style="186" customWidth="1"/>
    <col min="770" max="770" width="10.28515625" style="186" customWidth="1"/>
    <col min="771" max="776" width="10.7109375" style="186" customWidth="1"/>
    <col min="777" max="777" width="8.7109375" style="186" customWidth="1"/>
    <col min="778" max="778" width="9.140625" style="186" customWidth="1"/>
    <col min="779" max="1023" width="9.140625" style="186"/>
    <col min="1024" max="1024" width="5" style="186" customWidth="1"/>
    <col min="1025" max="1025" width="20.7109375" style="186" customWidth="1"/>
    <col min="1026" max="1026" width="10.28515625" style="186" customWidth="1"/>
    <col min="1027" max="1032" width="10.7109375" style="186" customWidth="1"/>
    <col min="1033" max="1033" width="8.7109375" style="186" customWidth="1"/>
    <col min="1034" max="1034" width="9.140625" style="186" customWidth="1"/>
    <col min="1035" max="1279" width="9.140625" style="186"/>
    <col min="1280" max="1280" width="5" style="186" customWidth="1"/>
    <col min="1281" max="1281" width="20.7109375" style="186" customWidth="1"/>
    <col min="1282" max="1282" width="10.28515625" style="186" customWidth="1"/>
    <col min="1283" max="1288" width="10.7109375" style="186" customWidth="1"/>
    <col min="1289" max="1289" width="8.7109375" style="186" customWidth="1"/>
    <col min="1290" max="1290" width="9.140625" style="186" customWidth="1"/>
    <col min="1291" max="1535" width="9.140625" style="186"/>
    <col min="1536" max="1536" width="5" style="186" customWidth="1"/>
    <col min="1537" max="1537" width="20.7109375" style="186" customWidth="1"/>
    <col min="1538" max="1538" width="10.28515625" style="186" customWidth="1"/>
    <col min="1539" max="1544" width="10.7109375" style="186" customWidth="1"/>
    <col min="1545" max="1545" width="8.7109375" style="186" customWidth="1"/>
    <col min="1546" max="1546" width="9.140625" style="186" customWidth="1"/>
    <col min="1547" max="1791" width="9.140625" style="186"/>
    <col min="1792" max="1792" width="5" style="186" customWidth="1"/>
    <col min="1793" max="1793" width="20.7109375" style="186" customWidth="1"/>
    <col min="1794" max="1794" width="10.28515625" style="186" customWidth="1"/>
    <col min="1795" max="1800" width="10.7109375" style="186" customWidth="1"/>
    <col min="1801" max="1801" width="8.7109375" style="186" customWidth="1"/>
    <col min="1802" max="1802" width="9.140625" style="186" customWidth="1"/>
    <col min="1803" max="2047" width="9.140625" style="186"/>
    <col min="2048" max="2048" width="5" style="186" customWidth="1"/>
    <col min="2049" max="2049" width="20.7109375" style="186" customWidth="1"/>
    <col min="2050" max="2050" width="10.28515625" style="186" customWidth="1"/>
    <col min="2051" max="2056" width="10.7109375" style="186" customWidth="1"/>
    <col min="2057" max="2057" width="8.7109375" style="186" customWidth="1"/>
    <col min="2058" max="2058" width="9.140625" style="186" customWidth="1"/>
    <col min="2059" max="2303" width="9.140625" style="186"/>
    <col min="2304" max="2304" width="5" style="186" customWidth="1"/>
    <col min="2305" max="2305" width="20.7109375" style="186" customWidth="1"/>
    <col min="2306" max="2306" width="10.28515625" style="186" customWidth="1"/>
    <col min="2307" max="2312" width="10.7109375" style="186" customWidth="1"/>
    <col min="2313" max="2313" width="8.7109375" style="186" customWidth="1"/>
    <col min="2314" max="2314" width="9.140625" style="186" customWidth="1"/>
    <col min="2315" max="2559" width="9.140625" style="186"/>
    <col min="2560" max="2560" width="5" style="186" customWidth="1"/>
    <col min="2561" max="2561" width="20.7109375" style="186" customWidth="1"/>
    <col min="2562" max="2562" width="10.28515625" style="186" customWidth="1"/>
    <col min="2563" max="2568" width="10.7109375" style="186" customWidth="1"/>
    <col min="2569" max="2569" width="8.7109375" style="186" customWidth="1"/>
    <col min="2570" max="2570" width="9.140625" style="186" customWidth="1"/>
    <col min="2571" max="2815" width="9.140625" style="186"/>
    <col min="2816" max="2816" width="5" style="186" customWidth="1"/>
    <col min="2817" max="2817" width="20.7109375" style="186" customWidth="1"/>
    <col min="2818" max="2818" width="10.28515625" style="186" customWidth="1"/>
    <col min="2819" max="2824" width="10.7109375" style="186" customWidth="1"/>
    <col min="2825" max="2825" width="8.7109375" style="186" customWidth="1"/>
    <col min="2826" max="2826" width="9.140625" style="186" customWidth="1"/>
    <col min="2827" max="3071" width="9.140625" style="186"/>
    <col min="3072" max="3072" width="5" style="186" customWidth="1"/>
    <col min="3073" max="3073" width="20.7109375" style="186" customWidth="1"/>
    <col min="3074" max="3074" width="10.28515625" style="186" customWidth="1"/>
    <col min="3075" max="3080" width="10.7109375" style="186" customWidth="1"/>
    <col min="3081" max="3081" width="8.7109375" style="186" customWidth="1"/>
    <col min="3082" max="3082" width="9.140625" style="186" customWidth="1"/>
    <col min="3083" max="3327" width="9.140625" style="186"/>
    <col min="3328" max="3328" width="5" style="186" customWidth="1"/>
    <col min="3329" max="3329" width="20.7109375" style="186" customWidth="1"/>
    <col min="3330" max="3330" width="10.28515625" style="186" customWidth="1"/>
    <col min="3331" max="3336" width="10.7109375" style="186" customWidth="1"/>
    <col min="3337" max="3337" width="8.7109375" style="186" customWidth="1"/>
    <col min="3338" max="3338" width="9.140625" style="186" customWidth="1"/>
    <col min="3339" max="3583" width="9.140625" style="186"/>
    <col min="3584" max="3584" width="5" style="186" customWidth="1"/>
    <col min="3585" max="3585" width="20.7109375" style="186" customWidth="1"/>
    <col min="3586" max="3586" width="10.28515625" style="186" customWidth="1"/>
    <col min="3587" max="3592" width="10.7109375" style="186" customWidth="1"/>
    <col min="3593" max="3593" width="8.7109375" style="186" customWidth="1"/>
    <col min="3594" max="3594" width="9.140625" style="186" customWidth="1"/>
    <col min="3595" max="3839" width="9.140625" style="186"/>
    <col min="3840" max="3840" width="5" style="186" customWidth="1"/>
    <col min="3841" max="3841" width="20.7109375" style="186" customWidth="1"/>
    <col min="3842" max="3842" width="10.28515625" style="186" customWidth="1"/>
    <col min="3843" max="3848" width="10.7109375" style="186" customWidth="1"/>
    <col min="3849" max="3849" width="8.7109375" style="186" customWidth="1"/>
    <col min="3850" max="3850" width="9.140625" style="186" customWidth="1"/>
    <col min="3851" max="4095" width="9.140625" style="186"/>
    <col min="4096" max="4096" width="5" style="186" customWidth="1"/>
    <col min="4097" max="4097" width="20.7109375" style="186" customWidth="1"/>
    <col min="4098" max="4098" width="10.28515625" style="186" customWidth="1"/>
    <col min="4099" max="4104" width="10.7109375" style="186" customWidth="1"/>
    <col min="4105" max="4105" width="8.7109375" style="186" customWidth="1"/>
    <col min="4106" max="4106" width="9.140625" style="186" customWidth="1"/>
    <col min="4107" max="4351" width="9.140625" style="186"/>
    <col min="4352" max="4352" width="5" style="186" customWidth="1"/>
    <col min="4353" max="4353" width="20.7109375" style="186" customWidth="1"/>
    <col min="4354" max="4354" width="10.28515625" style="186" customWidth="1"/>
    <col min="4355" max="4360" width="10.7109375" style="186" customWidth="1"/>
    <col min="4361" max="4361" width="8.7109375" style="186" customWidth="1"/>
    <col min="4362" max="4362" width="9.140625" style="186" customWidth="1"/>
    <col min="4363" max="4607" width="9.140625" style="186"/>
    <col min="4608" max="4608" width="5" style="186" customWidth="1"/>
    <col min="4609" max="4609" width="20.7109375" style="186" customWidth="1"/>
    <col min="4610" max="4610" width="10.28515625" style="186" customWidth="1"/>
    <col min="4611" max="4616" width="10.7109375" style="186" customWidth="1"/>
    <col min="4617" max="4617" width="8.7109375" style="186" customWidth="1"/>
    <col min="4618" max="4618" width="9.140625" style="186" customWidth="1"/>
    <col min="4619" max="4863" width="9.140625" style="186"/>
    <col min="4864" max="4864" width="5" style="186" customWidth="1"/>
    <col min="4865" max="4865" width="20.7109375" style="186" customWidth="1"/>
    <col min="4866" max="4866" width="10.28515625" style="186" customWidth="1"/>
    <col min="4867" max="4872" width="10.7109375" style="186" customWidth="1"/>
    <col min="4873" max="4873" width="8.7109375" style="186" customWidth="1"/>
    <col min="4874" max="4874" width="9.140625" style="186" customWidth="1"/>
    <col min="4875" max="5119" width="9.140625" style="186"/>
    <col min="5120" max="5120" width="5" style="186" customWidth="1"/>
    <col min="5121" max="5121" width="20.7109375" style="186" customWidth="1"/>
    <col min="5122" max="5122" width="10.28515625" style="186" customWidth="1"/>
    <col min="5123" max="5128" width="10.7109375" style="186" customWidth="1"/>
    <col min="5129" max="5129" width="8.7109375" style="186" customWidth="1"/>
    <col min="5130" max="5130" width="9.140625" style="186" customWidth="1"/>
    <col min="5131" max="5375" width="9.140625" style="186"/>
    <col min="5376" max="5376" width="5" style="186" customWidth="1"/>
    <col min="5377" max="5377" width="20.7109375" style="186" customWidth="1"/>
    <col min="5378" max="5378" width="10.28515625" style="186" customWidth="1"/>
    <col min="5379" max="5384" width="10.7109375" style="186" customWidth="1"/>
    <col min="5385" max="5385" width="8.7109375" style="186" customWidth="1"/>
    <col min="5386" max="5386" width="9.140625" style="186" customWidth="1"/>
    <col min="5387" max="5631" width="9.140625" style="186"/>
    <col min="5632" max="5632" width="5" style="186" customWidth="1"/>
    <col min="5633" max="5633" width="20.7109375" style="186" customWidth="1"/>
    <col min="5634" max="5634" width="10.28515625" style="186" customWidth="1"/>
    <col min="5635" max="5640" width="10.7109375" style="186" customWidth="1"/>
    <col min="5641" max="5641" width="8.7109375" style="186" customWidth="1"/>
    <col min="5642" max="5642" width="9.140625" style="186" customWidth="1"/>
    <col min="5643" max="5887" width="9.140625" style="186"/>
    <col min="5888" max="5888" width="5" style="186" customWidth="1"/>
    <col min="5889" max="5889" width="20.7109375" style="186" customWidth="1"/>
    <col min="5890" max="5890" width="10.28515625" style="186" customWidth="1"/>
    <col min="5891" max="5896" width="10.7109375" style="186" customWidth="1"/>
    <col min="5897" max="5897" width="8.7109375" style="186" customWidth="1"/>
    <col min="5898" max="5898" width="9.140625" style="186" customWidth="1"/>
    <col min="5899" max="6143" width="9.140625" style="186"/>
    <col min="6144" max="6144" width="5" style="186" customWidth="1"/>
    <col min="6145" max="6145" width="20.7109375" style="186" customWidth="1"/>
    <col min="6146" max="6146" width="10.28515625" style="186" customWidth="1"/>
    <col min="6147" max="6152" width="10.7109375" style="186" customWidth="1"/>
    <col min="6153" max="6153" width="8.7109375" style="186" customWidth="1"/>
    <col min="6154" max="6154" width="9.140625" style="186" customWidth="1"/>
    <col min="6155" max="6399" width="9.140625" style="186"/>
    <col min="6400" max="6400" width="5" style="186" customWidth="1"/>
    <col min="6401" max="6401" width="20.7109375" style="186" customWidth="1"/>
    <col min="6402" max="6402" width="10.28515625" style="186" customWidth="1"/>
    <col min="6403" max="6408" width="10.7109375" style="186" customWidth="1"/>
    <col min="6409" max="6409" width="8.7109375" style="186" customWidth="1"/>
    <col min="6410" max="6410" width="9.140625" style="186" customWidth="1"/>
    <col min="6411" max="6655" width="9.140625" style="186"/>
    <col min="6656" max="6656" width="5" style="186" customWidth="1"/>
    <col min="6657" max="6657" width="20.7109375" style="186" customWidth="1"/>
    <col min="6658" max="6658" width="10.28515625" style="186" customWidth="1"/>
    <col min="6659" max="6664" width="10.7109375" style="186" customWidth="1"/>
    <col min="6665" max="6665" width="8.7109375" style="186" customWidth="1"/>
    <col min="6666" max="6666" width="9.140625" style="186" customWidth="1"/>
    <col min="6667" max="6911" width="9.140625" style="186"/>
    <col min="6912" max="6912" width="5" style="186" customWidth="1"/>
    <col min="6913" max="6913" width="20.7109375" style="186" customWidth="1"/>
    <col min="6914" max="6914" width="10.28515625" style="186" customWidth="1"/>
    <col min="6915" max="6920" width="10.7109375" style="186" customWidth="1"/>
    <col min="6921" max="6921" width="8.7109375" style="186" customWidth="1"/>
    <col min="6922" max="6922" width="9.140625" style="186" customWidth="1"/>
    <col min="6923" max="7167" width="9.140625" style="186"/>
    <col min="7168" max="7168" width="5" style="186" customWidth="1"/>
    <col min="7169" max="7169" width="20.7109375" style="186" customWidth="1"/>
    <col min="7170" max="7170" width="10.28515625" style="186" customWidth="1"/>
    <col min="7171" max="7176" width="10.7109375" style="186" customWidth="1"/>
    <col min="7177" max="7177" width="8.7109375" style="186" customWidth="1"/>
    <col min="7178" max="7178" width="9.140625" style="186" customWidth="1"/>
    <col min="7179" max="7423" width="9.140625" style="186"/>
    <col min="7424" max="7424" width="5" style="186" customWidth="1"/>
    <col min="7425" max="7425" width="20.7109375" style="186" customWidth="1"/>
    <col min="7426" max="7426" width="10.28515625" style="186" customWidth="1"/>
    <col min="7427" max="7432" width="10.7109375" style="186" customWidth="1"/>
    <col min="7433" max="7433" width="8.7109375" style="186" customWidth="1"/>
    <col min="7434" max="7434" width="9.140625" style="186" customWidth="1"/>
    <col min="7435" max="7679" width="9.140625" style="186"/>
    <col min="7680" max="7680" width="5" style="186" customWidth="1"/>
    <col min="7681" max="7681" width="20.7109375" style="186" customWidth="1"/>
    <col min="7682" max="7682" width="10.28515625" style="186" customWidth="1"/>
    <col min="7683" max="7688" width="10.7109375" style="186" customWidth="1"/>
    <col min="7689" max="7689" width="8.7109375" style="186" customWidth="1"/>
    <col min="7690" max="7690" width="9.140625" style="186" customWidth="1"/>
    <col min="7691" max="7935" width="9.140625" style="186"/>
    <col min="7936" max="7936" width="5" style="186" customWidth="1"/>
    <col min="7937" max="7937" width="20.7109375" style="186" customWidth="1"/>
    <col min="7938" max="7938" width="10.28515625" style="186" customWidth="1"/>
    <col min="7939" max="7944" width="10.7109375" style="186" customWidth="1"/>
    <col min="7945" max="7945" width="8.7109375" style="186" customWidth="1"/>
    <col min="7946" max="7946" width="9.140625" style="186" customWidth="1"/>
    <col min="7947" max="8191" width="9.140625" style="186"/>
    <col min="8192" max="8192" width="5" style="186" customWidth="1"/>
    <col min="8193" max="8193" width="20.7109375" style="186" customWidth="1"/>
    <col min="8194" max="8194" width="10.28515625" style="186" customWidth="1"/>
    <col min="8195" max="8200" width="10.7109375" style="186" customWidth="1"/>
    <col min="8201" max="8201" width="8.7109375" style="186" customWidth="1"/>
    <col min="8202" max="8202" width="9.140625" style="186" customWidth="1"/>
    <col min="8203" max="8447" width="9.140625" style="186"/>
    <col min="8448" max="8448" width="5" style="186" customWidth="1"/>
    <col min="8449" max="8449" width="20.7109375" style="186" customWidth="1"/>
    <col min="8450" max="8450" width="10.28515625" style="186" customWidth="1"/>
    <col min="8451" max="8456" width="10.7109375" style="186" customWidth="1"/>
    <col min="8457" max="8457" width="8.7109375" style="186" customWidth="1"/>
    <col min="8458" max="8458" width="9.140625" style="186" customWidth="1"/>
    <col min="8459" max="8703" width="9.140625" style="186"/>
    <col min="8704" max="8704" width="5" style="186" customWidth="1"/>
    <col min="8705" max="8705" width="20.7109375" style="186" customWidth="1"/>
    <col min="8706" max="8706" width="10.28515625" style="186" customWidth="1"/>
    <col min="8707" max="8712" width="10.7109375" style="186" customWidth="1"/>
    <col min="8713" max="8713" width="8.7109375" style="186" customWidth="1"/>
    <col min="8714" max="8714" width="9.140625" style="186" customWidth="1"/>
    <col min="8715" max="8959" width="9.140625" style="186"/>
    <col min="8960" max="8960" width="5" style="186" customWidth="1"/>
    <col min="8961" max="8961" width="20.7109375" style="186" customWidth="1"/>
    <col min="8962" max="8962" width="10.28515625" style="186" customWidth="1"/>
    <col min="8963" max="8968" width="10.7109375" style="186" customWidth="1"/>
    <col min="8969" max="8969" width="8.7109375" style="186" customWidth="1"/>
    <col min="8970" max="8970" width="9.140625" style="186" customWidth="1"/>
    <col min="8971" max="9215" width="9.140625" style="186"/>
    <col min="9216" max="9216" width="5" style="186" customWidth="1"/>
    <col min="9217" max="9217" width="20.7109375" style="186" customWidth="1"/>
    <col min="9218" max="9218" width="10.28515625" style="186" customWidth="1"/>
    <col min="9219" max="9224" width="10.7109375" style="186" customWidth="1"/>
    <col min="9225" max="9225" width="8.7109375" style="186" customWidth="1"/>
    <col min="9226" max="9226" width="9.140625" style="186" customWidth="1"/>
    <col min="9227" max="9471" width="9.140625" style="186"/>
    <col min="9472" max="9472" width="5" style="186" customWidth="1"/>
    <col min="9473" max="9473" width="20.7109375" style="186" customWidth="1"/>
    <col min="9474" max="9474" width="10.28515625" style="186" customWidth="1"/>
    <col min="9475" max="9480" width="10.7109375" style="186" customWidth="1"/>
    <col min="9481" max="9481" width="8.7109375" style="186" customWidth="1"/>
    <col min="9482" max="9482" width="9.140625" style="186" customWidth="1"/>
    <col min="9483" max="9727" width="9.140625" style="186"/>
    <col min="9728" max="9728" width="5" style="186" customWidth="1"/>
    <col min="9729" max="9729" width="20.7109375" style="186" customWidth="1"/>
    <col min="9730" max="9730" width="10.28515625" style="186" customWidth="1"/>
    <col min="9731" max="9736" width="10.7109375" style="186" customWidth="1"/>
    <col min="9737" max="9737" width="8.7109375" style="186" customWidth="1"/>
    <col min="9738" max="9738" width="9.140625" style="186" customWidth="1"/>
    <col min="9739" max="9983" width="9.140625" style="186"/>
    <col min="9984" max="9984" width="5" style="186" customWidth="1"/>
    <col min="9985" max="9985" width="20.7109375" style="186" customWidth="1"/>
    <col min="9986" max="9986" width="10.28515625" style="186" customWidth="1"/>
    <col min="9987" max="9992" width="10.7109375" style="186" customWidth="1"/>
    <col min="9993" max="9993" width="8.7109375" style="186" customWidth="1"/>
    <col min="9994" max="9994" width="9.140625" style="186" customWidth="1"/>
    <col min="9995" max="10239" width="9.140625" style="186"/>
    <col min="10240" max="10240" width="5" style="186" customWidth="1"/>
    <col min="10241" max="10241" width="20.7109375" style="186" customWidth="1"/>
    <col min="10242" max="10242" width="10.28515625" style="186" customWidth="1"/>
    <col min="10243" max="10248" width="10.7109375" style="186" customWidth="1"/>
    <col min="10249" max="10249" width="8.7109375" style="186" customWidth="1"/>
    <col min="10250" max="10250" width="9.140625" style="186" customWidth="1"/>
    <col min="10251" max="10495" width="9.140625" style="186"/>
    <col min="10496" max="10496" width="5" style="186" customWidth="1"/>
    <col min="10497" max="10497" width="20.7109375" style="186" customWidth="1"/>
    <col min="10498" max="10498" width="10.28515625" style="186" customWidth="1"/>
    <col min="10499" max="10504" width="10.7109375" style="186" customWidth="1"/>
    <col min="10505" max="10505" width="8.7109375" style="186" customWidth="1"/>
    <col min="10506" max="10506" width="9.140625" style="186" customWidth="1"/>
    <col min="10507" max="10751" width="9.140625" style="186"/>
    <col min="10752" max="10752" width="5" style="186" customWidth="1"/>
    <col min="10753" max="10753" width="20.7109375" style="186" customWidth="1"/>
    <col min="10754" max="10754" width="10.28515625" style="186" customWidth="1"/>
    <col min="10755" max="10760" width="10.7109375" style="186" customWidth="1"/>
    <col min="10761" max="10761" width="8.7109375" style="186" customWidth="1"/>
    <col min="10762" max="10762" width="9.140625" style="186" customWidth="1"/>
    <col min="10763" max="11007" width="9.140625" style="186"/>
    <col min="11008" max="11008" width="5" style="186" customWidth="1"/>
    <col min="11009" max="11009" width="20.7109375" style="186" customWidth="1"/>
    <col min="11010" max="11010" width="10.28515625" style="186" customWidth="1"/>
    <col min="11011" max="11016" width="10.7109375" style="186" customWidth="1"/>
    <col min="11017" max="11017" width="8.7109375" style="186" customWidth="1"/>
    <col min="11018" max="11018" width="9.140625" style="186" customWidth="1"/>
    <col min="11019" max="11263" width="9.140625" style="186"/>
    <col min="11264" max="11264" width="5" style="186" customWidth="1"/>
    <col min="11265" max="11265" width="20.7109375" style="186" customWidth="1"/>
    <col min="11266" max="11266" width="10.28515625" style="186" customWidth="1"/>
    <col min="11267" max="11272" width="10.7109375" style="186" customWidth="1"/>
    <col min="11273" max="11273" width="8.7109375" style="186" customWidth="1"/>
    <col min="11274" max="11274" width="9.140625" style="186" customWidth="1"/>
    <col min="11275" max="11519" width="9.140625" style="186"/>
    <col min="11520" max="11520" width="5" style="186" customWidth="1"/>
    <col min="11521" max="11521" width="20.7109375" style="186" customWidth="1"/>
    <col min="11522" max="11522" width="10.28515625" style="186" customWidth="1"/>
    <col min="11523" max="11528" width="10.7109375" style="186" customWidth="1"/>
    <col min="11529" max="11529" width="8.7109375" style="186" customWidth="1"/>
    <col min="11530" max="11530" width="9.140625" style="186" customWidth="1"/>
    <col min="11531" max="11775" width="9.140625" style="186"/>
    <col min="11776" max="11776" width="5" style="186" customWidth="1"/>
    <col min="11777" max="11777" width="20.7109375" style="186" customWidth="1"/>
    <col min="11778" max="11778" width="10.28515625" style="186" customWidth="1"/>
    <col min="11779" max="11784" width="10.7109375" style="186" customWidth="1"/>
    <col min="11785" max="11785" width="8.7109375" style="186" customWidth="1"/>
    <col min="11786" max="11786" width="9.140625" style="186" customWidth="1"/>
    <col min="11787" max="12031" width="9.140625" style="186"/>
    <col min="12032" max="12032" width="5" style="186" customWidth="1"/>
    <col min="12033" max="12033" width="20.7109375" style="186" customWidth="1"/>
    <col min="12034" max="12034" width="10.28515625" style="186" customWidth="1"/>
    <col min="12035" max="12040" width="10.7109375" style="186" customWidth="1"/>
    <col min="12041" max="12041" width="8.7109375" style="186" customWidth="1"/>
    <col min="12042" max="12042" width="9.140625" style="186" customWidth="1"/>
    <col min="12043" max="12287" width="9.140625" style="186"/>
    <col min="12288" max="12288" width="5" style="186" customWidth="1"/>
    <col min="12289" max="12289" width="20.7109375" style="186" customWidth="1"/>
    <col min="12290" max="12290" width="10.28515625" style="186" customWidth="1"/>
    <col min="12291" max="12296" width="10.7109375" style="186" customWidth="1"/>
    <col min="12297" max="12297" width="8.7109375" style="186" customWidth="1"/>
    <col min="12298" max="12298" width="9.140625" style="186" customWidth="1"/>
    <col min="12299" max="12543" width="9.140625" style="186"/>
    <col min="12544" max="12544" width="5" style="186" customWidth="1"/>
    <col min="12545" max="12545" width="20.7109375" style="186" customWidth="1"/>
    <col min="12546" max="12546" width="10.28515625" style="186" customWidth="1"/>
    <col min="12547" max="12552" width="10.7109375" style="186" customWidth="1"/>
    <col min="12553" max="12553" width="8.7109375" style="186" customWidth="1"/>
    <col min="12554" max="12554" width="9.140625" style="186" customWidth="1"/>
    <col min="12555" max="12799" width="9.140625" style="186"/>
    <col min="12800" max="12800" width="5" style="186" customWidth="1"/>
    <col min="12801" max="12801" width="20.7109375" style="186" customWidth="1"/>
    <col min="12802" max="12802" width="10.28515625" style="186" customWidth="1"/>
    <col min="12803" max="12808" width="10.7109375" style="186" customWidth="1"/>
    <col min="12809" max="12809" width="8.7109375" style="186" customWidth="1"/>
    <col min="12810" max="12810" width="9.140625" style="186" customWidth="1"/>
    <col min="12811" max="13055" width="9.140625" style="186"/>
    <col min="13056" max="13056" width="5" style="186" customWidth="1"/>
    <col min="13057" max="13057" width="20.7109375" style="186" customWidth="1"/>
    <col min="13058" max="13058" width="10.28515625" style="186" customWidth="1"/>
    <col min="13059" max="13064" width="10.7109375" style="186" customWidth="1"/>
    <col min="13065" max="13065" width="8.7109375" style="186" customWidth="1"/>
    <col min="13066" max="13066" width="9.140625" style="186" customWidth="1"/>
    <col min="13067" max="13311" width="9.140625" style="186"/>
    <col min="13312" max="13312" width="5" style="186" customWidth="1"/>
    <col min="13313" max="13313" width="20.7109375" style="186" customWidth="1"/>
    <col min="13314" max="13314" width="10.28515625" style="186" customWidth="1"/>
    <col min="13315" max="13320" width="10.7109375" style="186" customWidth="1"/>
    <col min="13321" max="13321" width="8.7109375" style="186" customWidth="1"/>
    <col min="13322" max="13322" width="9.140625" style="186" customWidth="1"/>
    <col min="13323" max="13567" width="9.140625" style="186"/>
    <col min="13568" max="13568" width="5" style="186" customWidth="1"/>
    <col min="13569" max="13569" width="20.7109375" style="186" customWidth="1"/>
    <col min="13570" max="13570" width="10.28515625" style="186" customWidth="1"/>
    <col min="13571" max="13576" width="10.7109375" style="186" customWidth="1"/>
    <col min="13577" max="13577" width="8.7109375" style="186" customWidth="1"/>
    <col min="13578" max="13578" width="9.140625" style="186" customWidth="1"/>
    <col min="13579" max="13823" width="9.140625" style="186"/>
    <col min="13824" max="13824" width="5" style="186" customWidth="1"/>
    <col min="13825" max="13825" width="20.7109375" style="186" customWidth="1"/>
    <col min="13826" max="13826" width="10.28515625" style="186" customWidth="1"/>
    <col min="13827" max="13832" width="10.7109375" style="186" customWidth="1"/>
    <col min="13833" max="13833" width="8.7109375" style="186" customWidth="1"/>
    <col min="13834" max="13834" width="9.140625" style="186" customWidth="1"/>
    <col min="13835" max="14079" width="9.140625" style="186"/>
    <col min="14080" max="14080" width="5" style="186" customWidth="1"/>
    <col min="14081" max="14081" width="20.7109375" style="186" customWidth="1"/>
    <col min="14082" max="14082" width="10.28515625" style="186" customWidth="1"/>
    <col min="14083" max="14088" width="10.7109375" style="186" customWidth="1"/>
    <col min="14089" max="14089" width="8.7109375" style="186" customWidth="1"/>
    <col min="14090" max="14090" width="9.140625" style="186" customWidth="1"/>
    <col min="14091" max="14335" width="9.140625" style="186"/>
    <col min="14336" max="14336" width="5" style="186" customWidth="1"/>
    <col min="14337" max="14337" width="20.7109375" style="186" customWidth="1"/>
    <col min="14338" max="14338" width="10.28515625" style="186" customWidth="1"/>
    <col min="14339" max="14344" width="10.7109375" style="186" customWidth="1"/>
    <col min="14345" max="14345" width="8.7109375" style="186" customWidth="1"/>
    <col min="14346" max="14346" width="9.140625" style="186" customWidth="1"/>
    <col min="14347" max="14591" width="9.140625" style="186"/>
    <col min="14592" max="14592" width="5" style="186" customWidth="1"/>
    <col min="14593" max="14593" width="20.7109375" style="186" customWidth="1"/>
    <col min="14594" max="14594" width="10.28515625" style="186" customWidth="1"/>
    <col min="14595" max="14600" width="10.7109375" style="186" customWidth="1"/>
    <col min="14601" max="14601" width="8.7109375" style="186" customWidth="1"/>
    <col min="14602" max="14602" width="9.140625" style="186" customWidth="1"/>
    <col min="14603" max="14847" width="9.140625" style="186"/>
    <col min="14848" max="14848" width="5" style="186" customWidth="1"/>
    <col min="14849" max="14849" width="20.7109375" style="186" customWidth="1"/>
    <col min="14850" max="14850" width="10.28515625" style="186" customWidth="1"/>
    <col min="14851" max="14856" width="10.7109375" style="186" customWidth="1"/>
    <col min="14857" max="14857" width="8.7109375" style="186" customWidth="1"/>
    <col min="14858" max="14858" width="9.140625" style="186" customWidth="1"/>
    <col min="14859" max="15103" width="9.140625" style="186"/>
    <col min="15104" max="15104" width="5" style="186" customWidth="1"/>
    <col min="15105" max="15105" width="20.7109375" style="186" customWidth="1"/>
    <col min="15106" max="15106" width="10.28515625" style="186" customWidth="1"/>
    <col min="15107" max="15112" width="10.7109375" style="186" customWidth="1"/>
    <col min="15113" max="15113" width="8.7109375" style="186" customWidth="1"/>
    <col min="15114" max="15114" width="9.140625" style="186" customWidth="1"/>
    <col min="15115" max="15359" width="9.140625" style="186"/>
    <col min="15360" max="15360" width="5" style="186" customWidth="1"/>
    <col min="15361" max="15361" width="20.7109375" style="186" customWidth="1"/>
    <col min="15362" max="15362" width="10.28515625" style="186" customWidth="1"/>
    <col min="15363" max="15368" width="10.7109375" style="186" customWidth="1"/>
    <col min="15369" max="15369" width="8.7109375" style="186" customWidth="1"/>
    <col min="15370" max="15370" width="9.140625" style="186" customWidth="1"/>
    <col min="15371" max="15615" width="9.140625" style="186"/>
    <col min="15616" max="15616" width="5" style="186" customWidth="1"/>
    <col min="15617" max="15617" width="20.7109375" style="186" customWidth="1"/>
    <col min="15618" max="15618" width="10.28515625" style="186" customWidth="1"/>
    <col min="15619" max="15624" width="10.7109375" style="186" customWidth="1"/>
    <col min="15625" max="15625" width="8.7109375" style="186" customWidth="1"/>
    <col min="15626" max="15626" width="9.140625" style="186" customWidth="1"/>
    <col min="15627" max="15871" width="9.140625" style="186"/>
    <col min="15872" max="15872" width="5" style="186" customWidth="1"/>
    <col min="15873" max="15873" width="20.7109375" style="186" customWidth="1"/>
    <col min="15874" max="15874" width="10.28515625" style="186" customWidth="1"/>
    <col min="15875" max="15880" width="10.7109375" style="186" customWidth="1"/>
    <col min="15881" max="15881" width="8.7109375" style="186" customWidth="1"/>
    <col min="15882" max="15882" width="9.140625" style="186" customWidth="1"/>
    <col min="15883" max="16127" width="9.140625" style="186"/>
    <col min="16128" max="16128" width="5" style="186" customWidth="1"/>
    <col min="16129" max="16129" width="20.7109375" style="186" customWidth="1"/>
    <col min="16130" max="16130" width="10.28515625" style="186" customWidth="1"/>
    <col min="16131" max="16136" width="10.7109375" style="186" customWidth="1"/>
    <col min="16137" max="16137" width="8.7109375" style="186" customWidth="1"/>
    <col min="16138" max="16138" width="9.140625" style="186" customWidth="1"/>
    <col min="16139" max="16384" width="9.140625" style="186"/>
  </cols>
  <sheetData>
    <row r="1" spans="2:12" ht="15" customHeight="1">
      <c r="B1" s="2515" t="s">
        <v>1331</v>
      </c>
      <c r="C1" s="2516"/>
      <c r="D1" s="2516"/>
      <c r="E1" s="2516"/>
      <c r="F1" s="2516"/>
      <c r="G1" s="2516"/>
      <c r="H1" s="2517"/>
    </row>
    <row r="2" spans="2:12" ht="15" customHeight="1">
      <c r="B2" s="2518" t="s">
        <v>1112</v>
      </c>
      <c r="C2" s="2519"/>
      <c r="D2" s="2519"/>
      <c r="E2" s="2519"/>
      <c r="F2" s="2519"/>
      <c r="G2" s="2519"/>
      <c r="H2" s="2520"/>
    </row>
    <row r="3" spans="2:12" ht="15" customHeight="1" thickBot="1">
      <c r="B3" s="2521" t="s">
        <v>279</v>
      </c>
      <c r="C3" s="2522"/>
      <c r="D3" s="2522"/>
      <c r="E3" s="2522"/>
      <c r="F3" s="2522"/>
      <c r="G3" s="2522"/>
      <c r="H3" s="2523"/>
    </row>
    <row r="4" spans="2:12" ht="19.5" customHeight="1" thickTop="1">
      <c r="B4" s="2524" t="s">
        <v>100</v>
      </c>
      <c r="C4" s="2526" t="s">
        <v>1813</v>
      </c>
      <c r="D4" s="2528" t="s">
        <v>154</v>
      </c>
      <c r="E4" s="2529"/>
      <c r="F4" s="2530"/>
      <c r="G4" s="2531" t="s">
        <v>48</v>
      </c>
      <c r="H4" s="2532"/>
    </row>
    <row r="5" spans="2:12" ht="21" customHeight="1">
      <c r="B5" s="2525"/>
      <c r="C5" s="2527"/>
      <c r="D5" s="1115" t="s">
        <v>87</v>
      </c>
      <c r="E5" s="1116" t="s">
        <v>1084</v>
      </c>
      <c r="F5" s="1116" t="s">
        <v>1085</v>
      </c>
      <c r="G5" s="1116" t="s">
        <v>102</v>
      </c>
      <c r="H5" s="1117" t="s">
        <v>106</v>
      </c>
    </row>
    <row r="6" spans="2:12" ht="15" customHeight="1">
      <c r="B6" s="1118"/>
      <c r="C6" s="1119" t="s">
        <v>1113</v>
      </c>
      <c r="D6" s="1119">
        <v>35001.088187000008</v>
      </c>
      <c r="E6" s="1119">
        <v>37775.877788999998</v>
      </c>
      <c r="F6" s="1119">
        <v>51129.945438000002</v>
      </c>
      <c r="G6" s="1120">
        <f>(E6/D6-1)*100</f>
        <v>7.9277238101145509</v>
      </c>
      <c r="H6" s="1565">
        <f>(F6/E6-1)*100</f>
        <v>35.350780526107563</v>
      </c>
      <c r="I6" s="202"/>
      <c r="J6" s="202"/>
      <c r="K6" s="1064"/>
      <c r="L6" s="1064"/>
    </row>
    <row r="7" spans="2:12" ht="15" customHeight="1">
      <c r="B7" s="1121">
        <v>1</v>
      </c>
      <c r="C7" s="1122" t="s">
        <v>1114</v>
      </c>
      <c r="D7" s="1122">
        <v>263.15140100000002</v>
      </c>
      <c r="E7" s="1123">
        <v>115.72067300000002</v>
      </c>
      <c r="F7" s="1123">
        <v>6.5208000000000004</v>
      </c>
      <c r="G7" s="1124">
        <f t="shared" ref="G7:H61" si="0">(E7/D7-1)*100</f>
        <v>-56.025059125563992</v>
      </c>
      <c r="H7" s="1566">
        <f t="shared" si="0"/>
        <v>-94.365051782925605</v>
      </c>
      <c r="I7" s="202"/>
      <c r="J7" s="202"/>
      <c r="K7" s="1064"/>
      <c r="L7" s="1064"/>
    </row>
    <row r="8" spans="2:12" ht="15" customHeight="1">
      <c r="B8" s="1121">
        <v>2</v>
      </c>
      <c r="C8" s="1122" t="s">
        <v>1115</v>
      </c>
      <c r="D8" s="1122">
        <v>8.6655999999999997E-2</v>
      </c>
      <c r="E8" s="1123">
        <v>0</v>
      </c>
      <c r="F8" s="1123">
        <v>0</v>
      </c>
      <c r="G8" s="1124" t="s">
        <v>300</v>
      </c>
      <c r="H8" s="1566" t="s">
        <v>300</v>
      </c>
      <c r="I8" s="202"/>
      <c r="J8" s="202"/>
      <c r="K8" s="1064"/>
      <c r="L8" s="1064"/>
    </row>
    <row r="9" spans="2:12" ht="15" customHeight="1">
      <c r="B9" s="1121">
        <v>3</v>
      </c>
      <c r="C9" s="1122" t="s">
        <v>1116</v>
      </c>
      <c r="D9" s="1122">
        <v>266.928629</v>
      </c>
      <c r="E9" s="1123">
        <v>325.12774899999999</v>
      </c>
      <c r="F9" s="1123">
        <v>286.47884399999998</v>
      </c>
      <c r="G9" s="1124">
        <f t="shared" si="0"/>
        <v>21.803251385223277</v>
      </c>
      <c r="H9" s="1566">
        <f t="shared" si="0"/>
        <v>-11.887298183213524</v>
      </c>
      <c r="I9" s="202"/>
      <c r="J9" s="202"/>
      <c r="K9" s="1064"/>
      <c r="L9" s="1064"/>
    </row>
    <row r="10" spans="2:12" ht="15" customHeight="1">
      <c r="B10" s="1121">
        <v>4</v>
      </c>
      <c r="C10" s="1122" t="s">
        <v>1117</v>
      </c>
      <c r="D10" s="1122">
        <v>0</v>
      </c>
      <c r="E10" s="1123">
        <v>0.58000000000000007</v>
      </c>
      <c r="F10" s="1123">
        <v>0.35630000000000001</v>
      </c>
      <c r="G10" s="1124" t="s">
        <v>300</v>
      </c>
      <c r="H10" s="1566">
        <f t="shared" si="0"/>
        <v>-38.568965517241381</v>
      </c>
      <c r="I10" s="202"/>
      <c r="J10" s="202"/>
      <c r="K10" s="1064"/>
      <c r="L10" s="1064"/>
    </row>
    <row r="11" spans="2:12" ht="15" customHeight="1">
      <c r="B11" s="1121">
        <v>5</v>
      </c>
      <c r="C11" s="1122" t="s">
        <v>1118</v>
      </c>
      <c r="D11" s="1122">
        <v>3906.1690399999998</v>
      </c>
      <c r="E11" s="1123">
        <v>4846.2515149999999</v>
      </c>
      <c r="F11" s="1123">
        <v>4283.8808159999999</v>
      </c>
      <c r="G11" s="1124">
        <f t="shared" si="0"/>
        <v>24.066610158786172</v>
      </c>
      <c r="H11" s="1566">
        <f t="shared" si="0"/>
        <v>-11.604240870688699</v>
      </c>
      <c r="I11" s="202"/>
      <c r="J11" s="202"/>
      <c r="K11" s="1064"/>
      <c r="L11" s="1064"/>
    </row>
    <row r="12" spans="2:12" ht="15" customHeight="1">
      <c r="B12" s="1121">
        <v>6</v>
      </c>
      <c r="C12" s="1122" t="s">
        <v>1119</v>
      </c>
      <c r="D12" s="1122">
        <v>0</v>
      </c>
      <c r="E12" s="1123">
        <v>0</v>
      </c>
      <c r="F12" s="1123">
        <v>0</v>
      </c>
      <c r="G12" s="1124" t="s">
        <v>300</v>
      </c>
      <c r="H12" s="1566" t="s">
        <v>300</v>
      </c>
      <c r="I12" s="202"/>
      <c r="J12" s="202"/>
      <c r="K12" s="1064"/>
      <c r="L12" s="1064"/>
    </row>
    <row r="13" spans="2:12" ht="15" customHeight="1">
      <c r="B13" s="1121">
        <v>7</v>
      </c>
      <c r="C13" s="1122" t="s">
        <v>1120</v>
      </c>
      <c r="D13" s="1122">
        <v>555.42791099999999</v>
      </c>
      <c r="E13" s="1123">
        <v>467.911</v>
      </c>
      <c r="F13" s="1123">
        <v>492.70035499999994</v>
      </c>
      <c r="G13" s="1124">
        <f t="shared" si="0"/>
        <v>-15.756664234325813</v>
      </c>
      <c r="H13" s="1566">
        <f t="shared" si="0"/>
        <v>5.2978782289794246</v>
      </c>
      <c r="I13" s="202"/>
      <c r="J13" s="202"/>
      <c r="K13" s="1064"/>
      <c r="L13" s="1064"/>
    </row>
    <row r="14" spans="2:12" ht="15" customHeight="1">
      <c r="B14" s="1121">
        <v>8</v>
      </c>
      <c r="C14" s="1122" t="s">
        <v>1121</v>
      </c>
      <c r="D14" s="1122">
        <v>10.104771000000001</v>
      </c>
      <c r="E14" s="1123">
        <v>7.4116000000000009</v>
      </c>
      <c r="F14" s="1123">
        <v>4.5511800000000004</v>
      </c>
      <c r="G14" s="1124">
        <f t="shared" si="0"/>
        <v>-26.65246941271603</v>
      </c>
      <c r="H14" s="1566">
        <f t="shared" si="0"/>
        <v>-38.593825894543684</v>
      </c>
      <c r="I14" s="202"/>
      <c r="J14" s="202"/>
      <c r="K14" s="1064"/>
      <c r="L14" s="1064"/>
    </row>
    <row r="15" spans="2:12" ht="15" customHeight="1">
      <c r="B15" s="1121">
        <v>9</v>
      </c>
      <c r="C15" s="1122" t="s">
        <v>1122</v>
      </c>
      <c r="D15" s="1122">
        <v>70.983169999999987</v>
      </c>
      <c r="E15" s="1123">
        <v>93.815797000000003</v>
      </c>
      <c r="F15" s="1123">
        <v>82.080905000000001</v>
      </c>
      <c r="G15" s="1124">
        <f t="shared" si="0"/>
        <v>32.166254338880627</v>
      </c>
      <c r="H15" s="1566">
        <f t="shared" si="0"/>
        <v>-12.50843927702282</v>
      </c>
      <c r="I15" s="202"/>
      <c r="J15" s="202"/>
      <c r="K15" s="1064"/>
      <c r="L15" s="1064"/>
    </row>
    <row r="16" spans="2:12" ht="15" customHeight="1">
      <c r="B16" s="1121">
        <v>10</v>
      </c>
      <c r="C16" s="1122" t="s">
        <v>1123</v>
      </c>
      <c r="D16" s="1122">
        <v>793.51619199999993</v>
      </c>
      <c r="E16" s="1123">
        <v>950.17199399999981</v>
      </c>
      <c r="F16" s="1123">
        <v>971.19859899999994</v>
      </c>
      <c r="G16" s="1124">
        <f t="shared" si="0"/>
        <v>19.741979253776833</v>
      </c>
      <c r="H16" s="1566">
        <f t="shared" si="0"/>
        <v>2.212926199969667</v>
      </c>
      <c r="I16" s="202"/>
      <c r="J16" s="202"/>
      <c r="K16" s="1064"/>
      <c r="L16" s="1064"/>
    </row>
    <row r="17" spans="2:12" ht="15" customHeight="1">
      <c r="B17" s="1121">
        <v>11</v>
      </c>
      <c r="C17" s="1122" t="s">
        <v>1124</v>
      </c>
      <c r="D17" s="1122">
        <v>17.069208000000003</v>
      </c>
      <c r="E17" s="1123">
        <v>16.181284999999999</v>
      </c>
      <c r="F17" s="1123">
        <v>2.5525500000000001</v>
      </c>
      <c r="G17" s="1124">
        <f t="shared" si="0"/>
        <v>-5.2018992328173859</v>
      </c>
      <c r="H17" s="1566">
        <f t="shared" si="0"/>
        <v>-84.22529483906871</v>
      </c>
      <c r="I17" s="202"/>
      <c r="J17" s="202"/>
      <c r="K17" s="1064"/>
      <c r="L17" s="1064"/>
    </row>
    <row r="18" spans="2:12" ht="15" customHeight="1">
      <c r="B18" s="1121">
        <v>12</v>
      </c>
      <c r="C18" s="1122" t="s">
        <v>1125</v>
      </c>
      <c r="D18" s="1122">
        <v>1026.0171019999998</v>
      </c>
      <c r="E18" s="1123">
        <v>246.36623000000003</v>
      </c>
      <c r="F18" s="1123">
        <v>209.93287999999998</v>
      </c>
      <c r="G18" s="1124">
        <f t="shared" si="0"/>
        <v>-75.988097126279669</v>
      </c>
      <c r="H18" s="1566">
        <f t="shared" si="0"/>
        <v>-14.788288963142405</v>
      </c>
      <c r="I18" s="202"/>
      <c r="J18" s="202"/>
      <c r="K18" s="1064"/>
      <c r="L18" s="1064"/>
    </row>
    <row r="19" spans="2:12" ht="15" customHeight="1">
      <c r="B19" s="1121">
        <v>13</v>
      </c>
      <c r="C19" s="1122" t="s">
        <v>1126</v>
      </c>
      <c r="D19" s="1122">
        <v>0</v>
      </c>
      <c r="E19" s="1123">
        <v>0</v>
      </c>
      <c r="F19" s="1123">
        <v>0</v>
      </c>
      <c r="G19" s="1124" t="s">
        <v>300</v>
      </c>
      <c r="H19" s="1566" t="s">
        <v>300</v>
      </c>
      <c r="I19" s="202"/>
      <c r="J19" s="202"/>
      <c r="K19" s="1064"/>
      <c r="L19" s="1064"/>
    </row>
    <row r="20" spans="2:12" ht="15" customHeight="1">
      <c r="B20" s="1121">
        <v>14</v>
      </c>
      <c r="C20" s="1122" t="s">
        <v>1127</v>
      </c>
      <c r="D20" s="1122">
        <v>145.362976</v>
      </c>
      <c r="E20" s="1123">
        <v>119.402146</v>
      </c>
      <c r="F20" s="1123">
        <v>82.715326000000005</v>
      </c>
      <c r="G20" s="1124">
        <f t="shared" si="0"/>
        <v>-17.859313777395425</v>
      </c>
      <c r="H20" s="1566">
        <f t="shared" si="0"/>
        <v>-30.725427665261563</v>
      </c>
      <c r="I20" s="202"/>
      <c r="J20" s="202"/>
      <c r="K20" s="1064"/>
      <c r="L20" s="1064"/>
    </row>
    <row r="21" spans="2:12" ht="15" customHeight="1">
      <c r="B21" s="1121">
        <v>15</v>
      </c>
      <c r="C21" s="1122" t="s">
        <v>1128</v>
      </c>
      <c r="D21" s="1122">
        <v>232.33454699999999</v>
      </c>
      <c r="E21" s="1123">
        <v>701.32284099999993</v>
      </c>
      <c r="F21" s="1123">
        <v>497.32837600000005</v>
      </c>
      <c r="G21" s="1124">
        <f t="shared" si="0"/>
        <v>201.85904337334728</v>
      </c>
      <c r="H21" s="1566">
        <f t="shared" si="0"/>
        <v>-29.087098419485223</v>
      </c>
      <c r="I21" s="202"/>
      <c r="J21" s="202"/>
      <c r="K21" s="1064"/>
      <c r="L21" s="1064"/>
    </row>
    <row r="22" spans="2:12" ht="15" customHeight="1">
      <c r="B22" s="1121">
        <v>16</v>
      </c>
      <c r="C22" s="1122" t="s">
        <v>1129</v>
      </c>
      <c r="D22" s="1122">
        <v>44.238966999999988</v>
      </c>
      <c r="E22" s="1123">
        <v>39.153072999999992</v>
      </c>
      <c r="F22" s="1123">
        <v>50.949212000000003</v>
      </c>
      <c r="G22" s="1124">
        <f t="shared" si="0"/>
        <v>-11.496412201487427</v>
      </c>
      <c r="H22" s="1566">
        <f t="shared" si="0"/>
        <v>30.128258387279104</v>
      </c>
      <c r="I22" s="202"/>
      <c r="J22" s="202"/>
      <c r="K22" s="1064"/>
      <c r="L22" s="1064"/>
    </row>
    <row r="23" spans="2:12" ht="15" customHeight="1">
      <c r="B23" s="1121">
        <v>17</v>
      </c>
      <c r="C23" s="1122" t="s">
        <v>1130</v>
      </c>
      <c r="D23" s="1122">
        <v>603.71924200000012</v>
      </c>
      <c r="E23" s="1123">
        <v>728.50178499999993</v>
      </c>
      <c r="F23" s="1123">
        <v>723.425884</v>
      </c>
      <c r="G23" s="1124">
        <f t="shared" si="0"/>
        <v>20.668969003972837</v>
      </c>
      <c r="H23" s="1566">
        <f t="shared" si="0"/>
        <v>-0.69675889675410163</v>
      </c>
      <c r="I23" s="202"/>
      <c r="J23" s="202"/>
      <c r="K23" s="1064"/>
      <c r="L23" s="1064"/>
    </row>
    <row r="24" spans="2:12" ht="15" customHeight="1">
      <c r="B24" s="1121">
        <v>18</v>
      </c>
      <c r="C24" s="1122" t="s">
        <v>1131</v>
      </c>
      <c r="D24" s="1122">
        <v>5057.5497879999994</v>
      </c>
      <c r="E24" s="1123">
        <v>4738.459237</v>
      </c>
      <c r="F24" s="1123">
        <v>4549.8538099999996</v>
      </c>
      <c r="G24" s="1124">
        <f t="shared" si="0"/>
        <v>-6.309192482041448</v>
      </c>
      <c r="H24" s="1566">
        <f t="shared" si="0"/>
        <v>-3.9803112692683995</v>
      </c>
      <c r="I24" s="202"/>
      <c r="J24" s="202"/>
      <c r="K24" s="1064"/>
      <c r="L24" s="1064"/>
    </row>
    <row r="25" spans="2:12" ht="15" customHeight="1">
      <c r="B25" s="1121">
        <v>19</v>
      </c>
      <c r="C25" s="1122" t="s">
        <v>1132</v>
      </c>
      <c r="D25" s="1122">
        <v>4460.4511640000001</v>
      </c>
      <c r="E25" s="1123">
        <v>4643.5403120000001</v>
      </c>
      <c r="F25" s="1123">
        <v>5811.4162900000001</v>
      </c>
      <c r="G25" s="1124">
        <f t="shared" si="0"/>
        <v>4.1047226226283984</v>
      </c>
      <c r="H25" s="1566">
        <f t="shared" si="0"/>
        <v>25.150551078062875</v>
      </c>
      <c r="I25" s="202"/>
      <c r="J25" s="202"/>
      <c r="K25" s="1064"/>
      <c r="L25" s="1064"/>
    </row>
    <row r="26" spans="2:12" ht="15" customHeight="1">
      <c r="B26" s="1121"/>
      <c r="C26" s="1122" t="s">
        <v>1133</v>
      </c>
      <c r="D26" s="1122">
        <v>137.96958000000001</v>
      </c>
      <c r="E26" s="1123">
        <v>220.055115</v>
      </c>
      <c r="F26" s="1123">
        <v>318.42295600000006</v>
      </c>
      <c r="G26" s="1124">
        <f t="shared" si="0"/>
        <v>59.495386591740008</v>
      </c>
      <c r="H26" s="1566">
        <f t="shared" si="0"/>
        <v>44.701456269262387</v>
      </c>
      <c r="I26" s="202"/>
      <c r="J26" s="202"/>
      <c r="K26" s="1064"/>
      <c r="L26" s="1064"/>
    </row>
    <row r="27" spans="2:12" ht="15" customHeight="1">
      <c r="B27" s="1121"/>
      <c r="C27" s="1122" t="s">
        <v>1134</v>
      </c>
      <c r="D27" s="1122">
        <v>3613.3219340000005</v>
      </c>
      <c r="E27" s="1123">
        <v>4419.3611970000002</v>
      </c>
      <c r="F27" s="1123">
        <v>5492.9933339999998</v>
      </c>
      <c r="G27" s="1124">
        <f t="shared" si="0"/>
        <v>22.307430052536237</v>
      </c>
      <c r="H27" s="1566">
        <f t="shared" si="0"/>
        <v>24.2938309212837</v>
      </c>
      <c r="I27" s="202"/>
      <c r="J27" s="202"/>
      <c r="K27" s="1064"/>
      <c r="L27" s="1064"/>
    </row>
    <row r="28" spans="2:12" ht="15" customHeight="1">
      <c r="B28" s="1121"/>
      <c r="C28" s="1122" t="s">
        <v>1135</v>
      </c>
      <c r="D28" s="1122">
        <v>709.15965000000006</v>
      </c>
      <c r="E28" s="1123">
        <v>4.1240000000000006</v>
      </c>
      <c r="F28" s="1123">
        <v>0</v>
      </c>
      <c r="G28" s="1124">
        <f t="shared" si="0"/>
        <v>-99.418466631596985</v>
      </c>
      <c r="H28" s="1566" t="s">
        <v>300</v>
      </c>
      <c r="I28" s="202"/>
      <c r="J28" s="202"/>
      <c r="K28" s="1064"/>
      <c r="L28" s="1064"/>
    </row>
    <row r="29" spans="2:12" ht="15" customHeight="1">
      <c r="B29" s="1121">
        <v>20</v>
      </c>
      <c r="C29" s="1122" t="s">
        <v>1136</v>
      </c>
      <c r="D29" s="1122">
        <v>126.527371</v>
      </c>
      <c r="E29" s="1123">
        <v>68.73</v>
      </c>
      <c r="F29" s="1123">
        <v>10.060434000000001</v>
      </c>
      <c r="G29" s="1124">
        <f t="shared" si="0"/>
        <v>-45.679737548644702</v>
      </c>
      <c r="H29" s="1566">
        <f t="shared" si="0"/>
        <v>-85.362383238760358</v>
      </c>
      <c r="I29" s="202"/>
      <c r="J29" s="202"/>
      <c r="K29" s="1064"/>
      <c r="L29" s="1064"/>
    </row>
    <row r="30" spans="2:12" ht="15" customHeight="1">
      <c r="B30" s="1121">
        <v>21</v>
      </c>
      <c r="C30" s="1122" t="s">
        <v>1137</v>
      </c>
      <c r="D30" s="1122">
        <v>46.684069000000001</v>
      </c>
      <c r="E30" s="1123">
        <v>7.8176379999999988</v>
      </c>
      <c r="F30" s="1123">
        <v>0</v>
      </c>
      <c r="G30" s="1124">
        <f t="shared" si="0"/>
        <v>-83.254163213579346</v>
      </c>
      <c r="H30" s="1566" t="s">
        <v>300</v>
      </c>
      <c r="I30" s="202"/>
      <c r="J30" s="202"/>
      <c r="K30" s="1064"/>
      <c r="L30" s="1064"/>
    </row>
    <row r="31" spans="2:12" ht="15" customHeight="1">
      <c r="B31" s="1121">
        <v>22</v>
      </c>
      <c r="C31" s="1122" t="s">
        <v>1138</v>
      </c>
      <c r="D31" s="1122">
        <v>31.787309</v>
      </c>
      <c r="E31" s="1123">
        <v>53.240433999999993</v>
      </c>
      <c r="F31" s="1123">
        <v>51.560067000000004</v>
      </c>
      <c r="G31" s="1124">
        <f t="shared" si="0"/>
        <v>67.489591522201493</v>
      </c>
      <c r="H31" s="1566">
        <f t="shared" si="0"/>
        <v>-3.1561857666299042</v>
      </c>
      <c r="I31" s="202"/>
      <c r="J31" s="202"/>
      <c r="K31" s="1064"/>
      <c r="L31" s="1064"/>
    </row>
    <row r="32" spans="2:12" ht="15" customHeight="1">
      <c r="B32" s="1121">
        <v>23</v>
      </c>
      <c r="C32" s="1122" t="s">
        <v>1139</v>
      </c>
      <c r="D32" s="1122">
        <v>681.26686199999995</v>
      </c>
      <c r="E32" s="1123">
        <v>743.27689400000008</v>
      </c>
      <c r="F32" s="1123">
        <v>734.03962399999989</v>
      </c>
      <c r="G32" s="1124">
        <f t="shared" si="0"/>
        <v>9.1021647255756566</v>
      </c>
      <c r="H32" s="1566">
        <f t="shared" si="0"/>
        <v>-1.2427764235060645</v>
      </c>
      <c r="I32" s="202"/>
      <c r="J32" s="202"/>
      <c r="K32" s="1064"/>
      <c r="L32" s="1064"/>
    </row>
    <row r="33" spans="2:12" ht="15" customHeight="1">
      <c r="B33" s="1121">
        <v>24</v>
      </c>
      <c r="C33" s="1122" t="s">
        <v>1140</v>
      </c>
      <c r="D33" s="1122">
        <v>28.227240999999999</v>
      </c>
      <c r="E33" s="1123">
        <v>31.617248000000004</v>
      </c>
      <c r="F33" s="1123">
        <v>29.837589999999999</v>
      </c>
      <c r="G33" s="1124">
        <f t="shared" si="0"/>
        <v>12.009700133286149</v>
      </c>
      <c r="H33" s="1566">
        <f t="shared" si="0"/>
        <v>-5.6287568102069034</v>
      </c>
      <c r="I33" s="202"/>
      <c r="J33" s="202"/>
      <c r="K33" s="1064"/>
      <c r="L33" s="1064"/>
    </row>
    <row r="34" spans="2:12" ht="15" customHeight="1">
      <c r="B34" s="1121">
        <v>25</v>
      </c>
      <c r="C34" s="1122" t="s">
        <v>1141</v>
      </c>
      <c r="D34" s="1122">
        <v>655.60279099999991</v>
      </c>
      <c r="E34" s="1123">
        <v>537.17245700000001</v>
      </c>
      <c r="F34" s="1123">
        <v>791.50769500000001</v>
      </c>
      <c r="G34" s="1124">
        <f t="shared" si="0"/>
        <v>-18.06434256012799</v>
      </c>
      <c r="H34" s="1566">
        <f t="shared" si="0"/>
        <v>47.347036261019618</v>
      </c>
      <c r="I34" s="202"/>
      <c r="J34" s="202"/>
      <c r="K34" s="1064"/>
      <c r="L34" s="1064"/>
    </row>
    <row r="35" spans="2:12" ht="15" customHeight="1">
      <c r="B35" s="1121">
        <v>26</v>
      </c>
      <c r="C35" s="1122" t="s">
        <v>1142</v>
      </c>
      <c r="D35" s="1122">
        <v>1460.0580629999999</v>
      </c>
      <c r="E35" s="1123">
        <v>1480.750002</v>
      </c>
      <c r="F35" s="1123">
        <v>1608.104673</v>
      </c>
      <c r="G35" s="1124">
        <f t="shared" si="0"/>
        <v>1.417199735021768</v>
      </c>
      <c r="H35" s="1566">
        <f t="shared" si="0"/>
        <v>8.600686870031149</v>
      </c>
      <c r="I35" s="202"/>
      <c r="J35" s="202"/>
      <c r="K35" s="1064"/>
      <c r="L35" s="1064"/>
    </row>
    <row r="36" spans="2:12" ht="15" customHeight="1">
      <c r="B36" s="1121">
        <v>27</v>
      </c>
      <c r="C36" s="1122" t="s">
        <v>1143</v>
      </c>
      <c r="D36" s="1122">
        <v>8.6440080000000012</v>
      </c>
      <c r="E36" s="1123">
        <v>1.9122399999999999</v>
      </c>
      <c r="F36" s="1123">
        <v>42.312079000000011</v>
      </c>
      <c r="G36" s="1124">
        <f t="shared" si="0"/>
        <v>-77.877854809944651</v>
      </c>
      <c r="H36" s="1566" t="s">
        <v>300</v>
      </c>
      <c r="I36" s="202"/>
      <c r="J36" s="202"/>
      <c r="K36" s="1064"/>
      <c r="L36" s="1064"/>
    </row>
    <row r="37" spans="2:12" ht="15" customHeight="1">
      <c r="B37" s="1121">
        <v>28</v>
      </c>
      <c r="C37" s="1122" t="s">
        <v>1144</v>
      </c>
      <c r="D37" s="1122">
        <v>18.208264</v>
      </c>
      <c r="E37" s="1123">
        <v>13.430862999999997</v>
      </c>
      <c r="F37" s="1123">
        <v>7.8628440000000008</v>
      </c>
      <c r="G37" s="1124">
        <f t="shared" si="0"/>
        <v>-26.23754246972695</v>
      </c>
      <c r="H37" s="1566">
        <f t="shared" si="0"/>
        <v>-41.456896701276733</v>
      </c>
      <c r="I37" s="202"/>
      <c r="J37" s="202"/>
      <c r="K37" s="1064"/>
      <c r="L37" s="1064"/>
    </row>
    <row r="38" spans="2:12" ht="15" customHeight="1">
      <c r="B38" s="1121">
        <v>29</v>
      </c>
      <c r="C38" s="1122" t="s">
        <v>1145</v>
      </c>
      <c r="D38" s="1122">
        <v>72.135625000000005</v>
      </c>
      <c r="E38" s="1123">
        <v>80.244634000000005</v>
      </c>
      <c r="F38" s="1123">
        <v>113.464872</v>
      </c>
      <c r="G38" s="1124">
        <f t="shared" si="0"/>
        <v>11.24133741129989</v>
      </c>
      <c r="H38" s="1566">
        <f t="shared" si="0"/>
        <v>41.398703369997293</v>
      </c>
      <c r="I38" s="202"/>
      <c r="J38" s="202"/>
      <c r="K38" s="1064"/>
      <c r="L38" s="1064"/>
    </row>
    <row r="39" spans="2:12" ht="15" customHeight="1">
      <c r="B39" s="1121">
        <v>30</v>
      </c>
      <c r="C39" s="1122" t="s">
        <v>1146</v>
      </c>
      <c r="D39" s="1122">
        <v>169.94425200000003</v>
      </c>
      <c r="E39" s="1123">
        <v>22.104836000000002</v>
      </c>
      <c r="F39" s="1123">
        <v>2.5923400000000001</v>
      </c>
      <c r="G39" s="1124">
        <f t="shared" si="0"/>
        <v>-86.992889880147288</v>
      </c>
      <c r="H39" s="1566">
        <f t="shared" si="0"/>
        <v>-88.272520999477223</v>
      </c>
      <c r="I39" s="202"/>
      <c r="J39" s="202"/>
      <c r="K39" s="1064"/>
      <c r="L39" s="1064"/>
    </row>
    <row r="40" spans="2:12" ht="15" customHeight="1">
      <c r="B40" s="1121">
        <v>31</v>
      </c>
      <c r="C40" s="1122" t="s">
        <v>1147</v>
      </c>
      <c r="D40" s="1122">
        <v>2816.5104899999997</v>
      </c>
      <c r="E40" s="1123">
        <v>3665.1432309999996</v>
      </c>
      <c r="F40" s="1123">
        <v>6159.6351059999997</v>
      </c>
      <c r="G40" s="1124">
        <f t="shared" si="0"/>
        <v>30.13064371721903</v>
      </c>
      <c r="H40" s="1566">
        <f t="shared" si="0"/>
        <v>68.059874274528738</v>
      </c>
      <c r="I40" s="202"/>
      <c r="J40" s="202"/>
      <c r="K40" s="1064"/>
      <c r="L40" s="1064"/>
    </row>
    <row r="41" spans="2:12" ht="15" customHeight="1">
      <c r="B41" s="1121">
        <v>32</v>
      </c>
      <c r="C41" s="1122" t="s">
        <v>1148</v>
      </c>
      <c r="D41" s="1122">
        <v>0.44400000000000001</v>
      </c>
      <c r="E41" s="1123">
        <v>0.05</v>
      </c>
      <c r="F41" s="1123">
        <v>0.23600000000000002</v>
      </c>
      <c r="G41" s="1124">
        <v>-88.738738738738746</v>
      </c>
      <c r="H41" s="1566">
        <v>372</v>
      </c>
      <c r="I41" s="202"/>
      <c r="J41" s="202"/>
      <c r="K41" s="1064"/>
      <c r="L41" s="1064"/>
    </row>
    <row r="42" spans="2:12" ht="15" customHeight="1">
      <c r="B42" s="1121">
        <v>33</v>
      </c>
      <c r="C42" s="1122" t="s">
        <v>1149</v>
      </c>
      <c r="D42" s="1122">
        <v>39.538391000000004</v>
      </c>
      <c r="E42" s="1123">
        <v>0</v>
      </c>
      <c r="F42" s="1123">
        <v>0.83199999999999996</v>
      </c>
      <c r="G42" s="1124" t="s">
        <v>300</v>
      </c>
      <c r="H42" s="1566" t="s">
        <v>300</v>
      </c>
      <c r="I42" s="202"/>
      <c r="J42" s="202"/>
      <c r="K42" s="1064"/>
      <c r="L42" s="1064"/>
    </row>
    <row r="43" spans="2:12" ht="15" customHeight="1">
      <c r="B43" s="1121">
        <v>34</v>
      </c>
      <c r="C43" s="1122" t="s">
        <v>1150</v>
      </c>
      <c r="D43" s="1122">
        <v>201.14030999999997</v>
      </c>
      <c r="E43" s="1123">
        <v>147.530168</v>
      </c>
      <c r="F43" s="1123">
        <v>174.36774700000001</v>
      </c>
      <c r="G43" s="1124">
        <f t="shared" si="0"/>
        <v>-26.653106977910078</v>
      </c>
      <c r="H43" s="1566">
        <f t="shared" si="0"/>
        <v>18.191248179152076</v>
      </c>
      <c r="I43" s="202"/>
      <c r="J43" s="202"/>
      <c r="K43" s="1064"/>
      <c r="L43" s="1064"/>
    </row>
    <row r="44" spans="2:12" ht="15" customHeight="1">
      <c r="B44" s="1121">
        <v>35</v>
      </c>
      <c r="C44" s="1122" t="s">
        <v>1151</v>
      </c>
      <c r="D44" s="1122">
        <v>24.193461000000003</v>
      </c>
      <c r="E44" s="1123">
        <v>11.515940000000001</v>
      </c>
      <c r="F44" s="1123">
        <v>0</v>
      </c>
      <c r="G44" s="1124">
        <f t="shared" si="0"/>
        <v>-52.40060940433451</v>
      </c>
      <c r="H44" s="1566" t="s">
        <v>300</v>
      </c>
      <c r="I44" s="202"/>
      <c r="J44" s="202"/>
      <c r="K44" s="1064"/>
      <c r="L44" s="1064"/>
    </row>
    <row r="45" spans="2:12" ht="15" customHeight="1">
      <c r="B45" s="1121">
        <v>36</v>
      </c>
      <c r="C45" s="1122" t="s">
        <v>1152</v>
      </c>
      <c r="D45" s="1122">
        <v>1671.1807509999999</v>
      </c>
      <c r="E45" s="1123">
        <v>1581.0461009999999</v>
      </c>
      <c r="F45" s="1123">
        <v>1385.560465</v>
      </c>
      <c r="G45" s="1124">
        <f t="shared" si="0"/>
        <v>-5.3934710500982757</v>
      </c>
      <c r="H45" s="1566">
        <f t="shared" si="0"/>
        <v>-12.364322322818843</v>
      </c>
      <c r="I45" s="202"/>
      <c r="J45" s="202"/>
      <c r="K45" s="1064"/>
      <c r="L45" s="1064"/>
    </row>
    <row r="46" spans="2:12" ht="15" customHeight="1">
      <c r="B46" s="1121">
        <v>37</v>
      </c>
      <c r="C46" s="1122" t="s">
        <v>1153</v>
      </c>
      <c r="D46" s="1122"/>
      <c r="E46" s="1123">
        <v>0</v>
      </c>
      <c r="F46" s="1123">
        <v>0</v>
      </c>
      <c r="G46" s="1124" t="s">
        <v>300</v>
      </c>
      <c r="H46" s="1566" t="s">
        <v>300</v>
      </c>
      <c r="I46" s="202"/>
      <c r="J46" s="202"/>
      <c r="K46" s="1064"/>
      <c r="L46" s="1064"/>
    </row>
    <row r="47" spans="2:12" ht="15" customHeight="1">
      <c r="B47" s="1121">
        <v>38</v>
      </c>
      <c r="C47" s="1122" t="s">
        <v>1154</v>
      </c>
      <c r="D47" s="1122">
        <v>1233.8956750000002</v>
      </c>
      <c r="E47" s="1123">
        <v>1247.6394010000001</v>
      </c>
      <c r="F47" s="1123">
        <v>906.50298899999996</v>
      </c>
      <c r="G47" s="1124">
        <f t="shared" si="0"/>
        <v>1.1138483000193711</v>
      </c>
      <c r="H47" s="1566">
        <f t="shared" si="0"/>
        <v>-27.342548794673739</v>
      </c>
      <c r="I47" s="202"/>
      <c r="J47" s="202"/>
      <c r="K47" s="1064"/>
      <c r="L47" s="1064"/>
    </row>
    <row r="48" spans="2:12" ht="15" customHeight="1">
      <c r="B48" s="1121">
        <v>39</v>
      </c>
      <c r="C48" s="1122" t="s">
        <v>1155</v>
      </c>
      <c r="D48" s="1122">
        <v>249.71356299999997</v>
      </c>
      <c r="E48" s="1123">
        <v>274.50222300000001</v>
      </c>
      <c r="F48" s="1123">
        <v>189.89267999999998</v>
      </c>
      <c r="G48" s="1124">
        <f t="shared" si="0"/>
        <v>9.9268376543888657</v>
      </c>
      <c r="H48" s="1566">
        <f t="shared" si="0"/>
        <v>-30.822899018927085</v>
      </c>
      <c r="I48" s="202"/>
      <c r="J48" s="202"/>
      <c r="K48" s="1064"/>
      <c r="L48" s="1064"/>
    </row>
    <row r="49" spans="2:12" ht="15" customHeight="1">
      <c r="B49" s="1121">
        <v>40</v>
      </c>
      <c r="C49" s="1122" t="s">
        <v>1156</v>
      </c>
      <c r="D49" s="1122">
        <v>1.8559109999999999</v>
      </c>
      <c r="E49" s="1123">
        <v>0.96677900000000005</v>
      </c>
      <c r="F49" s="1123">
        <v>0.71428899999999995</v>
      </c>
      <c r="G49" s="1124">
        <f t="shared" si="0"/>
        <v>-47.908116283593337</v>
      </c>
      <c r="H49" s="1566">
        <f t="shared" si="0"/>
        <v>-26.116620241027178</v>
      </c>
      <c r="I49" s="202"/>
      <c r="J49" s="202"/>
      <c r="K49" s="1064"/>
      <c r="L49" s="1064"/>
    </row>
    <row r="50" spans="2:12" ht="15" customHeight="1">
      <c r="B50" s="1121">
        <v>41</v>
      </c>
      <c r="C50" s="1122" t="s">
        <v>1157</v>
      </c>
      <c r="D50" s="1122">
        <v>0</v>
      </c>
      <c r="E50" s="1123">
        <v>0</v>
      </c>
      <c r="F50" s="1123">
        <v>0</v>
      </c>
      <c r="G50" s="1124" t="s">
        <v>300</v>
      </c>
      <c r="H50" s="1566" t="s">
        <v>300</v>
      </c>
      <c r="I50" s="202"/>
      <c r="J50" s="202"/>
      <c r="K50" s="1064"/>
      <c r="L50" s="1064"/>
    </row>
    <row r="51" spans="2:12" ht="15" customHeight="1">
      <c r="B51" s="1121">
        <v>42</v>
      </c>
      <c r="C51" s="1122" t="s">
        <v>1158</v>
      </c>
      <c r="D51" s="1122">
        <v>285.20934799999998</v>
      </c>
      <c r="E51" s="1123">
        <v>320.99762099999998</v>
      </c>
      <c r="F51" s="1123">
        <v>312.442387</v>
      </c>
      <c r="G51" s="1124">
        <f t="shared" si="0"/>
        <v>12.548071530951365</v>
      </c>
      <c r="H51" s="1566">
        <f t="shared" si="0"/>
        <v>-2.6652016838467407</v>
      </c>
      <c r="I51" s="202"/>
      <c r="J51" s="202"/>
      <c r="K51" s="1064"/>
      <c r="L51" s="1064"/>
    </row>
    <row r="52" spans="2:12" ht="15" customHeight="1">
      <c r="B52" s="1121">
        <v>43</v>
      </c>
      <c r="C52" s="1122" t="s">
        <v>1159</v>
      </c>
      <c r="D52" s="1122">
        <v>3241.003424</v>
      </c>
      <c r="E52" s="1123">
        <v>3204.0066549999997</v>
      </c>
      <c r="F52" s="1123">
        <v>3420.4740070000007</v>
      </c>
      <c r="G52" s="1124">
        <f t="shared" si="0"/>
        <v>-1.1415220584475527</v>
      </c>
      <c r="H52" s="1566">
        <f t="shared" si="0"/>
        <v>6.7561455174318663</v>
      </c>
      <c r="I52" s="202"/>
      <c r="J52" s="202"/>
      <c r="K52" s="1064"/>
      <c r="L52" s="1064"/>
    </row>
    <row r="53" spans="2:12" ht="15" customHeight="1">
      <c r="B53" s="1121">
        <v>44</v>
      </c>
      <c r="C53" s="1122" t="s">
        <v>1160</v>
      </c>
      <c r="D53" s="1122">
        <v>33.818124999999995</v>
      </c>
      <c r="E53" s="1123">
        <v>636.12288799999999</v>
      </c>
      <c r="F53" s="1123">
        <v>754.70392499999991</v>
      </c>
      <c r="G53" s="1124" t="s">
        <v>300</v>
      </c>
      <c r="H53" s="1566">
        <f t="shared" si="0"/>
        <v>18.641215280403479</v>
      </c>
      <c r="I53" s="202"/>
      <c r="J53" s="202"/>
      <c r="K53" s="1064"/>
      <c r="L53" s="1064"/>
    </row>
    <row r="54" spans="2:12" ht="15" customHeight="1">
      <c r="B54" s="1121">
        <v>45</v>
      </c>
      <c r="C54" s="1122" t="s">
        <v>1161</v>
      </c>
      <c r="D54" s="1122">
        <v>648.53572499999996</v>
      </c>
      <c r="E54" s="1123">
        <v>762.70283500000005</v>
      </c>
      <c r="F54" s="1123">
        <v>815.8509210000002</v>
      </c>
      <c r="G54" s="1124">
        <f t="shared" si="0"/>
        <v>17.603827452990362</v>
      </c>
      <c r="H54" s="1566">
        <f t="shared" si="0"/>
        <v>6.9683871045267853</v>
      </c>
      <c r="I54" s="202"/>
      <c r="J54" s="202"/>
      <c r="K54" s="1064"/>
      <c r="L54" s="1064"/>
    </row>
    <row r="55" spans="2:12" ht="15" customHeight="1">
      <c r="B55" s="1121">
        <v>46</v>
      </c>
      <c r="C55" s="1122" t="s">
        <v>1162</v>
      </c>
      <c r="D55" s="1122">
        <v>7.7350289999999999</v>
      </c>
      <c r="E55" s="1123">
        <v>2.1643119999999998</v>
      </c>
      <c r="F55" s="1123">
        <v>0.56000000000000005</v>
      </c>
      <c r="G55" s="1124">
        <f t="shared" si="0"/>
        <v>-72.019342138213062</v>
      </c>
      <c r="H55" s="1566">
        <f t="shared" si="0"/>
        <v>-74.125726789852848</v>
      </c>
      <c r="I55" s="202"/>
      <c r="J55" s="202"/>
      <c r="K55" s="1064"/>
      <c r="L55" s="1064"/>
    </row>
    <row r="56" spans="2:12" ht="15" customHeight="1">
      <c r="B56" s="1121">
        <v>47</v>
      </c>
      <c r="C56" s="1122" t="s">
        <v>25</v>
      </c>
      <c r="D56" s="1122">
        <v>91.460879999999989</v>
      </c>
      <c r="E56" s="1123">
        <v>96.884144000000006</v>
      </c>
      <c r="F56" s="1123">
        <v>122.47136</v>
      </c>
      <c r="G56" s="1124">
        <f t="shared" si="0"/>
        <v>5.9295996277315632</v>
      </c>
      <c r="H56" s="1566">
        <f t="shared" si="0"/>
        <v>26.410117222070916</v>
      </c>
      <c r="I56" s="202"/>
      <c r="J56" s="202"/>
      <c r="K56" s="1064"/>
      <c r="L56" s="1064"/>
    </row>
    <row r="57" spans="2:12" ht="15" customHeight="1">
      <c r="B57" s="1121">
        <v>48</v>
      </c>
      <c r="C57" s="1122" t="s">
        <v>1163</v>
      </c>
      <c r="D57" s="1122">
        <v>1672.9022700000003</v>
      </c>
      <c r="E57" s="1123">
        <v>1964.2357650000001</v>
      </c>
      <c r="F57" s="1123">
        <v>2154.3160749999997</v>
      </c>
      <c r="G57" s="1124">
        <f t="shared" si="0"/>
        <v>17.414854425417193</v>
      </c>
      <c r="H57" s="1566">
        <f t="shared" si="0"/>
        <v>9.6770618571849312</v>
      </c>
      <c r="I57" s="202"/>
      <c r="J57" s="202"/>
      <c r="K57" s="1064"/>
      <c r="L57" s="1064"/>
    </row>
    <row r="58" spans="2:12" ht="15" customHeight="1">
      <c r="B58" s="1121">
        <v>49</v>
      </c>
      <c r="C58" s="1122" t="s">
        <v>1164</v>
      </c>
      <c r="D58" s="1122">
        <v>2029.7542149999999</v>
      </c>
      <c r="E58" s="1123">
        <v>2780.1552430000002</v>
      </c>
      <c r="F58" s="1123">
        <v>2950.9501519999999</v>
      </c>
      <c r="G58" s="1124">
        <f t="shared" si="0"/>
        <v>36.970044079942951</v>
      </c>
      <c r="H58" s="1566">
        <f t="shared" si="0"/>
        <v>6.1433587002033274</v>
      </c>
      <c r="I58" s="202"/>
      <c r="J58" s="202"/>
      <c r="K58" s="1064"/>
      <c r="L58" s="1064"/>
    </row>
    <row r="59" spans="2:12" ht="15" customHeight="1">
      <c r="B59" s="1121">
        <v>50</v>
      </c>
      <c r="C59" s="1122" t="s">
        <v>1165</v>
      </c>
      <c r="D59" s="1123" t="s">
        <v>300</v>
      </c>
      <c r="E59" s="1123" t="s">
        <v>300</v>
      </c>
      <c r="F59" s="1123">
        <v>10333.150989999998</v>
      </c>
      <c r="G59" s="1120" t="s">
        <v>300</v>
      </c>
      <c r="H59" s="1565" t="s">
        <v>300</v>
      </c>
      <c r="I59" s="202"/>
      <c r="J59" s="202"/>
      <c r="K59" s="1064"/>
      <c r="L59" s="1064"/>
    </row>
    <row r="60" spans="2:12" ht="15" customHeight="1">
      <c r="B60" s="1125"/>
      <c r="C60" s="1119" t="s">
        <v>1166</v>
      </c>
      <c r="D60" s="1119">
        <v>6448.1246139999985</v>
      </c>
      <c r="E60" s="1119">
        <v>8943.931934399985</v>
      </c>
      <c r="F60" s="1119">
        <v>11601.857926999999</v>
      </c>
      <c r="G60" s="1120">
        <f t="shared" si="0"/>
        <v>38.70594118142747</v>
      </c>
      <c r="H60" s="1565">
        <f t="shared" si="0"/>
        <v>29.717645573499361</v>
      </c>
      <c r="I60" s="202"/>
      <c r="J60" s="202"/>
      <c r="K60" s="1064"/>
      <c r="L60" s="1064"/>
    </row>
    <row r="61" spans="2:12" ht="15" customHeight="1" thickBot="1">
      <c r="B61" s="1126"/>
      <c r="C61" s="1127" t="s">
        <v>1167</v>
      </c>
      <c r="D61" s="1127">
        <v>41449.212801000001</v>
      </c>
      <c r="E61" s="1128">
        <v>46719.80972339998</v>
      </c>
      <c r="F61" s="1128">
        <v>62731.803365</v>
      </c>
      <c r="G61" s="1129">
        <f t="shared" si="0"/>
        <v>12.715794984344853</v>
      </c>
      <c r="H61" s="1567">
        <f t="shared" si="0"/>
        <v>34.272386245572164</v>
      </c>
      <c r="I61" s="202"/>
      <c r="J61" s="202"/>
      <c r="K61" s="1064"/>
      <c r="L61" s="1064"/>
    </row>
    <row r="62" spans="2:12" ht="16.5" thickTop="1">
      <c r="B62" s="2513" t="s">
        <v>1168</v>
      </c>
      <c r="C62" s="2513"/>
      <c r="D62" s="2513"/>
      <c r="E62" s="2513"/>
      <c r="F62" s="2513"/>
      <c r="G62" s="2513"/>
      <c r="H62" s="2513"/>
      <c r="J62" s="1064"/>
      <c r="K62" s="1064"/>
    </row>
    <row r="63" spans="2:12" ht="15" customHeight="1">
      <c r="B63" s="2514" t="s">
        <v>1169</v>
      </c>
      <c r="C63" s="2514"/>
      <c r="D63" s="2514"/>
      <c r="E63" s="2514"/>
      <c r="F63" s="2514"/>
      <c r="G63" s="2514"/>
      <c r="H63" s="2514"/>
      <c r="J63" s="1064"/>
      <c r="K63" s="1064"/>
    </row>
    <row r="64" spans="2:12" ht="15" customHeight="1">
      <c r="B64" s="185"/>
      <c r="C64" s="185"/>
      <c r="D64" s="1130"/>
      <c r="E64" s="1130"/>
      <c r="F64" s="1130"/>
      <c r="G64" s="185"/>
      <c r="H64" s="185"/>
      <c r="J64" s="1064"/>
      <c r="K64" s="1064"/>
    </row>
    <row r="65" spans="4:11">
      <c r="D65" s="1064"/>
      <c r="E65" s="1064"/>
      <c r="F65" s="1064"/>
      <c r="J65" s="1064"/>
      <c r="K65" s="1064"/>
    </row>
    <row r="66" spans="4:11">
      <c r="D66" s="202"/>
      <c r="E66" s="202"/>
      <c r="F66" s="202"/>
      <c r="J66" s="1064"/>
      <c r="K66" s="1064"/>
    </row>
    <row r="67" spans="4:11">
      <c r="E67" s="1064"/>
      <c r="J67" s="1064"/>
      <c r="K67" s="1064"/>
    </row>
    <row r="68" spans="4:11">
      <c r="J68" s="1064"/>
      <c r="K68" s="1064"/>
    </row>
    <row r="69" spans="4:11">
      <c r="J69" s="1064"/>
      <c r="K69" s="1064"/>
    </row>
    <row r="70" spans="4:11">
      <c r="J70" s="1064"/>
      <c r="K70" s="1064"/>
    </row>
    <row r="71" spans="4:11">
      <c r="J71" s="1064"/>
      <c r="K71" s="1064"/>
    </row>
    <row r="72" spans="4:11">
      <c r="J72" s="1064"/>
      <c r="K72" s="1064"/>
    </row>
    <row r="73" spans="4:11">
      <c r="J73" s="1064"/>
      <c r="K73" s="1064"/>
    </row>
  </sheetData>
  <mergeCells count="9">
    <mergeCell ref="B62:H62"/>
    <mergeCell ref="B63:H63"/>
    <mergeCell ref="B1:H1"/>
    <mergeCell ref="B2:H2"/>
    <mergeCell ref="B3:H3"/>
    <mergeCell ref="B4:B5"/>
    <mergeCell ref="C4:C5"/>
    <mergeCell ref="D4:F4"/>
    <mergeCell ref="G4:H4"/>
  </mergeCells>
  <printOptions horizontalCentered="1"/>
  <pageMargins left="0.39370078740157483" right="0.39370078740157483" top="0.39370078740157483" bottom="0.39370078740157483" header="0.51181102362204722" footer="0.51181102362204722"/>
  <pageSetup scale="72"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F3:J73"/>
  <sheetViews>
    <sheetView showGridLines="0" workbookViewId="0">
      <selection activeCell="L9" sqref="L9"/>
    </sheetView>
  </sheetViews>
  <sheetFormatPr defaultRowHeight="15"/>
  <cols>
    <col min="6" max="6" width="10.42578125" bestFit="1" customWidth="1"/>
    <col min="7" max="7" width="72.28515625" customWidth="1"/>
  </cols>
  <sheetData>
    <row r="3" spans="6:10" ht="22.5">
      <c r="F3" s="2334" t="s">
        <v>1562</v>
      </c>
      <c r="G3" s="2334"/>
      <c r="H3" s="1604"/>
      <c r="I3" s="1604"/>
      <c r="J3" s="1604"/>
    </row>
    <row r="4" spans="6:10" ht="19.5">
      <c r="F4" s="2335" t="s">
        <v>1595</v>
      </c>
      <c r="G4" s="2335"/>
      <c r="H4" s="1603"/>
      <c r="I4" s="1603"/>
      <c r="J4" s="1603"/>
    </row>
    <row r="5" spans="6:10" ht="15.75">
      <c r="F5" s="1593" t="s">
        <v>1563</v>
      </c>
      <c r="G5" s="1593" t="s">
        <v>1564</v>
      </c>
      <c r="H5" s="1606"/>
      <c r="I5" s="1607"/>
      <c r="J5" s="70"/>
    </row>
    <row r="6" spans="6:10" s="1605" customFormat="1" ht="15.75">
      <c r="F6" s="1609">
        <v>1</v>
      </c>
      <c r="G6" s="1608" t="s">
        <v>1596</v>
      </c>
      <c r="H6" s="1606"/>
      <c r="I6" s="1607"/>
      <c r="J6" s="70"/>
    </row>
    <row r="7" spans="6:10" ht="15.75">
      <c r="F7" s="1609">
        <v>2</v>
      </c>
      <c r="G7" s="1596" t="s">
        <v>1565</v>
      </c>
      <c r="H7" s="1606"/>
      <c r="I7" s="1607"/>
      <c r="J7" s="70"/>
    </row>
    <row r="8" spans="6:10" ht="15.75">
      <c r="F8" s="1609">
        <v>3</v>
      </c>
      <c r="G8" s="1596" t="s">
        <v>1566</v>
      </c>
      <c r="H8" s="1594"/>
      <c r="I8" s="1595"/>
      <c r="J8" s="1592"/>
    </row>
    <row r="9" spans="6:10" ht="15.75">
      <c r="F9" s="1609">
        <v>4</v>
      </c>
      <c r="G9" s="1596" t="s">
        <v>381</v>
      </c>
      <c r="H9" s="1594"/>
      <c r="I9" s="1595"/>
      <c r="J9" s="1592"/>
    </row>
    <row r="10" spans="6:10" ht="15.75">
      <c r="F10" s="1609">
        <v>5</v>
      </c>
      <c r="G10" s="1596" t="s">
        <v>1567</v>
      </c>
      <c r="H10" s="1594"/>
      <c r="I10" s="1595"/>
      <c r="J10" s="1592"/>
    </row>
    <row r="11" spans="6:10" s="1605" customFormat="1" ht="15.75">
      <c r="F11" s="1609">
        <v>6</v>
      </c>
      <c r="G11" s="1608" t="s">
        <v>417</v>
      </c>
      <c r="H11" s="1606"/>
      <c r="I11" s="1607"/>
    </row>
    <row r="12" spans="6:10" ht="15.75">
      <c r="F12" s="1592"/>
      <c r="G12" s="1593" t="s">
        <v>1568</v>
      </c>
      <c r="H12" s="1592"/>
      <c r="I12" s="1594"/>
      <c r="J12" s="1594"/>
    </row>
    <row r="13" spans="6:10" ht="15.75">
      <c r="F13" s="1595">
        <v>7</v>
      </c>
      <c r="G13" s="1608" t="s">
        <v>1569</v>
      </c>
      <c r="H13" s="1597"/>
      <c r="I13" s="1597"/>
      <c r="J13" s="1597"/>
    </row>
    <row r="14" spans="6:10" s="1605" customFormat="1" ht="15.75">
      <c r="F14" s="1607">
        <v>8</v>
      </c>
      <c r="G14" s="1608" t="s">
        <v>2</v>
      </c>
      <c r="H14" s="1610"/>
      <c r="I14" s="1610"/>
      <c r="J14" s="1610"/>
    </row>
    <row r="15" spans="6:10" ht="15.75">
      <c r="F15" s="1607">
        <v>9</v>
      </c>
      <c r="G15" s="1596" t="s">
        <v>144</v>
      </c>
      <c r="H15" s="1594"/>
      <c r="I15" s="1594"/>
      <c r="J15" s="1594"/>
    </row>
    <row r="16" spans="6:10" ht="15.75">
      <c r="F16" s="1607">
        <v>10</v>
      </c>
      <c r="G16" s="1598" t="s">
        <v>50</v>
      </c>
      <c r="H16" s="1594"/>
      <c r="I16" s="1594"/>
      <c r="J16" s="1594"/>
    </row>
    <row r="17" spans="6:10" ht="15.75">
      <c r="F17" s="1607">
        <v>11</v>
      </c>
      <c r="G17" s="1594" t="s">
        <v>1570</v>
      </c>
      <c r="H17" s="1594"/>
      <c r="I17" s="1594"/>
      <c r="J17" s="1594"/>
    </row>
    <row r="18" spans="6:10" ht="15.75">
      <c r="F18" s="1607">
        <v>12</v>
      </c>
      <c r="G18" s="1594" t="s">
        <v>1571</v>
      </c>
      <c r="H18" s="1594"/>
      <c r="I18" s="1594"/>
      <c r="J18" s="1594"/>
    </row>
    <row r="19" spans="6:10" ht="15.75">
      <c r="F19" s="1607">
        <v>13</v>
      </c>
      <c r="G19" s="1594" t="s">
        <v>88</v>
      </c>
      <c r="H19" s="1594"/>
      <c r="I19" s="1594"/>
      <c r="J19" s="1594"/>
    </row>
    <row r="20" spans="6:10" ht="15.75">
      <c r="F20" s="1607">
        <v>14</v>
      </c>
      <c r="G20" s="1594" t="s">
        <v>1572</v>
      </c>
      <c r="H20" s="1594"/>
      <c r="I20" s="1594"/>
      <c r="J20" s="1594"/>
    </row>
    <row r="21" spans="6:10" ht="15.75">
      <c r="F21" s="1607">
        <v>15</v>
      </c>
      <c r="G21" s="1594" t="s">
        <v>1573</v>
      </c>
      <c r="H21" s="1594"/>
      <c r="I21" s="1594"/>
      <c r="J21" s="1594"/>
    </row>
    <row r="22" spans="6:10" ht="15.75">
      <c r="F22" s="1595"/>
      <c r="G22" s="1593" t="s">
        <v>1574</v>
      </c>
      <c r="H22" s="1599"/>
      <c r="I22" s="1599"/>
      <c r="J22" s="1599"/>
    </row>
    <row r="23" spans="6:10" ht="15.75">
      <c r="F23" s="1595">
        <v>16</v>
      </c>
      <c r="G23" s="1596" t="s">
        <v>1575</v>
      </c>
      <c r="H23" s="1594"/>
      <c r="I23" s="1594"/>
      <c r="J23" s="1594"/>
    </row>
    <row r="24" spans="6:10" ht="15.75">
      <c r="F24" s="1607">
        <v>17</v>
      </c>
      <c r="G24" s="1594" t="s">
        <v>1576</v>
      </c>
      <c r="H24" s="1594"/>
      <c r="I24" s="1594"/>
      <c r="J24" s="1594"/>
    </row>
    <row r="25" spans="6:10" ht="15.75">
      <c r="F25" s="1607">
        <v>18</v>
      </c>
      <c r="G25" s="1594" t="s">
        <v>1577</v>
      </c>
      <c r="H25" s="1594"/>
      <c r="I25" s="1594"/>
      <c r="J25" s="1594"/>
    </row>
    <row r="26" spans="6:10" ht="15.75">
      <c r="F26" s="1607">
        <v>19</v>
      </c>
      <c r="G26" s="1594" t="s">
        <v>1578</v>
      </c>
      <c r="H26" s="1594"/>
      <c r="I26" s="1594"/>
      <c r="J26" s="1594"/>
    </row>
    <row r="27" spans="6:10" ht="15.75">
      <c r="F27" s="1607">
        <v>20</v>
      </c>
      <c r="G27" s="1594" t="s">
        <v>1193</v>
      </c>
      <c r="H27" s="1594"/>
      <c r="I27" s="1594"/>
      <c r="J27" s="1594"/>
    </row>
    <row r="28" spans="6:10" ht="15.75">
      <c r="F28" s="1607">
        <v>21</v>
      </c>
      <c r="G28" s="1594" t="s">
        <v>1233</v>
      </c>
      <c r="H28" s="1594"/>
      <c r="I28" s="1594"/>
      <c r="J28" s="1594"/>
    </row>
    <row r="29" spans="6:10" ht="15.75">
      <c r="F29" s="1607">
        <v>22</v>
      </c>
      <c r="G29" s="1594" t="s">
        <v>1269</v>
      </c>
      <c r="H29" s="1594"/>
      <c r="I29" s="1594"/>
      <c r="J29" s="1594"/>
    </row>
    <row r="30" spans="6:10" s="1605" customFormat="1" ht="15.75">
      <c r="F30" s="1607">
        <v>23</v>
      </c>
      <c r="G30" s="1606" t="s">
        <v>1610</v>
      </c>
      <c r="H30" s="1606"/>
      <c r="I30" s="1606"/>
      <c r="J30" s="1606"/>
    </row>
    <row r="31" spans="6:10" ht="15.75">
      <c r="F31" s="1607">
        <v>24</v>
      </c>
      <c r="G31" s="1594" t="s">
        <v>1579</v>
      </c>
      <c r="H31" s="1594"/>
      <c r="I31" s="1594"/>
      <c r="J31" s="1594"/>
    </row>
    <row r="32" spans="6:10" ht="15.75">
      <c r="F32" s="1607">
        <v>25</v>
      </c>
      <c r="G32" s="1594" t="s">
        <v>1332</v>
      </c>
      <c r="H32" s="1594"/>
      <c r="I32" s="1594"/>
      <c r="J32" s="1594"/>
    </row>
    <row r="33" spans="6:10" s="1605" customFormat="1" ht="15.75">
      <c r="F33" s="1607">
        <v>26</v>
      </c>
      <c r="G33" s="1606" t="s">
        <v>1597</v>
      </c>
      <c r="H33" s="1606"/>
      <c r="I33" s="1606"/>
      <c r="J33" s="1606"/>
    </row>
    <row r="34" spans="6:10" s="1605" customFormat="1" ht="15.75">
      <c r="F34" s="1607">
        <v>27</v>
      </c>
      <c r="G34" s="1606" t="s">
        <v>1598</v>
      </c>
      <c r="H34" s="1606"/>
      <c r="I34" s="1606"/>
      <c r="J34" s="1606"/>
    </row>
    <row r="35" spans="6:10" ht="15.75">
      <c r="F35" s="1607">
        <v>28</v>
      </c>
      <c r="G35" s="1594" t="s">
        <v>1599</v>
      </c>
      <c r="H35" s="1594"/>
      <c r="I35" s="1594"/>
      <c r="J35" s="1594"/>
    </row>
    <row r="36" spans="6:10" s="1605" customFormat="1" ht="15.75">
      <c r="F36" s="1607">
        <v>29</v>
      </c>
      <c r="G36" s="1606" t="s">
        <v>1600</v>
      </c>
      <c r="H36" s="1606"/>
      <c r="I36" s="1606"/>
      <c r="J36" s="1606"/>
    </row>
    <row r="37" spans="6:10" s="1605" customFormat="1" ht="15.75">
      <c r="F37" s="1607">
        <v>30</v>
      </c>
      <c r="G37" s="1608" t="s">
        <v>1580</v>
      </c>
      <c r="H37" s="1606"/>
      <c r="I37" s="1606"/>
      <c r="J37" s="1606"/>
    </row>
    <row r="38" spans="6:10" s="1605" customFormat="1" ht="15.75">
      <c r="F38" s="1607">
        <v>31</v>
      </c>
      <c r="G38" s="1606" t="s">
        <v>1601</v>
      </c>
      <c r="H38" s="1606"/>
      <c r="I38" s="1606"/>
      <c r="J38" s="1606"/>
    </row>
    <row r="39" spans="6:10" s="1605" customFormat="1" ht="15.75">
      <c r="F39" s="1607">
        <v>32</v>
      </c>
      <c r="G39" s="1606" t="s">
        <v>1602</v>
      </c>
      <c r="H39" s="1606"/>
      <c r="I39" s="1606"/>
      <c r="J39" s="1606"/>
    </row>
    <row r="40" spans="6:10" ht="15.75">
      <c r="F40" s="1607">
        <v>33</v>
      </c>
      <c r="G40" s="1611" t="s">
        <v>1581</v>
      </c>
      <c r="H40" s="1594"/>
      <c r="I40" s="1594"/>
      <c r="J40" s="1594"/>
    </row>
    <row r="41" spans="6:10" s="1605" customFormat="1" ht="15.75">
      <c r="F41" s="1607">
        <v>34</v>
      </c>
      <c r="G41" s="1611" t="s">
        <v>1530</v>
      </c>
      <c r="H41" s="1606"/>
      <c r="I41" s="1606"/>
      <c r="J41" s="1606"/>
    </row>
    <row r="42" spans="6:10" ht="15.75">
      <c r="F42" s="1595"/>
      <c r="G42" s="1599" t="s">
        <v>1582</v>
      </c>
      <c r="H42" s="1594"/>
      <c r="I42" s="1594"/>
      <c r="J42" s="1594"/>
    </row>
    <row r="43" spans="6:10" ht="15.75">
      <c r="F43" s="1595">
        <v>35</v>
      </c>
      <c r="G43" s="1594" t="s">
        <v>1583</v>
      </c>
      <c r="H43" s="1594"/>
      <c r="I43" s="1594"/>
      <c r="J43" s="1594"/>
    </row>
    <row r="44" spans="6:10" ht="15.75">
      <c r="F44" s="1607">
        <v>36</v>
      </c>
      <c r="G44" s="1596" t="s">
        <v>262</v>
      </c>
      <c r="H44" s="1594"/>
      <c r="I44" s="1594"/>
      <c r="J44" s="1594"/>
    </row>
    <row r="45" spans="6:10" ht="15.75">
      <c r="F45" s="1607">
        <v>37</v>
      </c>
      <c r="G45" s="1594" t="s">
        <v>278</v>
      </c>
      <c r="H45" s="1594"/>
      <c r="I45" s="1594"/>
      <c r="J45" s="1594"/>
    </row>
    <row r="46" spans="6:10" ht="15.75">
      <c r="F46" s="1607">
        <v>38</v>
      </c>
      <c r="G46" s="1594" t="s">
        <v>1584</v>
      </c>
      <c r="H46" s="1594"/>
      <c r="I46" s="1594"/>
      <c r="J46" s="1594"/>
    </row>
    <row r="47" spans="6:10" ht="15.75">
      <c r="F47" s="1595"/>
      <c r="G47" s="1600" t="s">
        <v>1585</v>
      </c>
      <c r="H47" s="1594"/>
      <c r="I47" s="1594"/>
      <c r="J47" s="1594"/>
    </row>
    <row r="48" spans="6:10" ht="15.75">
      <c r="F48" s="1595">
        <v>39</v>
      </c>
      <c r="G48" s="1594" t="s">
        <v>455</v>
      </c>
      <c r="H48" s="1592"/>
      <c r="I48" s="1592"/>
      <c r="J48" s="1592"/>
    </row>
    <row r="49" spans="6:10" ht="15.75">
      <c r="F49" s="1607">
        <v>40</v>
      </c>
      <c r="G49" s="1594" t="s">
        <v>496</v>
      </c>
      <c r="H49" s="1594"/>
      <c r="I49" s="1594"/>
      <c r="J49" s="1594"/>
    </row>
    <row r="50" spans="6:10" ht="15.75">
      <c r="F50" s="1607">
        <v>41</v>
      </c>
      <c r="G50" s="1596" t="s">
        <v>543</v>
      </c>
      <c r="H50" s="1594"/>
      <c r="I50" s="1594"/>
      <c r="J50" s="1594"/>
    </row>
    <row r="51" spans="6:10" ht="15.75">
      <c r="F51" s="1607">
        <v>42</v>
      </c>
      <c r="G51" s="1596" t="s">
        <v>577</v>
      </c>
      <c r="H51" s="1594"/>
      <c r="I51" s="1594"/>
      <c r="J51" s="1594"/>
    </row>
    <row r="52" spans="6:10" ht="15.75">
      <c r="F52" s="1607">
        <v>43</v>
      </c>
      <c r="G52" s="1596" t="s">
        <v>579</v>
      </c>
      <c r="H52" s="1594"/>
      <c r="I52" s="1594"/>
      <c r="J52" s="1594"/>
    </row>
    <row r="53" spans="6:10" ht="15.75">
      <c r="F53" s="1607">
        <v>44</v>
      </c>
      <c r="G53" s="1596" t="s">
        <v>581</v>
      </c>
      <c r="H53" s="1594"/>
      <c r="I53" s="1594"/>
      <c r="J53" s="1594"/>
    </row>
    <row r="54" spans="6:10" ht="15.75">
      <c r="F54" s="1607">
        <v>45</v>
      </c>
      <c r="G54" s="1596" t="s">
        <v>583</v>
      </c>
      <c r="H54" s="1594"/>
      <c r="I54" s="1594"/>
      <c r="J54" s="1594"/>
    </row>
    <row r="55" spans="6:10" ht="15.75">
      <c r="F55" s="1607">
        <v>46</v>
      </c>
      <c r="G55" s="1596" t="s">
        <v>1586</v>
      </c>
      <c r="H55" s="1594"/>
      <c r="I55" s="1594"/>
      <c r="J55" s="1594"/>
    </row>
    <row r="56" spans="6:10" ht="15.75">
      <c r="F56" s="1607">
        <v>47</v>
      </c>
      <c r="G56" s="1596" t="s">
        <v>716</v>
      </c>
      <c r="H56" s="1594"/>
      <c r="I56" s="1594"/>
      <c r="J56" s="1594"/>
    </row>
    <row r="57" spans="6:10" ht="15.75">
      <c r="F57" s="1607">
        <v>48</v>
      </c>
      <c r="G57" s="1596" t="s">
        <v>759</v>
      </c>
      <c r="H57" s="1594"/>
      <c r="I57" s="1594"/>
      <c r="J57" s="1594"/>
    </row>
    <row r="58" spans="6:10" ht="15.75">
      <c r="F58" s="1607">
        <v>49</v>
      </c>
      <c r="G58" s="1596" t="s">
        <v>1587</v>
      </c>
      <c r="H58" s="1594"/>
      <c r="I58" s="1594"/>
      <c r="J58" s="1594"/>
    </row>
    <row r="59" spans="6:10" ht="15.75">
      <c r="F59" s="1595"/>
      <c r="G59" s="1593" t="s">
        <v>807</v>
      </c>
      <c r="H59" s="1594"/>
      <c r="I59" s="1594"/>
      <c r="J59" s="1594"/>
    </row>
    <row r="60" spans="6:10" ht="15.75">
      <c r="F60" s="1595">
        <v>50</v>
      </c>
      <c r="G60" s="1596" t="s">
        <v>807</v>
      </c>
      <c r="H60" s="1594"/>
      <c r="I60" s="1594"/>
      <c r="J60" s="1594"/>
    </row>
    <row r="61" spans="6:10" ht="15.75">
      <c r="F61" s="1595">
        <v>51</v>
      </c>
      <c r="G61" s="1596" t="s">
        <v>826</v>
      </c>
      <c r="H61" s="1594"/>
      <c r="I61" s="1594"/>
      <c r="J61" s="1594"/>
    </row>
    <row r="62" spans="6:10" ht="15.75">
      <c r="F62" s="1595"/>
      <c r="G62" s="1593" t="s">
        <v>1588</v>
      </c>
      <c r="H62" s="1592"/>
      <c r="I62" s="1592"/>
      <c r="J62" s="1592"/>
    </row>
    <row r="63" spans="6:10" ht="15.75">
      <c r="F63" s="1595">
        <v>52</v>
      </c>
      <c r="G63" s="1608" t="s">
        <v>837</v>
      </c>
      <c r="H63" s="1594"/>
      <c r="I63" s="1594"/>
      <c r="J63" s="1594"/>
    </row>
    <row r="64" spans="6:10" s="1605" customFormat="1" ht="15.75">
      <c r="F64" s="1607">
        <v>53</v>
      </c>
      <c r="G64" s="1608" t="s">
        <v>896</v>
      </c>
      <c r="H64" s="1606"/>
      <c r="I64" s="1606"/>
      <c r="J64" s="1606"/>
    </row>
    <row r="65" spans="6:10" ht="15.75">
      <c r="F65" s="1595">
        <v>54</v>
      </c>
      <c r="G65" s="1596" t="s">
        <v>901</v>
      </c>
      <c r="H65" s="1592"/>
      <c r="I65" s="1592"/>
      <c r="J65" s="1592"/>
    </row>
    <row r="66" spans="6:10" ht="15.75">
      <c r="F66" s="1594"/>
      <c r="G66" s="1601" t="s">
        <v>1589</v>
      </c>
      <c r="H66" s="1594"/>
      <c r="I66" s="1594"/>
      <c r="J66" s="1594"/>
    </row>
    <row r="67" spans="6:10" ht="15.75">
      <c r="F67" s="1595">
        <v>55</v>
      </c>
      <c r="G67" s="1602" t="s">
        <v>907</v>
      </c>
      <c r="H67" s="1594"/>
      <c r="I67" s="1594"/>
      <c r="J67" s="1594"/>
    </row>
    <row r="68" spans="6:10" ht="15.75">
      <c r="F68" s="1595">
        <v>56</v>
      </c>
      <c r="G68" s="1602" t="s">
        <v>928</v>
      </c>
      <c r="H68" s="1594"/>
      <c r="I68" s="1594"/>
      <c r="J68" s="1594"/>
    </row>
    <row r="69" spans="6:10" ht="15.75">
      <c r="F69" s="1595">
        <v>57</v>
      </c>
      <c r="G69" s="1602" t="s">
        <v>1590</v>
      </c>
      <c r="H69" s="1594"/>
      <c r="I69" s="1594"/>
      <c r="J69" s="1594"/>
    </row>
    <row r="70" spans="6:10" ht="15.75">
      <c r="F70" s="1595">
        <v>58</v>
      </c>
      <c r="G70" s="1602" t="s">
        <v>1042</v>
      </c>
      <c r="H70" s="1594"/>
      <c r="I70" s="1594"/>
      <c r="J70" s="1594"/>
    </row>
    <row r="71" spans="6:10" ht="15.75">
      <c r="F71" s="1595">
        <v>59</v>
      </c>
      <c r="G71" s="1602" t="s">
        <v>1591</v>
      </c>
      <c r="H71" s="1594"/>
      <c r="I71" s="1594"/>
      <c r="J71" s="1594"/>
    </row>
    <row r="72" spans="6:10" ht="15.75">
      <c r="F72" s="1595">
        <v>60</v>
      </c>
      <c r="G72" s="1602" t="s">
        <v>1592</v>
      </c>
      <c r="H72" s="1594"/>
      <c r="I72" s="1594"/>
      <c r="J72" s="1594"/>
    </row>
    <row r="73" spans="6:10" ht="15.75">
      <c r="F73" s="1594"/>
      <c r="G73" s="1599" t="s">
        <v>1593</v>
      </c>
      <c r="H73" s="1594"/>
      <c r="I73" s="1594"/>
      <c r="J73" s="1594"/>
    </row>
  </sheetData>
  <mergeCells count="2">
    <mergeCell ref="F3:G3"/>
    <mergeCell ref="F4:G4"/>
  </mergeCells>
  <pageMargins left="1.18" right="0.7" top="0.44" bottom="0.43" header="0.3" footer="0.3"/>
  <pageSetup paperSize="9" scale="71" orientation="portrait" r:id="rId1"/>
</worksheet>
</file>

<file path=xl/worksheets/sheet20.xml><?xml version="1.0" encoding="utf-8"?>
<worksheet xmlns="http://schemas.openxmlformats.org/spreadsheetml/2006/main" xmlns:r="http://schemas.openxmlformats.org/officeDocument/2006/relationships">
  <sheetPr>
    <pageSetUpPr fitToPage="1"/>
  </sheetPr>
  <dimension ref="B1:M60"/>
  <sheetViews>
    <sheetView showGridLines="0" workbookViewId="0">
      <selection activeCell="B6" sqref="B6"/>
    </sheetView>
  </sheetViews>
  <sheetFormatPr defaultRowHeight="15.75"/>
  <cols>
    <col min="1" max="1" width="4.42578125" style="186" customWidth="1"/>
    <col min="2" max="2" width="5" style="186" customWidth="1"/>
    <col min="3" max="3" width="43.85546875" style="186" customWidth="1"/>
    <col min="4" max="6" width="18.7109375" style="186" customWidth="1"/>
    <col min="7" max="8" width="13.85546875" style="186" customWidth="1"/>
    <col min="9" max="9" width="9.140625" style="186"/>
    <col min="10" max="10" width="9" style="186" bestFit="1" customWidth="1"/>
    <col min="11" max="255" width="9.140625" style="186"/>
    <col min="256" max="256" width="5" style="186" customWidth="1"/>
    <col min="257" max="257" width="31.28515625" style="186" bestFit="1" customWidth="1"/>
    <col min="258" max="258" width="9.140625" style="186" customWidth="1"/>
    <col min="259" max="260" width="10.42578125" style="186" customWidth="1"/>
    <col min="261" max="261" width="11.42578125" style="186" customWidth="1"/>
    <col min="262" max="262" width="11.140625" style="186" customWidth="1"/>
    <col min="263" max="263" width="9.7109375" style="186" customWidth="1"/>
    <col min="264" max="264" width="9.5703125" style="186" customWidth="1"/>
    <col min="265" max="265" width="9.140625" style="186"/>
    <col min="266" max="266" width="7.28515625" style="186" customWidth="1"/>
    <col min="267" max="511" width="9.140625" style="186"/>
    <col min="512" max="512" width="5" style="186" customWidth="1"/>
    <col min="513" max="513" width="31.28515625" style="186" bestFit="1" customWidth="1"/>
    <col min="514" max="514" width="9.140625" style="186" customWidth="1"/>
    <col min="515" max="516" width="10.42578125" style="186" customWidth="1"/>
    <col min="517" max="517" width="11.42578125" style="186" customWidth="1"/>
    <col min="518" max="518" width="11.140625" style="186" customWidth="1"/>
    <col min="519" max="519" width="9.7109375" style="186" customWidth="1"/>
    <col min="520" max="520" width="9.5703125" style="186" customWidth="1"/>
    <col min="521" max="521" width="9.140625" style="186"/>
    <col min="522" max="522" width="7.28515625" style="186" customWidth="1"/>
    <col min="523" max="767" width="9.140625" style="186"/>
    <col min="768" max="768" width="5" style="186" customWidth="1"/>
    <col min="769" max="769" width="31.28515625" style="186" bestFit="1" customWidth="1"/>
    <col min="770" max="770" width="9.140625" style="186" customWidth="1"/>
    <col min="771" max="772" width="10.42578125" style="186" customWidth="1"/>
    <col min="773" max="773" width="11.42578125" style="186" customWidth="1"/>
    <col min="774" max="774" width="11.140625" style="186" customWidth="1"/>
    <col min="775" max="775" width="9.7109375" style="186" customWidth="1"/>
    <col min="776" max="776" width="9.5703125" style="186" customWidth="1"/>
    <col min="777" max="777" width="9.140625" style="186"/>
    <col min="778" max="778" width="7.28515625" style="186" customWidth="1"/>
    <col min="779" max="1023" width="9.140625" style="186"/>
    <col min="1024" max="1024" width="5" style="186" customWidth="1"/>
    <col min="1025" max="1025" width="31.28515625" style="186" bestFit="1" customWidth="1"/>
    <col min="1026" max="1026" width="9.140625" style="186" customWidth="1"/>
    <col min="1027" max="1028" width="10.42578125" style="186" customWidth="1"/>
    <col min="1029" max="1029" width="11.42578125" style="186" customWidth="1"/>
    <col min="1030" max="1030" width="11.140625" style="186" customWidth="1"/>
    <col min="1031" max="1031" width="9.7109375" style="186" customWidth="1"/>
    <col min="1032" max="1032" width="9.5703125" style="186" customWidth="1"/>
    <col min="1033" max="1033" width="9.140625" style="186"/>
    <col min="1034" max="1034" width="7.28515625" style="186" customWidth="1"/>
    <col min="1035" max="1279" width="9.140625" style="186"/>
    <col min="1280" max="1280" width="5" style="186" customWidth="1"/>
    <col min="1281" max="1281" width="31.28515625" style="186" bestFit="1" customWidth="1"/>
    <col min="1282" max="1282" width="9.140625" style="186" customWidth="1"/>
    <col min="1283" max="1284" width="10.42578125" style="186" customWidth="1"/>
    <col min="1285" max="1285" width="11.42578125" style="186" customWidth="1"/>
    <col min="1286" max="1286" width="11.140625" style="186" customWidth="1"/>
    <col min="1287" max="1287" width="9.7109375" style="186" customWidth="1"/>
    <col min="1288" max="1288" width="9.5703125" style="186" customWidth="1"/>
    <col min="1289" max="1289" width="9.140625" style="186"/>
    <col min="1290" max="1290" width="7.28515625" style="186" customWidth="1"/>
    <col min="1291" max="1535" width="9.140625" style="186"/>
    <col min="1536" max="1536" width="5" style="186" customWidth="1"/>
    <col min="1537" max="1537" width="31.28515625" style="186" bestFit="1" customWidth="1"/>
    <col min="1538" max="1538" width="9.140625" style="186" customWidth="1"/>
    <col min="1539" max="1540" width="10.42578125" style="186" customWidth="1"/>
    <col min="1541" max="1541" width="11.42578125" style="186" customWidth="1"/>
    <col min="1542" max="1542" width="11.140625" style="186" customWidth="1"/>
    <col min="1543" max="1543" width="9.7109375" style="186" customWidth="1"/>
    <col min="1544" max="1544" width="9.5703125" style="186" customWidth="1"/>
    <col min="1545" max="1545" width="9.140625" style="186"/>
    <col min="1546" max="1546" width="7.28515625" style="186" customWidth="1"/>
    <col min="1547" max="1791" width="9.140625" style="186"/>
    <col min="1792" max="1792" width="5" style="186" customWidth="1"/>
    <col min="1793" max="1793" width="31.28515625" style="186" bestFit="1" customWidth="1"/>
    <col min="1794" max="1794" width="9.140625" style="186" customWidth="1"/>
    <col min="1795" max="1796" width="10.42578125" style="186" customWidth="1"/>
    <col min="1797" max="1797" width="11.42578125" style="186" customWidth="1"/>
    <col min="1798" max="1798" width="11.140625" style="186" customWidth="1"/>
    <col min="1799" max="1799" width="9.7109375" style="186" customWidth="1"/>
    <col min="1800" max="1800" width="9.5703125" style="186" customWidth="1"/>
    <col min="1801" max="1801" width="9.140625" style="186"/>
    <col min="1802" max="1802" width="7.28515625" style="186" customWidth="1"/>
    <col min="1803" max="2047" width="9.140625" style="186"/>
    <col min="2048" max="2048" width="5" style="186" customWidth="1"/>
    <col min="2049" max="2049" width="31.28515625" style="186" bestFit="1" customWidth="1"/>
    <col min="2050" max="2050" width="9.140625" style="186" customWidth="1"/>
    <col min="2051" max="2052" width="10.42578125" style="186" customWidth="1"/>
    <col min="2053" max="2053" width="11.42578125" style="186" customWidth="1"/>
    <col min="2054" max="2054" width="11.140625" style="186" customWidth="1"/>
    <col min="2055" max="2055" width="9.7109375" style="186" customWidth="1"/>
    <col min="2056" max="2056" width="9.5703125" style="186" customWidth="1"/>
    <col min="2057" max="2057" width="9.140625" style="186"/>
    <col min="2058" max="2058" width="7.28515625" style="186" customWidth="1"/>
    <col min="2059" max="2303" width="9.140625" style="186"/>
    <col min="2304" max="2304" width="5" style="186" customWidth="1"/>
    <col min="2305" max="2305" width="31.28515625" style="186" bestFit="1" customWidth="1"/>
    <col min="2306" max="2306" width="9.140625" style="186" customWidth="1"/>
    <col min="2307" max="2308" width="10.42578125" style="186" customWidth="1"/>
    <col min="2309" max="2309" width="11.42578125" style="186" customWidth="1"/>
    <col min="2310" max="2310" width="11.140625" style="186" customWidth="1"/>
    <col min="2311" max="2311" width="9.7109375" style="186" customWidth="1"/>
    <col min="2312" max="2312" width="9.5703125" style="186" customWidth="1"/>
    <col min="2313" max="2313" width="9.140625" style="186"/>
    <col min="2314" max="2314" width="7.28515625" style="186" customWidth="1"/>
    <col min="2315" max="2559" width="9.140625" style="186"/>
    <col min="2560" max="2560" width="5" style="186" customWidth="1"/>
    <col min="2561" max="2561" width="31.28515625" style="186" bestFit="1" customWidth="1"/>
    <col min="2562" max="2562" width="9.140625" style="186" customWidth="1"/>
    <col min="2563" max="2564" width="10.42578125" style="186" customWidth="1"/>
    <col min="2565" max="2565" width="11.42578125" style="186" customWidth="1"/>
    <col min="2566" max="2566" width="11.140625" style="186" customWidth="1"/>
    <col min="2567" max="2567" width="9.7109375" style="186" customWidth="1"/>
    <col min="2568" max="2568" width="9.5703125" style="186" customWidth="1"/>
    <col min="2569" max="2569" width="9.140625" style="186"/>
    <col min="2570" max="2570" width="7.28515625" style="186" customWidth="1"/>
    <col min="2571" max="2815" width="9.140625" style="186"/>
    <col min="2816" max="2816" width="5" style="186" customWidth="1"/>
    <col min="2817" max="2817" width="31.28515625" style="186" bestFit="1" customWidth="1"/>
    <col min="2818" max="2818" width="9.140625" style="186" customWidth="1"/>
    <col min="2819" max="2820" width="10.42578125" style="186" customWidth="1"/>
    <col min="2821" max="2821" width="11.42578125" style="186" customWidth="1"/>
    <col min="2822" max="2822" width="11.140625" style="186" customWidth="1"/>
    <col min="2823" max="2823" width="9.7109375" style="186" customWidth="1"/>
    <col min="2824" max="2824" width="9.5703125" style="186" customWidth="1"/>
    <col min="2825" max="2825" width="9.140625" style="186"/>
    <col min="2826" max="2826" width="7.28515625" style="186" customWidth="1"/>
    <col min="2827" max="3071" width="9.140625" style="186"/>
    <col min="3072" max="3072" width="5" style="186" customWidth="1"/>
    <col min="3073" max="3073" width="31.28515625" style="186" bestFit="1" customWidth="1"/>
    <col min="3074" max="3074" width="9.140625" style="186" customWidth="1"/>
    <col min="3075" max="3076" width="10.42578125" style="186" customWidth="1"/>
    <col min="3077" max="3077" width="11.42578125" style="186" customWidth="1"/>
    <col min="3078" max="3078" width="11.140625" style="186" customWidth="1"/>
    <col min="3079" max="3079" width="9.7109375" style="186" customWidth="1"/>
    <col min="3080" max="3080" width="9.5703125" style="186" customWidth="1"/>
    <col min="3081" max="3081" width="9.140625" style="186"/>
    <col min="3082" max="3082" width="7.28515625" style="186" customWidth="1"/>
    <col min="3083" max="3327" width="9.140625" style="186"/>
    <col min="3328" max="3328" width="5" style="186" customWidth="1"/>
    <col min="3329" max="3329" width="31.28515625" style="186" bestFit="1" customWidth="1"/>
    <col min="3330" max="3330" width="9.140625" style="186" customWidth="1"/>
    <col min="3331" max="3332" width="10.42578125" style="186" customWidth="1"/>
    <col min="3333" max="3333" width="11.42578125" style="186" customWidth="1"/>
    <col min="3334" max="3334" width="11.140625" style="186" customWidth="1"/>
    <col min="3335" max="3335" width="9.7109375" style="186" customWidth="1"/>
    <col min="3336" max="3336" width="9.5703125" style="186" customWidth="1"/>
    <col min="3337" max="3337" width="9.140625" style="186"/>
    <col min="3338" max="3338" width="7.28515625" style="186" customWidth="1"/>
    <col min="3339" max="3583" width="9.140625" style="186"/>
    <col min="3584" max="3584" width="5" style="186" customWidth="1"/>
    <col min="3585" max="3585" width="31.28515625" style="186" bestFit="1" customWidth="1"/>
    <col min="3586" max="3586" width="9.140625" style="186" customWidth="1"/>
    <col min="3587" max="3588" width="10.42578125" style="186" customWidth="1"/>
    <col min="3589" max="3589" width="11.42578125" style="186" customWidth="1"/>
    <col min="3590" max="3590" width="11.140625" style="186" customWidth="1"/>
    <col min="3591" max="3591" width="9.7109375" style="186" customWidth="1"/>
    <col min="3592" max="3592" width="9.5703125" style="186" customWidth="1"/>
    <col min="3593" max="3593" width="9.140625" style="186"/>
    <col min="3594" max="3594" width="7.28515625" style="186" customWidth="1"/>
    <col min="3595" max="3839" width="9.140625" style="186"/>
    <col min="3840" max="3840" width="5" style="186" customWidth="1"/>
    <col min="3841" max="3841" width="31.28515625" style="186" bestFit="1" customWidth="1"/>
    <col min="3842" max="3842" width="9.140625" style="186" customWidth="1"/>
    <col min="3843" max="3844" width="10.42578125" style="186" customWidth="1"/>
    <col min="3845" max="3845" width="11.42578125" style="186" customWidth="1"/>
    <col min="3846" max="3846" width="11.140625" style="186" customWidth="1"/>
    <col min="3847" max="3847" width="9.7109375" style="186" customWidth="1"/>
    <col min="3848" max="3848" width="9.5703125" style="186" customWidth="1"/>
    <col min="3849" max="3849" width="9.140625" style="186"/>
    <col min="3850" max="3850" width="7.28515625" style="186" customWidth="1"/>
    <col min="3851" max="4095" width="9.140625" style="186"/>
    <col min="4096" max="4096" width="5" style="186" customWidth="1"/>
    <col min="4097" max="4097" width="31.28515625" style="186" bestFit="1" customWidth="1"/>
    <col min="4098" max="4098" width="9.140625" style="186" customWidth="1"/>
    <col min="4099" max="4100" width="10.42578125" style="186" customWidth="1"/>
    <col min="4101" max="4101" width="11.42578125" style="186" customWidth="1"/>
    <col min="4102" max="4102" width="11.140625" style="186" customWidth="1"/>
    <col min="4103" max="4103" width="9.7109375" style="186" customWidth="1"/>
    <col min="4104" max="4104" width="9.5703125" style="186" customWidth="1"/>
    <col min="4105" max="4105" width="9.140625" style="186"/>
    <col min="4106" max="4106" width="7.28515625" style="186" customWidth="1"/>
    <col min="4107" max="4351" width="9.140625" style="186"/>
    <col min="4352" max="4352" width="5" style="186" customWidth="1"/>
    <col min="4353" max="4353" width="31.28515625" style="186" bestFit="1" customWidth="1"/>
    <col min="4354" max="4354" width="9.140625" style="186" customWidth="1"/>
    <col min="4355" max="4356" width="10.42578125" style="186" customWidth="1"/>
    <col min="4357" max="4357" width="11.42578125" style="186" customWidth="1"/>
    <col min="4358" max="4358" width="11.140625" style="186" customWidth="1"/>
    <col min="4359" max="4359" width="9.7109375" style="186" customWidth="1"/>
    <col min="4360" max="4360" width="9.5703125" style="186" customWidth="1"/>
    <col min="4361" max="4361" width="9.140625" style="186"/>
    <col min="4362" max="4362" width="7.28515625" style="186" customWidth="1"/>
    <col min="4363" max="4607" width="9.140625" style="186"/>
    <col min="4608" max="4608" width="5" style="186" customWidth="1"/>
    <col min="4609" max="4609" width="31.28515625" style="186" bestFit="1" customWidth="1"/>
    <col min="4610" max="4610" width="9.140625" style="186" customWidth="1"/>
    <col min="4611" max="4612" width="10.42578125" style="186" customWidth="1"/>
    <col min="4613" max="4613" width="11.42578125" style="186" customWidth="1"/>
    <col min="4614" max="4614" width="11.140625" style="186" customWidth="1"/>
    <col min="4615" max="4615" width="9.7109375" style="186" customWidth="1"/>
    <col min="4616" max="4616" width="9.5703125" style="186" customWidth="1"/>
    <col min="4617" max="4617" width="9.140625" style="186"/>
    <col min="4618" max="4618" width="7.28515625" style="186" customWidth="1"/>
    <col min="4619" max="4863" width="9.140625" style="186"/>
    <col min="4864" max="4864" width="5" style="186" customWidth="1"/>
    <col min="4865" max="4865" width="31.28515625" style="186" bestFit="1" customWidth="1"/>
    <col min="4866" max="4866" width="9.140625" style="186" customWidth="1"/>
    <col min="4867" max="4868" width="10.42578125" style="186" customWidth="1"/>
    <col min="4869" max="4869" width="11.42578125" style="186" customWidth="1"/>
    <col min="4870" max="4870" width="11.140625" style="186" customWidth="1"/>
    <col min="4871" max="4871" width="9.7109375" style="186" customWidth="1"/>
    <col min="4872" max="4872" width="9.5703125" style="186" customWidth="1"/>
    <col min="4873" max="4873" width="9.140625" style="186"/>
    <col min="4874" max="4874" width="7.28515625" style="186" customWidth="1"/>
    <col min="4875" max="5119" width="9.140625" style="186"/>
    <col min="5120" max="5120" width="5" style="186" customWidth="1"/>
    <col min="5121" max="5121" width="31.28515625" style="186" bestFit="1" customWidth="1"/>
    <col min="5122" max="5122" width="9.140625" style="186" customWidth="1"/>
    <col min="5123" max="5124" width="10.42578125" style="186" customWidth="1"/>
    <col min="5125" max="5125" width="11.42578125" style="186" customWidth="1"/>
    <col min="5126" max="5126" width="11.140625" style="186" customWidth="1"/>
    <col min="5127" max="5127" width="9.7109375" style="186" customWidth="1"/>
    <col min="5128" max="5128" width="9.5703125" style="186" customWidth="1"/>
    <col min="5129" max="5129" width="9.140625" style="186"/>
    <col min="5130" max="5130" width="7.28515625" style="186" customWidth="1"/>
    <col min="5131" max="5375" width="9.140625" style="186"/>
    <col min="5376" max="5376" width="5" style="186" customWidth="1"/>
    <col min="5377" max="5377" width="31.28515625" style="186" bestFit="1" customWidth="1"/>
    <col min="5378" max="5378" width="9.140625" style="186" customWidth="1"/>
    <col min="5379" max="5380" width="10.42578125" style="186" customWidth="1"/>
    <col min="5381" max="5381" width="11.42578125" style="186" customWidth="1"/>
    <col min="5382" max="5382" width="11.140625" style="186" customWidth="1"/>
    <col min="5383" max="5383" width="9.7109375" style="186" customWidth="1"/>
    <col min="5384" max="5384" width="9.5703125" style="186" customWidth="1"/>
    <col min="5385" max="5385" width="9.140625" style="186"/>
    <col min="5386" max="5386" width="7.28515625" style="186" customWidth="1"/>
    <col min="5387" max="5631" width="9.140625" style="186"/>
    <col min="5632" max="5632" width="5" style="186" customWidth="1"/>
    <col min="5633" max="5633" width="31.28515625" style="186" bestFit="1" customWidth="1"/>
    <col min="5634" max="5634" width="9.140625" style="186" customWidth="1"/>
    <col min="5635" max="5636" width="10.42578125" style="186" customWidth="1"/>
    <col min="5637" max="5637" width="11.42578125" style="186" customWidth="1"/>
    <col min="5638" max="5638" width="11.140625" style="186" customWidth="1"/>
    <col min="5639" max="5639" width="9.7109375" style="186" customWidth="1"/>
    <col min="5640" max="5640" width="9.5703125" style="186" customWidth="1"/>
    <col min="5641" max="5641" width="9.140625" style="186"/>
    <col min="5642" max="5642" width="7.28515625" style="186" customWidth="1"/>
    <col min="5643" max="5887" width="9.140625" style="186"/>
    <col min="5888" max="5888" width="5" style="186" customWidth="1"/>
    <col min="5889" max="5889" width="31.28515625" style="186" bestFit="1" customWidth="1"/>
    <col min="5890" max="5890" width="9.140625" style="186" customWidth="1"/>
    <col min="5891" max="5892" width="10.42578125" style="186" customWidth="1"/>
    <col min="5893" max="5893" width="11.42578125" style="186" customWidth="1"/>
    <col min="5894" max="5894" width="11.140625" style="186" customWidth="1"/>
    <col min="5895" max="5895" width="9.7109375" style="186" customWidth="1"/>
    <col min="5896" max="5896" width="9.5703125" style="186" customWidth="1"/>
    <col min="5897" max="5897" width="9.140625" style="186"/>
    <col min="5898" max="5898" width="7.28515625" style="186" customWidth="1"/>
    <col min="5899" max="6143" width="9.140625" style="186"/>
    <col min="6144" max="6144" width="5" style="186" customWidth="1"/>
    <col min="6145" max="6145" width="31.28515625" style="186" bestFit="1" customWidth="1"/>
    <col min="6146" max="6146" width="9.140625" style="186" customWidth="1"/>
    <col min="6147" max="6148" width="10.42578125" style="186" customWidth="1"/>
    <col min="6149" max="6149" width="11.42578125" style="186" customWidth="1"/>
    <col min="6150" max="6150" width="11.140625" style="186" customWidth="1"/>
    <col min="6151" max="6151" width="9.7109375" style="186" customWidth="1"/>
    <col min="6152" max="6152" width="9.5703125" style="186" customWidth="1"/>
    <col min="6153" max="6153" width="9.140625" style="186"/>
    <col min="6154" max="6154" width="7.28515625" style="186" customWidth="1"/>
    <col min="6155" max="6399" width="9.140625" style="186"/>
    <col min="6400" max="6400" width="5" style="186" customWidth="1"/>
    <col min="6401" max="6401" width="31.28515625" style="186" bestFit="1" customWidth="1"/>
    <col min="6402" max="6402" width="9.140625" style="186" customWidth="1"/>
    <col min="6403" max="6404" width="10.42578125" style="186" customWidth="1"/>
    <col min="6405" max="6405" width="11.42578125" style="186" customWidth="1"/>
    <col min="6406" max="6406" width="11.140625" style="186" customWidth="1"/>
    <col min="6407" max="6407" width="9.7109375" style="186" customWidth="1"/>
    <col min="6408" max="6408" width="9.5703125" style="186" customWidth="1"/>
    <col min="6409" max="6409" width="9.140625" style="186"/>
    <col min="6410" max="6410" width="7.28515625" style="186" customWidth="1"/>
    <col min="6411" max="6655" width="9.140625" style="186"/>
    <col min="6656" max="6656" width="5" style="186" customWidth="1"/>
    <col min="6657" max="6657" width="31.28515625" style="186" bestFit="1" customWidth="1"/>
    <col min="6658" max="6658" width="9.140625" style="186" customWidth="1"/>
    <col min="6659" max="6660" width="10.42578125" style="186" customWidth="1"/>
    <col min="6661" max="6661" width="11.42578125" style="186" customWidth="1"/>
    <col min="6662" max="6662" width="11.140625" style="186" customWidth="1"/>
    <col min="6663" max="6663" width="9.7109375" style="186" customWidth="1"/>
    <col min="6664" max="6664" width="9.5703125" style="186" customWidth="1"/>
    <col min="6665" max="6665" width="9.140625" style="186"/>
    <col min="6666" max="6666" width="7.28515625" style="186" customWidth="1"/>
    <col min="6667" max="6911" width="9.140625" style="186"/>
    <col min="6912" max="6912" width="5" style="186" customWidth="1"/>
    <col min="6913" max="6913" width="31.28515625" style="186" bestFit="1" customWidth="1"/>
    <col min="6914" max="6914" width="9.140625" style="186" customWidth="1"/>
    <col min="6915" max="6916" width="10.42578125" style="186" customWidth="1"/>
    <col min="6917" max="6917" width="11.42578125" style="186" customWidth="1"/>
    <col min="6918" max="6918" width="11.140625" style="186" customWidth="1"/>
    <col min="6919" max="6919" width="9.7109375" style="186" customWidth="1"/>
    <col min="6920" max="6920" width="9.5703125" style="186" customWidth="1"/>
    <col min="6921" max="6921" width="9.140625" style="186"/>
    <col min="6922" max="6922" width="7.28515625" style="186" customWidth="1"/>
    <col min="6923" max="7167" width="9.140625" style="186"/>
    <col min="7168" max="7168" width="5" style="186" customWidth="1"/>
    <col min="7169" max="7169" width="31.28515625" style="186" bestFit="1" customWidth="1"/>
    <col min="7170" max="7170" width="9.140625" style="186" customWidth="1"/>
    <col min="7171" max="7172" width="10.42578125" style="186" customWidth="1"/>
    <col min="7173" max="7173" width="11.42578125" style="186" customWidth="1"/>
    <col min="7174" max="7174" width="11.140625" style="186" customWidth="1"/>
    <col min="7175" max="7175" width="9.7109375" style="186" customWidth="1"/>
    <col min="7176" max="7176" width="9.5703125" style="186" customWidth="1"/>
    <col min="7177" max="7177" width="9.140625" style="186"/>
    <col min="7178" max="7178" width="7.28515625" style="186" customWidth="1"/>
    <col min="7179" max="7423" width="9.140625" style="186"/>
    <col min="7424" max="7424" width="5" style="186" customWidth="1"/>
    <col min="7425" max="7425" width="31.28515625" style="186" bestFit="1" customWidth="1"/>
    <col min="7426" max="7426" width="9.140625" style="186" customWidth="1"/>
    <col min="7427" max="7428" width="10.42578125" style="186" customWidth="1"/>
    <col min="7429" max="7429" width="11.42578125" style="186" customWidth="1"/>
    <col min="7430" max="7430" width="11.140625" style="186" customWidth="1"/>
    <col min="7431" max="7431" width="9.7109375" style="186" customWidth="1"/>
    <col min="7432" max="7432" width="9.5703125" style="186" customWidth="1"/>
    <col min="7433" max="7433" width="9.140625" style="186"/>
    <col min="7434" max="7434" width="7.28515625" style="186" customWidth="1"/>
    <col min="7435" max="7679" width="9.140625" style="186"/>
    <col min="7680" max="7680" width="5" style="186" customWidth="1"/>
    <col min="7681" max="7681" width="31.28515625" style="186" bestFit="1" customWidth="1"/>
    <col min="7682" max="7682" width="9.140625" style="186" customWidth="1"/>
    <col min="7683" max="7684" width="10.42578125" style="186" customWidth="1"/>
    <col min="7685" max="7685" width="11.42578125" style="186" customWidth="1"/>
    <col min="7686" max="7686" width="11.140625" style="186" customWidth="1"/>
    <col min="7687" max="7687" width="9.7109375" style="186" customWidth="1"/>
    <col min="7688" max="7688" width="9.5703125" style="186" customWidth="1"/>
    <col min="7689" max="7689" width="9.140625" style="186"/>
    <col min="7690" max="7690" width="7.28515625" style="186" customWidth="1"/>
    <col min="7691" max="7935" width="9.140625" style="186"/>
    <col min="7936" max="7936" width="5" style="186" customWidth="1"/>
    <col min="7937" max="7937" width="31.28515625" style="186" bestFit="1" customWidth="1"/>
    <col min="7938" max="7938" width="9.140625" style="186" customWidth="1"/>
    <col min="7939" max="7940" width="10.42578125" style="186" customWidth="1"/>
    <col min="7941" max="7941" width="11.42578125" style="186" customWidth="1"/>
    <col min="7942" max="7942" width="11.140625" style="186" customWidth="1"/>
    <col min="7943" max="7943" width="9.7109375" style="186" customWidth="1"/>
    <col min="7944" max="7944" width="9.5703125" style="186" customWidth="1"/>
    <col min="7945" max="7945" width="9.140625" style="186"/>
    <col min="7946" max="7946" width="7.28515625" style="186" customWidth="1"/>
    <col min="7947" max="8191" width="9.140625" style="186"/>
    <col min="8192" max="8192" width="5" style="186" customWidth="1"/>
    <col min="8193" max="8193" width="31.28515625" style="186" bestFit="1" customWidth="1"/>
    <col min="8194" max="8194" width="9.140625" style="186" customWidth="1"/>
    <col min="8195" max="8196" width="10.42578125" style="186" customWidth="1"/>
    <col min="8197" max="8197" width="11.42578125" style="186" customWidth="1"/>
    <col min="8198" max="8198" width="11.140625" style="186" customWidth="1"/>
    <col min="8199" max="8199" width="9.7109375" style="186" customWidth="1"/>
    <col min="8200" max="8200" width="9.5703125" style="186" customWidth="1"/>
    <col min="8201" max="8201" width="9.140625" style="186"/>
    <col min="8202" max="8202" width="7.28515625" style="186" customWidth="1"/>
    <col min="8203" max="8447" width="9.140625" style="186"/>
    <col min="8448" max="8448" width="5" style="186" customWidth="1"/>
    <col min="8449" max="8449" width="31.28515625" style="186" bestFit="1" customWidth="1"/>
    <col min="8450" max="8450" width="9.140625" style="186" customWidth="1"/>
    <col min="8451" max="8452" width="10.42578125" style="186" customWidth="1"/>
    <col min="8453" max="8453" width="11.42578125" style="186" customWidth="1"/>
    <col min="8454" max="8454" width="11.140625" style="186" customWidth="1"/>
    <col min="8455" max="8455" width="9.7109375" style="186" customWidth="1"/>
    <col min="8456" max="8456" width="9.5703125" style="186" customWidth="1"/>
    <col min="8457" max="8457" width="9.140625" style="186"/>
    <col min="8458" max="8458" width="7.28515625" style="186" customWidth="1"/>
    <col min="8459" max="8703" width="9.140625" style="186"/>
    <col min="8704" max="8704" width="5" style="186" customWidth="1"/>
    <col min="8705" max="8705" width="31.28515625" style="186" bestFit="1" customWidth="1"/>
    <col min="8706" max="8706" width="9.140625" style="186" customWidth="1"/>
    <col min="8707" max="8708" width="10.42578125" style="186" customWidth="1"/>
    <col min="8709" max="8709" width="11.42578125" style="186" customWidth="1"/>
    <col min="8710" max="8710" width="11.140625" style="186" customWidth="1"/>
    <col min="8711" max="8711" width="9.7109375" style="186" customWidth="1"/>
    <col min="8712" max="8712" width="9.5703125" style="186" customWidth="1"/>
    <col min="8713" max="8713" width="9.140625" style="186"/>
    <col min="8714" max="8714" width="7.28515625" style="186" customWidth="1"/>
    <col min="8715" max="8959" width="9.140625" style="186"/>
    <col min="8960" max="8960" width="5" style="186" customWidth="1"/>
    <col min="8961" max="8961" width="31.28515625" style="186" bestFit="1" customWidth="1"/>
    <col min="8962" max="8962" width="9.140625" style="186" customWidth="1"/>
    <col min="8963" max="8964" width="10.42578125" style="186" customWidth="1"/>
    <col min="8965" max="8965" width="11.42578125" style="186" customWidth="1"/>
    <col min="8966" max="8966" width="11.140625" style="186" customWidth="1"/>
    <col min="8967" max="8967" width="9.7109375" style="186" customWidth="1"/>
    <col min="8968" max="8968" width="9.5703125" style="186" customWidth="1"/>
    <col min="8969" max="8969" width="9.140625" style="186"/>
    <col min="8970" max="8970" width="7.28515625" style="186" customWidth="1"/>
    <col min="8971" max="9215" width="9.140625" style="186"/>
    <col min="9216" max="9216" width="5" style="186" customWidth="1"/>
    <col min="9217" max="9217" width="31.28515625" style="186" bestFit="1" customWidth="1"/>
    <col min="9218" max="9218" width="9.140625" style="186" customWidth="1"/>
    <col min="9219" max="9220" width="10.42578125" style="186" customWidth="1"/>
    <col min="9221" max="9221" width="11.42578125" style="186" customWidth="1"/>
    <col min="9222" max="9222" width="11.140625" style="186" customWidth="1"/>
    <col min="9223" max="9223" width="9.7109375" style="186" customWidth="1"/>
    <col min="9224" max="9224" width="9.5703125" style="186" customWidth="1"/>
    <col min="9225" max="9225" width="9.140625" style="186"/>
    <col min="9226" max="9226" width="7.28515625" style="186" customWidth="1"/>
    <col min="9227" max="9471" width="9.140625" style="186"/>
    <col min="9472" max="9472" width="5" style="186" customWidth="1"/>
    <col min="9473" max="9473" width="31.28515625" style="186" bestFit="1" customWidth="1"/>
    <col min="9474" max="9474" width="9.140625" style="186" customWidth="1"/>
    <col min="9475" max="9476" width="10.42578125" style="186" customWidth="1"/>
    <col min="9477" max="9477" width="11.42578125" style="186" customWidth="1"/>
    <col min="9478" max="9478" width="11.140625" style="186" customWidth="1"/>
    <col min="9479" max="9479" width="9.7109375" style="186" customWidth="1"/>
    <col min="9480" max="9480" width="9.5703125" style="186" customWidth="1"/>
    <col min="9481" max="9481" width="9.140625" style="186"/>
    <col min="9482" max="9482" width="7.28515625" style="186" customWidth="1"/>
    <col min="9483" max="9727" width="9.140625" style="186"/>
    <col min="9728" max="9728" width="5" style="186" customWidth="1"/>
    <col min="9729" max="9729" width="31.28515625" style="186" bestFit="1" customWidth="1"/>
    <col min="9730" max="9730" width="9.140625" style="186" customWidth="1"/>
    <col min="9731" max="9732" width="10.42578125" style="186" customWidth="1"/>
    <col min="9733" max="9733" width="11.42578125" style="186" customWidth="1"/>
    <col min="9734" max="9734" width="11.140625" style="186" customWidth="1"/>
    <col min="9735" max="9735" width="9.7109375" style="186" customWidth="1"/>
    <col min="9736" max="9736" width="9.5703125" style="186" customWidth="1"/>
    <col min="9737" max="9737" width="9.140625" style="186"/>
    <col min="9738" max="9738" width="7.28515625" style="186" customWidth="1"/>
    <col min="9739" max="9983" width="9.140625" style="186"/>
    <col min="9984" max="9984" width="5" style="186" customWidth="1"/>
    <col min="9985" max="9985" width="31.28515625" style="186" bestFit="1" customWidth="1"/>
    <col min="9986" max="9986" width="9.140625" style="186" customWidth="1"/>
    <col min="9987" max="9988" width="10.42578125" style="186" customWidth="1"/>
    <col min="9989" max="9989" width="11.42578125" style="186" customWidth="1"/>
    <col min="9990" max="9990" width="11.140625" style="186" customWidth="1"/>
    <col min="9991" max="9991" width="9.7109375" style="186" customWidth="1"/>
    <col min="9992" max="9992" width="9.5703125" style="186" customWidth="1"/>
    <col min="9993" max="9993" width="9.140625" style="186"/>
    <col min="9994" max="9994" width="7.28515625" style="186" customWidth="1"/>
    <col min="9995" max="10239" width="9.140625" style="186"/>
    <col min="10240" max="10240" width="5" style="186" customWidth="1"/>
    <col min="10241" max="10241" width="31.28515625" style="186" bestFit="1" customWidth="1"/>
    <col min="10242" max="10242" width="9.140625" style="186" customWidth="1"/>
    <col min="10243" max="10244" width="10.42578125" style="186" customWidth="1"/>
    <col min="10245" max="10245" width="11.42578125" style="186" customWidth="1"/>
    <col min="10246" max="10246" width="11.140625" style="186" customWidth="1"/>
    <col min="10247" max="10247" width="9.7109375" style="186" customWidth="1"/>
    <col min="10248" max="10248" width="9.5703125" style="186" customWidth="1"/>
    <col min="10249" max="10249" width="9.140625" style="186"/>
    <col min="10250" max="10250" width="7.28515625" style="186" customWidth="1"/>
    <col min="10251" max="10495" width="9.140625" style="186"/>
    <col min="10496" max="10496" width="5" style="186" customWidth="1"/>
    <col min="10497" max="10497" width="31.28515625" style="186" bestFit="1" customWidth="1"/>
    <col min="10498" max="10498" width="9.140625" style="186" customWidth="1"/>
    <col min="10499" max="10500" width="10.42578125" style="186" customWidth="1"/>
    <col min="10501" max="10501" width="11.42578125" style="186" customWidth="1"/>
    <col min="10502" max="10502" width="11.140625" style="186" customWidth="1"/>
    <col min="10503" max="10503" width="9.7109375" style="186" customWidth="1"/>
    <col min="10504" max="10504" width="9.5703125" style="186" customWidth="1"/>
    <col min="10505" max="10505" width="9.140625" style="186"/>
    <col min="10506" max="10506" width="7.28515625" style="186" customWidth="1"/>
    <col min="10507" max="10751" width="9.140625" style="186"/>
    <col min="10752" max="10752" width="5" style="186" customWidth="1"/>
    <col min="10753" max="10753" width="31.28515625" style="186" bestFit="1" customWidth="1"/>
    <col min="10754" max="10754" width="9.140625" style="186" customWidth="1"/>
    <col min="10755" max="10756" width="10.42578125" style="186" customWidth="1"/>
    <col min="10757" max="10757" width="11.42578125" style="186" customWidth="1"/>
    <col min="10758" max="10758" width="11.140625" style="186" customWidth="1"/>
    <col min="10759" max="10759" width="9.7109375" style="186" customWidth="1"/>
    <col min="10760" max="10760" width="9.5703125" style="186" customWidth="1"/>
    <col min="10761" max="10761" width="9.140625" style="186"/>
    <col min="10762" max="10762" width="7.28515625" style="186" customWidth="1"/>
    <col min="10763" max="11007" width="9.140625" style="186"/>
    <col min="11008" max="11008" width="5" style="186" customWidth="1"/>
    <col min="11009" max="11009" width="31.28515625" style="186" bestFit="1" customWidth="1"/>
    <col min="11010" max="11010" width="9.140625" style="186" customWidth="1"/>
    <col min="11011" max="11012" width="10.42578125" style="186" customWidth="1"/>
    <col min="11013" max="11013" width="11.42578125" style="186" customWidth="1"/>
    <col min="11014" max="11014" width="11.140625" style="186" customWidth="1"/>
    <col min="11015" max="11015" width="9.7109375" style="186" customWidth="1"/>
    <col min="11016" max="11016" width="9.5703125" style="186" customWidth="1"/>
    <col min="11017" max="11017" width="9.140625" style="186"/>
    <col min="11018" max="11018" width="7.28515625" style="186" customWidth="1"/>
    <col min="11019" max="11263" width="9.140625" style="186"/>
    <col min="11264" max="11264" width="5" style="186" customWidth="1"/>
    <col min="11265" max="11265" width="31.28515625" style="186" bestFit="1" customWidth="1"/>
    <col min="11266" max="11266" width="9.140625" style="186" customWidth="1"/>
    <col min="11267" max="11268" width="10.42578125" style="186" customWidth="1"/>
    <col min="11269" max="11269" width="11.42578125" style="186" customWidth="1"/>
    <col min="11270" max="11270" width="11.140625" style="186" customWidth="1"/>
    <col min="11271" max="11271" width="9.7109375" style="186" customWidth="1"/>
    <col min="11272" max="11272" width="9.5703125" style="186" customWidth="1"/>
    <col min="11273" max="11273" width="9.140625" style="186"/>
    <col min="11274" max="11274" width="7.28515625" style="186" customWidth="1"/>
    <col min="11275" max="11519" width="9.140625" style="186"/>
    <col min="11520" max="11520" width="5" style="186" customWidth="1"/>
    <col min="11521" max="11521" width="31.28515625" style="186" bestFit="1" customWidth="1"/>
    <col min="11522" max="11522" width="9.140625" style="186" customWidth="1"/>
    <col min="11523" max="11524" width="10.42578125" style="186" customWidth="1"/>
    <col min="11525" max="11525" width="11.42578125" style="186" customWidth="1"/>
    <col min="11526" max="11526" width="11.140625" style="186" customWidth="1"/>
    <col min="11527" max="11527" width="9.7109375" style="186" customWidth="1"/>
    <col min="11528" max="11528" width="9.5703125" style="186" customWidth="1"/>
    <col min="11529" max="11529" width="9.140625" style="186"/>
    <col min="11530" max="11530" width="7.28515625" style="186" customWidth="1"/>
    <col min="11531" max="11775" width="9.140625" style="186"/>
    <col min="11776" max="11776" width="5" style="186" customWidth="1"/>
    <col min="11777" max="11777" width="31.28515625" style="186" bestFit="1" customWidth="1"/>
    <col min="11778" max="11778" width="9.140625" style="186" customWidth="1"/>
    <col min="11779" max="11780" width="10.42578125" style="186" customWidth="1"/>
    <col min="11781" max="11781" width="11.42578125" style="186" customWidth="1"/>
    <col min="11782" max="11782" width="11.140625" style="186" customWidth="1"/>
    <col min="11783" max="11783" width="9.7109375" style="186" customWidth="1"/>
    <col min="11784" max="11784" width="9.5703125" style="186" customWidth="1"/>
    <col min="11785" max="11785" width="9.140625" style="186"/>
    <col min="11786" max="11786" width="7.28515625" style="186" customWidth="1"/>
    <col min="11787" max="12031" width="9.140625" style="186"/>
    <col min="12032" max="12032" width="5" style="186" customWidth="1"/>
    <col min="12033" max="12033" width="31.28515625" style="186" bestFit="1" customWidth="1"/>
    <col min="12034" max="12034" width="9.140625" style="186" customWidth="1"/>
    <col min="12035" max="12036" width="10.42578125" style="186" customWidth="1"/>
    <col min="12037" max="12037" width="11.42578125" style="186" customWidth="1"/>
    <col min="12038" max="12038" width="11.140625" style="186" customWidth="1"/>
    <col min="12039" max="12039" width="9.7109375" style="186" customWidth="1"/>
    <col min="12040" max="12040" width="9.5703125" style="186" customWidth="1"/>
    <col min="12041" max="12041" width="9.140625" style="186"/>
    <col min="12042" max="12042" width="7.28515625" style="186" customWidth="1"/>
    <col min="12043" max="12287" width="9.140625" style="186"/>
    <col min="12288" max="12288" width="5" style="186" customWidth="1"/>
    <col min="12289" max="12289" width="31.28515625" style="186" bestFit="1" customWidth="1"/>
    <col min="12290" max="12290" width="9.140625" style="186" customWidth="1"/>
    <col min="12291" max="12292" width="10.42578125" style="186" customWidth="1"/>
    <col min="12293" max="12293" width="11.42578125" style="186" customWidth="1"/>
    <col min="12294" max="12294" width="11.140625" style="186" customWidth="1"/>
    <col min="12295" max="12295" width="9.7109375" style="186" customWidth="1"/>
    <col min="12296" max="12296" width="9.5703125" style="186" customWidth="1"/>
    <col min="12297" max="12297" width="9.140625" style="186"/>
    <col min="12298" max="12298" width="7.28515625" style="186" customWidth="1"/>
    <col min="12299" max="12543" width="9.140625" style="186"/>
    <col min="12544" max="12544" width="5" style="186" customWidth="1"/>
    <col min="12545" max="12545" width="31.28515625" style="186" bestFit="1" customWidth="1"/>
    <col min="12546" max="12546" width="9.140625" style="186" customWidth="1"/>
    <col min="12547" max="12548" width="10.42578125" style="186" customWidth="1"/>
    <col min="12549" max="12549" width="11.42578125" style="186" customWidth="1"/>
    <col min="12550" max="12550" width="11.140625" style="186" customWidth="1"/>
    <col min="12551" max="12551" width="9.7109375" style="186" customWidth="1"/>
    <col min="12552" max="12552" width="9.5703125" style="186" customWidth="1"/>
    <col min="12553" max="12553" width="9.140625" style="186"/>
    <col min="12554" max="12554" width="7.28515625" style="186" customWidth="1"/>
    <col min="12555" max="12799" width="9.140625" style="186"/>
    <col min="12800" max="12800" width="5" style="186" customWidth="1"/>
    <col min="12801" max="12801" width="31.28515625" style="186" bestFit="1" customWidth="1"/>
    <col min="12802" max="12802" width="9.140625" style="186" customWidth="1"/>
    <col min="12803" max="12804" width="10.42578125" style="186" customWidth="1"/>
    <col min="12805" max="12805" width="11.42578125" style="186" customWidth="1"/>
    <col min="12806" max="12806" width="11.140625" style="186" customWidth="1"/>
    <col min="12807" max="12807" width="9.7109375" style="186" customWidth="1"/>
    <col min="12808" max="12808" width="9.5703125" style="186" customWidth="1"/>
    <col min="12809" max="12809" width="9.140625" style="186"/>
    <col min="12810" max="12810" width="7.28515625" style="186" customWidth="1"/>
    <col min="12811" max="13055" width="9.140625" style="186"/>
    <col min="13056" max="13056" width="5" style="186" customWidth="1"/>
    <col min="13057" max="13057" width="31.28515625" style="186" bestFit="1" customWidth="1"/>
    <col min="13058" max="13058" width="9.140625" style="186" customWidth="1"/>
    <col min="13059" max="13060" width="10.42578125" style="186" customWidth="1"/>
    <col min="13061" max="13061" width="11.42578125" style="186" customWidth="1"/>
    <col min="13062" max="13062" width="11.140625" style="186" customWidth="1"/>
    <col min="13063" max="13063" width="9.7109375" style="186" customWidth="1"/>
    <col min="13064" max="13064" width="9.5703125" style="186" customWidth="1"/>
    <col min="13065" max="13065" width="9.140625" style="186"/>
    <col min="13066" max="13066" width="7.28515625" style="186" customWidth="1"/>
    <col min="13067" max="13311" width="9.140625" style="186"/>
    <col min="13312" max="13312" width="5" style="186" customWidth="1"/>
    <col min="13313" max="13313" width="31.28515625" style="186" bestFit="1" customWidth="1"/>
    <col min="13314" max="13314" width="9.140625" style="186" customWidth="1"/>
    <col min="13315" max="13316" width="10.42578125" style="186" customWidth="1"/>
    <col min="13317" max="13317" width="11.42578125" style="186" customWidth="1"/>
    <col min="13318" max="13318" width="11.140625" style="186" customWidth="1"/>
    <col min="13319" max="13319" width="9.7109375" style="186" customWidth="1"/>
    <col min="13320" max="13320" width="9.5703125" style="186" customWidth="1"/>
    <col min="13321" max="13321" width="9.140625" style="186"/>
    <col min="13322" max="13322" width="7.28515625" style="186" customWidth="1"/>
    <col min="13323" max="13567" width="9.140625" style="186"/>
    <col min="13568" max="13568" width="5" style="186" customWidth="1"/>
    <col min="13569" max="13569" width="31.28515625" style="186" bestFit="1" customWidth="1"/>
    <col min="13570" max="13570" width="9.140625" style="186" customWidth="1"/>
    <col min="13571" max="13572" width="10.42578125" style="186" customWidth="1"/>
    <col min="13573" max="13573" width="11.42578125" style="186" customWidth="1"/>
    <col min="13574" max="13574" width="11.140625" style="186" customWidth="1"/>
    <col min="13575" max="13575" width="9.7109375" style="186" customWidth="1"/>
    <col min="13576" max="13576" width="9.5703125" style="186" customWidth="1"/>
    <col min="13577" max="13577" width="9.140625" style="186"/>
    <col min="13578" max="13578" width="7.28515625" style="186" customWidth="1"/>
    <col min="13579" max="13823" width="9.140625" style="186"/>
    <col min="13824" max="13824" width="5" style="186" customWidth="1"/>
    <col min="13825" max="13825" width="31.28515625" style="186" bestFit="1" customWidth="1"/>
    <col min="13826" max="13826" width="9.140625" style="186" customWidth="1"/>
    <col min="13827" max="13828" width="10.42578125" style="186" customWidth="1"/>
    <col min="13829" max="13829" width="11.42578125" style="186" customWidth="1"/>
    <col min="13830" max="13830" width="11.140625" style="186" customWidth="1"/>
    <col min="13831" max="13831" width="9.7109375" style="186" customWidth="1"/>
    <col min="13832" max="13832" width="9.5703125" style="186" customWidth="1"/>
    <col min="13833" max="13833" width="9.140625" style="186"/>
    <col min="13834" max="13834" width="7.28515625" style="186" customWidth="1"/>
    <col min="13835" max="14079" width="9.140625" style="186"/>
    <col min="14080" max="14080" width="5" style="186" customWidth="1"/>
    <col min="14081" max="14081" width="31.28515625" style="186" bestFit="1" customWidth="1"/>
    <col min="14082" max="14082" width="9.140625" style="186" customWidth="1"/>
    <col min="14083" max="14084" width="10.42578125" style="186" customWidth="1"/>
    <col min="14085" max="14085" width="11.42578125" style="186" customWidth="1"/>
    <col min="14086" max="14086" width="11.140625" style="186" customWidth="1"/>
    <col min="14087" max="14087" width="9.7109375" style="186" customWidth="1"/>
    <col min="14088" max="14088" width="9.5703125" style="186" customWidth="1"/>
    <col min="14089" max="14089" width="9.140625" style="186"/>
    <col min="14090" max="14090" width="7.28515625" style="186" customWidth="1"/>
    <col min="14091" max="14335" width="9.140625" style="186"/>
    <col min="14336" max="14336" width="5" style="186" customWidth="1"/>
    <col min="14337" max="14337" width="31.28515625" style="186" bestFit="1" customWidth="1"/>
    <col min="14338" max="14338" width="9.140625" style="186" customWidth="1"/>
    <col min="14339" max="14340" width="10.42578125" style="186" customWidth="1"/>
    <col min="14341" max="14341" width="11.42578125" style="186" customWidth="1"/>
    <col min="14342" max="14342" width="11.140625" style="186" customWidth="1"/>
    <col min="14343" max="14343" width="9.7109375" style="186" customWidth="1"/>
    <col min="14344" max="14344" width="9.5703125" style="186" customWidth="1"/>
    <col min="14345" max="14345" width="9.140625" style="186"/>
    <col min="14346" max="14346" width="7.28515625" style="186" customWidth="1"/>
    <col min="14347" max="14591" width="9.140625" style="186"/>
    <col min="14592" max="14592" width="5" style="186" customWidth="1"/>
    <col min="14593" max="14593" width="31.28515625" style="186" bestFit="1" customWidth="1"/>
    <col min="14594" max="14594" width="9.140625" style="186" customWidth="1"/>
    <col min="14595" max="14596" width="10.42578125" style="186" customWidth="1"/>
    <col min="14597" max="14597" width="11.42578125" style="186" customWidth="1"/>
    <col min="14598" max="14598" width="11.140625" style="186" customWidth="1"/>
    <col min="14599" max="14599" width="9.7109375" style="186" customWidth="1"/>
    <col min="14600" max="14600" width="9.5703125" style="186" customWidth="1"/>
    <col min="14601" max="14601" width="9.140625" style="186"/>
    <col min="14602" max="14602" width="7.28515625" style="186" customWidth="1"/>
    <col min="14603" max="14847" width="9.140625" style="186"/>
    <col min="14848" max="14848" width="5" style="186" customWidth="1"/>
    <col min="14849" max="14849" width="31.28515625" style="186" bestFit="1" customWidth="1"/>
    <col min="14850" max="14850" width="9.140625" style="186" customWidth="1"/>
    <col min="14851" max="14852" width="10.42578125" style="186" customWidth="1"/>
    <col min="14853" max="14853" width="11.42578125" style="186" customWidth="1"/>
    <col min="14854" max="14854" width="11.140625" style="186" customWidth="1"/>
    <col min="14855" max="14855" width="9.7109375" style="186" customWidth="1"/>
    <col min="14856" max="14856" width="9.5703125" style="186" customWidth="1"/>
    <col min="14857" max="14857" width="9.140625" style="186"/>
    <col min="14858" max="14858" width="7.28515625" style="186" customWidth="1"/>
    <col min="14859" max="15103" width="9.140625" style="186"/>
    <col min="15104" max="15104" width="5" style="186" customWidth="1"/>
    <col min="15105" max="15105" width="31.28515625" style="186" bestFit="1" customWidth="1"/>
    <col min="15106" max="15106" width="9.140625" style="186" customWidth="1"/>
    <col min="15107" max="15108" width="10.42578125" style="186" customWidth="1"/>
    <col min="15109" max="15109" width="11.42578125" style="186" customWidth="1"/>
    <col min="15110" max="15110" width="11.140625" style="186" customWidth="1"/>
    <col min="15111" max="15111" width="9.7109375" style="186" customWidth="1"/>
    <col min="15112" max="15112" width="9.5703125" style="186" customWidth="1"/>
    <col min="15113" max="15113" width="9.140625" style="186"/>
    <col min="15114" max="15114" width="7.28515625" style="186" customWidth="1"/>
    <col min="15115" max="15359" width="9.140625" style="186"/>
    <col min="15360" max="15360" width="5" style="186" customWidth="1"/>
    <col min="15361" max="15361" width="31.28515625" style="186" bestFit="1" customWidth="1"/>
    <col min="15362" max="15362" width="9.140625" style="186" customWidth="1"/>
    <col min="15363" max="15364" width="10.42578125" style="186" customWidth="1"/>
    <col min="15365" max="15365" width="11.42578125" style="186" customWidth="1"/>
    <col min="15366" max="15366" width="11.140625" style="186" customWidth="1"/>
    <col min="15367" max="15367" width="9.7109375" style="186" customWidth="1"/>
    <col min="15368" max="15368" width="9.5703125" style="186" customWidth="1"/>
    <col min="15369" max="15369" width="9.140625" style="186"/>
    <col min="15370" max="15370" width="7.28515625" style="186" customWidth="1"/>
    <col min="15371" max="15615" width="9.140625" style="186"/>
    <col min="15616" max="15616" width="5" style="186" customWidth="1"/>
    <col min="15617" max="15617" width="31.28515625" style="186" bestFit="1" customWidth="1"/>
    <col min="15618" max="15618" width="9.140625" style="186" customWidth="1"/>
    <col min="15619" max="15620" width="10.42578125" style="186" customWidth="1"/>
    <col min="15621" max="15621" width="11.42578125" style="186" customWidth="1"/>
    <col min="15622" max="15622" width="11.140625" style="186" customWidth="1"/>
    <col min="15623" max="15623" width="9.7109375" style="186" customWidth="1"/>
    <col min="15624" max="15624" width="9.5703125" style="186" customWidth="1"/>
    <col min="15625" max="15625" width="9.140625" style="186"/>
    <col min="15626" max="15626" width="7.28515625" style="186" customWidth="1"/>
    <col min="15627" max="15871" width="9.140625" style="186"/>
    <col min="15872" max="15872" width="5" style="186" customWidth="1"/>
    <col min="15873" max="15873" width="31.28515625" style="186" bestFit="1" customWidth="1"/>
    <col min="15874" max="15874" width="9.140625" style="186" customWidth="1"/>
    <col min="15875" max="15876" width="10.42578125" style="186" customWidth="1"/>
    <col min="15877" max="15877" width="11.42578125" style="186" customWidth="1"/>
    <col min="15878" max="15878" width="11.140625" style="186" customWidth="1"/>
    <col min="15879" max="15879" width="9.7109375" style="186" customWidth="1"/>
    <col min="15880" max="15880" width="9.5703125" style="186" customWidth="1"/>
    <col min="15881" max="15881" width="9.140625" style="186"/>
    <col min="15882" max="15882" width="7.28515625" style="186" customWidth="1"/>
    <col min="15883" max="16127" width="9.140625" style="186"/>
    <col min="16128" max="16128" width="5" style="186" customWidth="1"/>
    <col min="16129" max="16129" width="31.28515625" style="186" bestFit="1" customWidth="1"/>
    <col min="16130" max="16130" width="9.140625" style="186" customWidth="1"/>
    <col min="16131" max="16132" width="10.42578125" style="186" customWidth="1"/>
    <col min="16133" max="16133" width="11.42578125" style="186" customWidth="1"/>
    <col min="16134" max="16134" width="11.140625" style="186" customWidth="1"/>
    <col min="16135" max="16135" width="9.7109375" style="186" customWidth="1"/>
    <col min="16136" max="16136" width="9.5703125" style="186" customWidth="1"/>
    <col min="16137" max="16137" width="9.140625" style="186"/>
    <col min="16138" max="16138" width="7.28515625" style="186" customWidth="1"/>
    <col min="16139" max="16384" width="9.140625" style="186"/>
  </cols>
  <sheetData>
    <row r="1" spans="2:13" ht="15" customHeight="1">
      <c r="B1" s="2515" t="s">
        <v>1350</v>
      </c>
      <c r="C1" s="2516"/>
      <c r="D1" s="2516"/>
      <c r="E1" s="2516"/>
      <c r="F1" s="2516"/>
      <c r="G1" s="2517"/>
      <c r="H1" s="2517"/>
    </row>
    <row r="2" spans="2:13" ht="15" customHeight="1">
      <c r="B2" s="2534" t="s">
        <v>1170</v>
      </c>
      <c r="C2" s="2535"/>
      <c r="D2" s="2535"/>
      <c r="E2" s="2535"/>
      <c r="F2" s="2535"/>
      <c r="G2" s="2536"/>
      <c r="H2" s="2536"/>
    </row>
    <row r="3" spans="2:13" ht="15" customHeight="1" thickBot="1">
      <c r="B3" s="2537" t="s">
        <v>279</v>
      </c>
      <c r="C3" s="2538"/>
      <c r="D3" s="2538"/>
      <c r="E3" s="2538"/>
      <c r="F3" s="2538"/>
      <c r="G3" s="2539"/>
      <c r="H3" s="2539"/>
    </row>
    <row r="4" spans="2:13" ht="21.75" customHeight="1" thickTop="1">
      <c r="B4" s="2540" t="s">
        <v>100</v>
      </c>
      <c r="C4" s="2542" t="s">
        <v>1813</v>
      </c>
      <c r="D4" s="2528" t="s">
        <v>154</v>
      </c>
      <c r="E4" s="2529"/>
      <c r="F4" s="2530"/>
      <c r="G4" s="2544" t="s">
        <v>48</v>
      </c>
      <c r="H4" s="2545"/>
    </row>
    <row r="5" spans="2:13" ht="21.75" customHeight="1">
      <c r="B5" s="2541"/>
      <c r="C5" s="2543"/>
      <c r="D5" s="1115" t="s">
        <v>87</v>
      </c>
      <c r="E5" s="1116" t="s">
        <v>1084</v>
      </c>
      <c r="F5" s="1116" t="s">
        <v>1085</v>
      </c>
      <c r="G5" s="1131" t="s">
        <v>102</v>
      </c>
      <c r="H5" s="1132" t="s">
        <v>106</v>
      </c>
    </row>
    <row r="6" spans="2:13" ht="32.25" customHeight="1">
      <c r="B6" s="1118"/>
      <c r="C6" s="1119" t="s">
        <v>1171</v>
      </c>
      <c r="D6" s="1119">
        <v>956.21103600000004</v>
      </c>
      <c r="E6" s="1119">
        <v>1165.282956</v>
      </c>
      <c r="F6" s="1119">
        <v>1103.1352449999999</v>
      </c>
      <c r="G6" s="1120">
        <f>(E6/D6-1)*100</f>
        <v>21.864621106506444</v>
      </c>
      <c r="H6" s="1565">
        <f>(F6/E6-1)*100</f>
        <v>-5.3332721190165628</v>
      </c>
      <c r="J6" s="1133"/>
      <c r="K6" s="1133"/>
      <c r="L6" s="1064"/>
      <c r="M6" s="1064"/>
    </row>
    <row r="7" spans="2:13" ht="32.25" customHeight="1">
      <c r="B7" s="1121">
        <v>1</v>
      </c>
      <c r="C7" s="1122" t="s">
        <v>1172</v>
      </c>
      <c r="D7" s="1122">
        <v>9.7527260000000009</v>
      </c>
      <c r="E7" s="1123">
        <v>12.566773</v>
      </c>
      <c r="F7" s="1123">
        <v>7.4222970000000004</v>
      </c>
      <c r="G7" s="1124">
        <f t="shared" ref="G7:H23" si="0">(E7/D7-1)*100</f>
        <v>28.853953243431608</v>
      </c>
      <c r="H7" s="1566">
        <f t="shared" si="0"/>
        <v>-40.937128409974456</v>
      </c>
      <c r="J7" s="1133"/>
      <c r="K7" s="1133"/>
      <c r="L7" s="1064"/>
      <c r="M7" s="1064"/>
    </row>
    <row r="8" spans="2:13" ht="32.25" customHeight="1">
      <c r="B8" s="1121">
        <v>2</v>
      </c>
      <c r="C8" s="1122" t="s">
        <v>1173</v>
      </c>
      <c r="D8" s="1122">
        <v>0</v>
      </c>
      <c r="E8" s="1123">
        <v>0</v>
      </c>
      <c r="F8" s="1123">
        <v>0</v>
      </c>
      <c r="G8" s="1124" t="s">
        <v>300</v>
      </c>
      <c r="H8" s="1566" t="s">
        <v>300</v>
      </c>
      <c r="J8" s="1133"/>
      <c r="K8" s="1133"/>
      <c r="L8" s="1064"/>
      <c r="M8" s="1064"/>
    </row>
    <row r="9" spans="2:13" ht="32.25" customHeight="1">
      <c r="B9" s="1121">
        <v>3</v>
      </c>
      <c r="C9" s="1122" t="s">
        <v>1174</v>
      </c>
      <c r="D9" s="1122">
        <v>373.04454800000008</v>
      </c>
      <c r="E9" s="1123">
        <v>319.31931900000001</v>
      </c>
      <c r="F9" s="1123">
        <v>292.66342300000002</v>
      </c>
      <c r="G9" s="1124">
        <f t="shared" si="0"/>
        <v>-14.401826615088353</v>
      </c>
      <c r="H9" s="1566">
        <f t="shared" si="0"/>
        <v>-8.3477241788806325</v>
      </c>
      <c r="J9" s="1133"/>
      <c r="K9" s="1133"/>
      <c r="L9" s="1064"/>
      <c r="M9" s="1064"/>
    </row>
    <row r="10" spans="2:13" ht="32.25" customHeight="1">
      <c r="B10" s="1121">
        <v>4</v>
      </c>
      <c r="C10" s="1122" t="s">
        <v>1141</v>
      </c>
      <c r="D10" s="1122">
        <v>27.733126999999996</v>
      </c>
      <c r="E10" s="1123">
        <v>87.793451000000005</v>
      </c>
      <c r="F10" s="1123">
        <v>148.71389600000001</v>
      </c>
      <c r="G10" s="1124">
        <f t="shared" si="0"/>
        <v>216.56527949408667</v>
      </c>
      <c r="H10" s="1566">
        <f t="shared" si="0"/>
        <v>69.390648512039931</v>
      </c>
      <c r="J10" s="1133"/>
      <c r="K10" s="1133"/>
      <c r="L10" s="1064"/>
      <c r="M10" s="1064"/>
    </row>
    <row r="11" spans="2:13" ht="32.25" customHeight="1">
      <c r="B11" s="1121">
        <v>5</v>
      </c>
      <c r="C11" s="1122" t="s">
        <v>1175</v>
      </c>
      <c r="D11" s="1122">
        <v>85.599079000000003</v>
      </c>
      <c r="E11" s="1123">
        <v>144.14566000000002</v>
      </c>
      <c r="F11" s="1123">
        <v>199.98489599999999</v>
      </c>
      <c r="G11" s="1124">
        <f t="shared" si="0"/>
        <v>68.396274450569749</v>
      </c>
      <c r="H11" s="1566">
        <f t="shared" si="0"/>
        <v>38.7380625958492</v>
      </c>
      <c r="J11" s="1133"/>
      <c r="K11" s="1133"/>
      <c r="L11" s="1064"/>
      <c r="M11" s="1064"/>
    </row>
    <row r="12" spans="2:13" ht="32.25" customHeight="1">
      <c r="B12" s="1121">
        <v>6</v>
      </c>
      <c r="C12" s="1122" t="s">
        <v>1145</v>
      </c>
      <c r="D12" s="1122">
        <v>25.523225000000004</v>
      </c>
      <c r="E12" s="1123">
        <v>77.717825999999988</v>
      </c>
      <c r="F12" s="1123">
        <v>41.957992000000012</v>
      </c>
      <c r="G12" s="1124">
        <f t="shared" si="0"/>
        <v>204.49845581818118</v>
      </c>
      <c r="H12" s="1566">
        <f t="shared" si="0"/>
        <v>-46.012396177937333</v>
      </c>
      <c r="J12" s="1133"/>
      <c r="K12" s="1133"/>
      <c r="L12" s="1064"/>
      <c r="M12" s="1064"/>
    </row>
    <row r="13" spans="2:13" ht="32.25" customHeight="1">
      <c r="B13" s="1121">
        <v>7</v>
      </c>
      <c r="C13" s="1122" t="s">
        <v>1176</v>
      </c>
      <c r="D13" s="1122">
        <v>58.668230999999999</v>
      </c>
      <c r="E13" s="1123">
        <v>107.649185</v>
      </c>
      <c r="F13" s="1123">
        <v>100.33806199999999</v>
      </c>
      <c r="G13" s="1124">
        <f t="shared" si="0"/>
        <v>83.488036310486336</v>
      </c>
      <c r="H13" s="1566">
        <f t="shared" si="0"/>
        <v>-6.791619462794829</v>
      </c>
      <c r="J13" s="1133"/>
      <c r="K13" s="1133"/>
      <c r="L13" s="1064"/>
      <c r="M13" s="1064"/>
    </row>
    <row r="14" spans="2:13" ht="32.25" customHeight="1">
      <c r="B14" s="1121">
        <v>8</v>
      </c>
      <c r="C14" s="1122" t="s">
        <v>1177</v>
      </c>
      <c r="D14" s="1122">
        <v>0.84474099999999996</v>
      </c>
      <c r="E14" s="1123">
        <v>9.7340999999999997E-2</v>
      </c>
      <c r="F14" s="1123">
        <v>0.7349969999999999</v>
      </c>
      <c r="G14" s="1124">
        <f t="shared" si="0"/>
        <v>-88.47682307358113</v>
      </c>
      <c r="H14" s="1566">
        <f t="shared" si="0"/>
        <v>655.07442906894312</v>
      </c>
      <c r="J14" s="1133"/>
      <c r="K14" s="1133"/>
      <c r="L14" s="1064"/>
      <c r="M14" s="1064"/>
    </row>
    <row r="15" spans="2:13" ht="32.25" customHeight="1">
      <c r="B15" s="1121">
        <v>9</v>
      </c>
      <c r="C15" s="1122" t="s">
        <v>1178</v>
      </c>
      <c r="D15" s="1122">
        <v>0</v>
      </c>
      <c r="E15" s="1123">
        <v>0</v>
      </c>
      <c r="F15" s="1123">
        <v>0</v>
      </c>
      <c r="G15" s="1124" t="s">
        <v>300</v>
      </c>
      <c r="H15" s="1566" t="s">
        <v>300</v>
      </c>
      <c r="J15" s="1133"/>
      <c r="K15" s="1133"/>
      <c r="L15" s="1064"/>
      <c r="M15" s="1064"/>
    </row>
    <row r="16" spans="2:13" ht="32.25" customHeight="1">
      <c r="B16" s="1121">
        <v>10</v>
      </c>
      <c r="C16" s="1122" t="s">
        <v>1179</v>
      </c>
      <c r="D16" s="1122">
        <v>3.20722</v>
      </c>
      <c r="E16" s="1123">
        <v>1.4568639999999999</v>
      </c>
      <c r="F16" s="1123">
        <v>0.56695699999999993</v>
      </c>
      <c r="G16" s="1124">
        <f t="shared" si="0"/>
        <v>-54.575489052824565</v>
      </c>
      <c r="H16" s="1566">
        <f t="shared" si="0"/>
        <v>-61.083738770399989</v>
      </c>
      <c r="J16" s="1133"/>
      <c r="K16" s="1133"/>
      <c r="L16" s="1064"/>
      <c r="M16" s="1064"/>
    </row>
    <row r="17" spans="2:13" ht="32.25" customHeight="1">
      <c r="B17" s="1121">
        <v>11</v>
      </c>
      <c r="C17" s="1122" t="s">
        <v>1180</v>
      </c>
      <c r="D17" s="1122">
        <v>138.20945399999999</v>
      </c>
      <c r="E17" s="1123">
        <v>101.364215</v>
      </c>
      <c r="F17" s="1123">
        <v>85.675398000000001</v>
      </c>
      <c r="G17" s="1124">
        <f t="shared" si="0"/>
        <v>-26.658986005400177</v>
      </c>
      <c r="H17" s="1566">
        <f t="shared" si="0"/>
        <v>-15.477668327032379</v>
      </c>
      <c r="J17" s="1133"/>
      <c r="K17" s="1133"/>
      <c r="L17" s="1064"/>
      <c r="M17" s="1064"/>
    </row>
    <row r="18" spans="2:13" ht="32.25" customHeight="1">
      <c r="B18" s="1121">
        <v>12</v>
      </c>
      <c r="C18" s="1122" t="s">
        <v>1181</v>
      </c>
      <c r="D18" s="1122">
        <v>8.6722369999999991</v>
      </c>
      <c r="E18" s="1123">
        <v>28.877958000000003</v>
      </c>
      <c r="F18" s="1123">
        <v>15.846483999999998</v>
      </c>
      <c r="G18" s="1124">
        <f t="shared" si="0"/>
        <v>232.99318272782452</v>
      </c>
      <c r="H18" s="1566">
        <f t="shared" si="0"/>
        <v>-45.12602310731252</v>
      </c>
      <c r="J18" s="1133"/>
      <c r="K18" s="1133"/>
      <c r="L18" s="1064"/>
      <c r="M18" s="1064"/>
    </row>
    <row r="19" spans="2:13" ht="32.25" customHeight="1">
      <c r="B19" s="1121">
        <v>13</v>
      </c>
      <c r="C19" s="1122" t="s">
        <v>1182</v>
      </c>
      <c r="D19" s="1122">
        <v>0</v>
      </c>
      <c r="E19" s="1123">
        <v>0</v>
      </c>
      <c r="F19" s="1123">
        <v>0</v>
      </c>
      <c r="G19" s="1124" t="s">
        <v>300</v>
      </c>
      <c r="H19" s="1566" t="s">
        <v>300</v>
      </c>
      <c r="J19" s="1133"/>
      <c r="K19" s="1133"/>
      <c r="L19" s="1064"/>
      <c r="M19" s="1064"/>
    </row>
    <row r="20" spans="2:13" ht="32.25" customHeight="1">
      <c r="B20" s="1121">
        <v>14</v>
      </c>
      <c r="C20" s="1122" t="s">
        <v>1183</v>
      </c>
      <c r="D20" s="1122">
        <v>5.9986400000000009</v>
      </c>
      <c r="E20" s="1123">
        <v>25.094232999999999</v>
      </c>
      <c r="F20" s="1123">
        <v>13.872651999999999</v>
      </c>
      <c r="G20" s="1124">
        <f t="shared" si="0"/>
        <v>318.33203859541487</v>
      </c>
      <c r="H20" s="1566">
        <f t="shared" si="0"/>
        <v>-44.717768421134849</v>
      </c>
      <c r="J20" s="1133"/>
      <c r="K20" s="1133"/>
      <c r="L20" s="1064"/>
      <c r="M20" s="1064"/>
    </row>
    <row r="21" spans="2:13" ht="32.25" customHeight="1">
      <c r="B21" s="1121">
        <v>15</v>
      </c>
      <c r="C21" s="1122" t="s">
        <v>1184</v>
      </c>
      <c r="D21" s="1122">
        <v>218.957808</v>
      </c>
      <c r="E21" s="1123">
        <v>259.19413100000003</v>
      </c>
      <c r="F21" s="1123">
        <v>195.35819100000003</v>
      </c>
      <c r="G21" s="1124">
        <f t="shared" si="0"/>
        <v>18.37629055913823</v>
      </c>
      <c r="H21" s="1566">
        <f t="shared" si="0"/>
        <v>-24.628620931235513</v>
      </c>
      <c r="J21" s="1133"/>
      <c r="K21" s="1133"/>
      <c r="L21" s="1064"/>
      <c r="M21" s="1064"/>
    </row>
    <row r="22" spans="2:13" ht="32.25" customHeight="1">
      <c r="B22" s="1134"/>
      <c r="C22" s="1119" t="s">
        <v>1185</v>
      </c>
      <c r="D22" s="1119">
        <v>745.28405999999995</v>
      </c>
      <c r="E22" s="1135">
        <v>1272.4384960699997</v>
      </c>
      <c r="F22" s="1135">
        <v>1006.686256</v>
      </c>
      <c r="G22" s="1120">
        <f t="shared" si="0"/>
        <v>70.732015396921241</v>
      </c>
      <c r="H22" s="1565">
        <f t="shared" si="0"/>
        <v>-20.885271931868687</v>
      </c>
      <c r="J22" s="1133"/>
      <c r="K22" s="1133"/>
      <c r="L22" s="1064"/>
      <c r="M22" s="1064"/>
    </row>
    <row r="23" spans="2:13" ht="32.25" customHeight="1" thickBot="1">
      <c r="B23" s="1136"/>
      <c r="C23" s="1137" t="s">
        <v>1186</v>
      </c>
      <c r="D23" s="1137">
        <v>1701.4950960000001</v>
      </c>
      <c r="E23" s="1128">
        <v>2437.7214520699995</v>
      </c>
      <c r="F23" s="1128">
        <v>2109.8215009999999</v>
      </c>
      <c r="G23" s="1129">
        <f t="shared" si="0"/>
        <v>43.269378665902394</v>
      </c>
      <c r="H23" s="1567">
        <f t="shared" si="0"/>
        <v>-13.451083625307646</v>
      </c>
      <c r="J23" s="1133"/>
      <c r="K23" s="1133"/>
      <c r="L23" s="1064"/>
      <c r="M23" s="1064"/>
    </row>
    <row r="24" spans="2:13" ht="32.25" customHeight="1" thickTop="1">
      <c r="B24" s="2533" t="s">
        <v>1169</v>
      </c>
      <c r="C24" s="2533"/>
      <c r="D24" s="2533"/>
      <c r="E24" s="2533"/>
      <c r="F24" s="1138"/>
      <c r="G24" s="1138"/>
      <c r="J24" s="1133"/>
      <c r="K24" s="1133"/>
    </row>
    <row r="25" spans="2:13" ht="15" customHeight="1">
      <c r="B25" s="185"/>
      <c r="C25" s="202"/>
      <c r="D25" s="1139"/>
      <c r="E25" s="1139"/>
      <c r="F25" s="1139"/>
      <c r="G25" s="185"/>
      <c r="H25" s="185"/>
      <c r="J25" s="1133"/>
      <c r="K25" s="1133"/>
    </row>
    <row r="26" spans="2:13">
      <c r="D26" s="1140"/>
      <c r="E26" s="1140"/>
      <c r="F26" s="1140"/>
      <c r="G26" s="202"/>
      <c r="J26" s="1133"/>
      <c r="K26" s="1133"/>
    </row>
    <row r="27" spans="2:13">
      <c r="J27" s="1133"/>
      <c r="K27" s="1133"/>
    </row>
    <row r="28" spans="2:13">
      <c r="J28" s="1133"/>
      <c r="K28" s="1133"/>
    </row>
    <row r="29" spans="2:13">
      <c r="J29" s="1133"/>
      <c r="K29" s="1133"/>
    </row>
    <row r="30" spans="2:13">
      <c r="J30" s="1133"/>
      <c r="K30" s="1133"/>
    </row>
    <row r="31" spans="2:13">
      <c r="J31" s="1133"/>
      <c r="K31" s="1133"/>
    </row>
    <row r="32" spans="2:13">
      <c r="J32" s="1133"/>
      <c r="K32" s="1133"/>
    </row>
    <row r="33" spans="10:11">
      <c r="J33" s="1133"/>
      <c r="K33" s="1133"/>
    </row>
    <row r="34" spans="10:11">
      <c r="J34" s="1133"/>
      <c r="K34" s="1133"/>
    </row>
    <row r="35" spans="10:11">
      <c r="J35" s="1133"/>
      <c r="K35" s="1133"/>
    </row>
    <row r="36" spans="10:11">
      <c r="J36" s="1133"/>
      <c r="K36" s="1133"/>
    </row>
    <row r="37" spans="10:11">
      <c r="J37" s="1133"/>
      <c r="K37" s="1133"/>
    </row>
    <row r="38" spans="10:11">
      <c r="J38" s="1133"/>
      <c r="K38" s="1133"/>
    </row>
    <row r="39" spans="10:11">
      <c r="J39" s="1133"/>
      <c r="K39" s="1133"/>
    </row>
    <row r="40" spans="10:11">
      <c r="J40" s="1133"/>
      <c r="K40" s="1133"/>
    </row>
    <row r="41" spans="10:11">
      <c r="J41" s="1133"/>
      <c r="K41" s="1133"/>
    </row>
    <row r="42" spans="10:11">
      <c r="J42" s="1133"/>
      <c r="K42" s="1133"/>
    </row>
    <row r="43" spans="10:11">
      <c r="J43" s="1133"/>
      <c r="K43" s="1133"/>
    </row>
    <row r="44" spans="10:11">
      <c r="J44" s="1133"/>
      <c r="K44" s="1133"/>
    </row>
    <row r="45" spans="10:11">
      <c r="J45" s="1133"/>
      <c r="K45" s="1133"/>
    </row>
    <row r="46" spans="10:11">
      <c r="J46" s="1133"/>
      <c r="K46" s="1133"/>
    </row>
    <row r="47" spans="10:11">
      <c r="J47" s="1133"/>
      <c r="K47" s="1133"/>
    </row>
    <row r="48" spans="10:11">
      <c r="J48" s="1133"/>
      <c r="K48" s="1133"/>
    </row>
    <row r="49" spans="10:11">
      <c r="J49" s="1133"/>
      <c r="K49" s="1133"/>
    </row>
    <row r="50" spans="10:11">
      <c r="J50" s="1133"/>
      <c r="K50" s="1133"/>
    </row>
    <row r="51" spans="10:11">
      <c r="J51" s="1133"/>
      <c r="K51" s="1133"/>
    </row>
    <row r="52" spans="10:11">
      <c r="J52" s="1133"/>
      <c r="K52" s="1133"/>
    </row>
    <row r="53" spans="10:11">
      <c r="K53" s="1133"/>
    </row>
    <row r="54" spans="10:11">
      <c r="K54" s="1133"/>
    </row>
    <row r="55" spans="10:11">
      <c r="K55" s="1133"/>
    </row>
    <row r="56" spans="10:11">
      <c r="K56" s="1133"/>
    </row>
    <row r="57" spans="10:11">
      <c r="K57" s="1133"/>
    </row>
    <row r="58" spans="10:11">
      <c r="K58" s="1133"/>
    </row>
    <row r="59" spans="10:11">
      <c r="K59" s="1133"/>
    </row>
    <row r="60" spans="10:11">
      <c r="K60" s="1133"/>
    </row>
  </sheetData>
  <mergeCells count="8">
    <mergeCell ref="B24:E24"/>
    <mergeCell ref="B1:H1"/>
    <mergeCell ref="B2:H2"/>
    <mergeCell ref="B3:H3"/>
    <mergeCell ref="B4:B5"/>
    <mergeCell ref="C4:C5"/>
    <mergeCell ref="D4:F4"/>
    <mergeCell ref="G4:H4"/>
  </mergeCells>
  <printOptions horizontalCentered="1"/>
  <pageMargins left="0.39370078740157483" right="0.39370078740157483" top="0.39370078740157483" bottom="0.39370078740157483" header="0.31496062992125984" footer="0.31496062992125984"/>
  <pageSetup scale="74"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B1:K69"/>
  <sheetViews>
    <sheetView showGridLines="0" workbookViewId="0">
      <selection activeCell="B6" sqref="B6"/>
    </sheetView>
  </sheetViews>
  <sheetFormatPr defaultRowHeight="15.75"/>
  <cols>
    <col min="1" max="1" width="4" style="186" customWidth="1"/>
    <col min="2" max="2" width="6.140625" style="186" customWidth="1"/>
    <col min="3" max="3" width="40" style="186" customWidth="1"/>
    <col min="4" max="6" width="20.7109375" style="186" customWidth="1"/>
    <col min="7" max="8" width="14.140625" style="186" customWidth="1"/>
    <col min="9" max="9" width="9.140625" style="186"/>
    <col min="10" max="11" width="10.28515625" style="186" bestFit="1" customWidth="1"/>
    <col min="12" max="254" width="9.140625" style="186"/>
    <col min="255" max="255" width="4" style="186" customWidth="1"/>
    <col min="256" max="256" width="6" style="186" customWidth="1"/>
    <col min="257" max="257" width="26.28515625" style="186" customWidth="1"/>
    <col min="258" max="258" width="8.42578125" style="186" customWidth="1"/>
    <col min="259" max="264" width="10.7109375" style="186" customWidth="1"/>
    <col min="265" max="510" width="9.140625" style="186"/>
    <col min="511" max="511" width="4" style="186" customWidth="1"/>
    <col min="512" max="512" width="6" style="186" customWidth="1"/>
    <col min="513" max="513" width="26.28515625" style="186" customWidth="1"/>
    <col min="514" max="514" width="8.42578125" style="186" customWidth="1"/>
    <col min="515" max="520" width="10.7109375" style="186" customWidth="1"/>
    <col min="521" max="766" width="9.140625" style="186"/>
    <col min="767" max="767" width="4" style="186" customWidth="1"/>
    <col min="768" max="768" width="6" style="186" customWidth="1"/>
    <col min="769" max="769" width="26.28515625" style="186" customWidth="1"/>
    <col min="770" max="770" width="8.42578125" style="186" customWidth="1"/>
    <col min="771" max="776" width="10.7109375" style="186" customWidth="1"/>
    <col min="777" max="1022" width="9.140625" style="186"/>
    <col min="1023" max="1023" width="4" style="186" customWidth="1"/>
    <col min="1024" max="1024" width="6" style="186" customWidth="1"/>
    <col min="1025" max="1025" width="26.28515625" style="186" customWidth="1"/>
    <col min="1026" max="1026" width="8.42578125" style="186" customWidth="1"/>
    <col min="1027" max="1032" width="10.7109375" style="186" customWidth="1"/>
    <col min="1033" max="1278" width="9.140625" style="186"/>
    <col min="1279" max="1279" width="4" style="186" customWidth="1"/>
    <col min="1280" max="1280" width="6" style="186" customWidth="1"/>
    <col min="1281" max="1281" width="26.28515625" style="186" customWidth="1"/>
    <col min="1282" max="1282" width="8.42578125" style="186" customWidth="1"/>
    <col min="1283" max="1288" width="10.7109375" style="186" customWidth="1"/>
    <col min="1289" max="1534" width="9.140625" style="186"/>
    <col min="1535" max="1535" width="4" style="186" customWidth="1"/>
    <col min="1536" max="1536" width="6" style="186" customWidth="1"/>
    <col min="1537" max="1537" width="26.28515625" style="186" customWidth="1"/>
    <col min="1538" max="1538" width="8.42578125" style="186" customWidth="1"/>
    <col min="1539" max="1544" width="10.7109375" style="186" customWidth="1"/>
    <col min="1545" max="1790" width="9.140625" style="186"/>
    <col min="1791" max="1791" width="4" style="186" customWidth="1"/>
    <col min="1792" max="1792" width="6" style="186" customWidth="1"/>
    <col min="1793" max="1793" width="26.28515625" style="186" customWidth="1"/>
    <col min="1794" max="1794" width="8.42578125" style="186" customWidth="1"/>
    <col min="1795" max="1800" width="10.7109375" style="186" customWidth="1"/>
    <col min="1801" max="2046" width="9.140625" style="186"/>
    <col min="2047" max="2047" width="4" style="186" customWidth="1"/>
    <col min="2048" max="2048" width="6" style="186" customWidth="1"/>
    <col min="2049" max="2049" width="26.28515625" style="186" customWidth="1"/>
    <col min="2050" max="2050" width="8.42578125" style="186" customWidth="1"/>
    <col min="2051" max="2056" width="10.7109375" style="186" customWidth="1"/>
    <col min="2057" max="2302" width="9.140625" style="186"/>
    <col min="2303" max="2303" width="4" style="186" customWidth="1"/>
    <col min="2304" max="2304" width="6" style="186" customWidth="1"/>
    <col min="2305" max="2305" width="26.28515625" style="186" customWidth="1"/>
    <col min="2306" max="2306" width="8.42578125" style="186" customWidth="1"/>
    <col min="2307" max="2312" width="10.7109375" style="186" customWidth="1"/>
    <col min="2313" max="2558" width="9.140625" style="186"/>
    <col min="2559" max="2559" width="4" style="186" customWidth="1"/>
    <col min="2560" max="2560" width="6" style="186" customWidth="1"/>
    <col min="2561" max="2561" width="26.28515625" style="186" customWidth="1"/>
    <col min="2562" max="2562" width="8.42578125" style="186" customWidth="1"/>
    <col min="2563" max="2568" width="10.7109375" style="186" customWidth="1"/>
    <col min="2569" max="2814" width="9.140625" style="186"/>
    <col min="2815" max="2815" width="4" style="186" customWidth="1"/>
    <col min="2816" max="2816" width="6" style="186" customWidth="1"/>
    <col min="2817" max="2817" width="26.28515625" style="186" customWidth="1"/>
    <col min="2818" max="2818" width="8.42578125" style="186" customWidth="1"/>
    <col min="2819" max="2824" width="10.7109375" style="186" customWidth="1"/>
    <col min="2825" max="3070" width="9.140625" style="186"/>
    <col min="3071" max="3071" width="4" style="186" customWidth="1"/>
    <col min="3072" max="3072" width="6" style="186" customWidth="1"/>
    <col min="3073" max="3073" width="26.28515625" style="186" customWidth="1"/>
    <col min="3074" max="3074" width="8.42578125" style="186" customWidth="1"/>
    <col min="3075" max="3080" width="10.7109375" style="186" customWidth="1"/>
    <col min="3081" max="3326" width="9.140625" style="186"/>
    <col min="3327" max="3327" width="4" style="186" customWidth="1"/>
    <col min="3328" max="3328" width="6" style="186" customWidth="1"/>
    <col min="3329" max="3329" width="26.28515625" style="186" customWidth="1"/>
    <col min="3330" max="3330" width="8.42578125" style="186" customWidth="1"/>
    <col min="3331" max="3336" width="10.7109375" style="186" customWidth="1"/>
    <col min="3337" max="3582" width="9.140625" style="186"/>
    <col min="3583" max="3583" width="4" style="186" customWidth="1"/>
    <col min="3584" max="3584" width="6" style="186" customWidth="1"/>
    <col min="3585" max="3585" width="26.28515625" style="186" customWidth="1"/>
    <col min="3586" max="3586" width="8.42578125" style="186" customWidth="1"/>
    <col min="3587" max="3592" width="10.7109375" style="186" customWidth="1"/>
    <col min="3593" max="3838" width="9.140625" style="186"/>
    <col min="3839" max="3839" width="4" style="186" customWidth="1"/>
    <col min="3840" max="3840" width="6" style="186" customWidth="1"/>
    <col min="3841" max="3841" width="26.28515625" style="186" customWidth="1"/>
    <col min="3842" max="3842" width="8.42578125" style="186" customWidth="1"/>
    <col min="3843" max="3848" width="10.7109375" style="186" customWidth="1"/>
    <col min="3849" max="4094" width="9.140625" style="186"/>
    <col min="4095" max="4095" width="4" style="186" customWidth="1"/>
    <col min="4096" max="4096" width="6" style="186" customWidth="1"/>
    <col min="4097" max="4097" width="26.28515625" style="186" customWidth="1"/>
    <col min="4098" max="4098" width="8.42578125" style="186" customWidth="1"/>
    <col min="4099" max="4104" width="10.7109375" style="186" customWidth="1"/>
    <col min="4105" max="4350" width="9.140625" style="186"/>
    <col min="4351" max="4351" width="4" style="186" customWidth="1"/>
    <col min="4352" max="4352" width="6" style="186" customWidth="1"/>
    <col min="4353" max="4353" width="26.28515625" style="186" customWidth="1"/>
    <col min="4354" max="4354" width="8.42578125" style="186" customWidth="1"/>
    <col min="4355" max="4360" width="10.7109375" style="186" customWidth="1"/>
    <col min="4361" max="4606" width="9.140625" style="186"/>
    <col min="4607" max="4607" width="4" style="186" customWidth="1"/>
    <col min="4608" max="4608" width="6" style="186" customWidth="1"/>
    <col min="4609" max="4609" width="26.28515625" style="186" customWidth="1"/>
    <col min="4610" max="4610" width="8.42578125" style="186" customWidth="1"/>
    <col min="4611" max="4616" width="10.7109375" style="186" customWidth="1"/>
    <col min="4617" max="4862" width="9.140625" style="186"/>
    <col min="4863" max="4863" width="4" style="186" customWidth="1"/>
    <col min="4864" max="4864" width="6" style="186" customWidth="1"/>
    <col min="4865" max="4865" width="26.28515625" style="186" customWidth="1"/>
    <col min="4866" max="4866" width="8.42578125" style="186" customWidth="1"/>
    <col min="4867" max="4872" width="10.7109375" style="186" customWidth="1"/>
    <col min="4873" max="5118" width="9.140625" style="186"/>
    <col min="5119" max="5119" width="4" style="186" customWidth="1"/>
    <col min="5120" max="5120" width="6" style="186" customWidth="1"/>
    <col min="5121" max="5121" width="26.28515625" style="186" customWidth="1"/>
    <col min="5122" max="5122" width="8.42578125" style="186" customWidth="1"/>
    <col min="5123" max="5128" width="10.7109375" style="186" customWidth="1"/>
    <col min="5129" max="5374" width="9.140625" style="186"/>
    <col min="5375" max="5375" width="4" style="186" customWidth="1"/>
    <col min="5376" max="5376" width="6" style="186" customWidth="1"/>
    <col min="5377" max="5377" width="26.28515625" style="186" customWidth="1"/>
    <col min="5378" max="5378" width="8.42578125" style="186" customWidth="1"/>
    <col min="5379" max="5384" width="10.7109375" style="186" customWidth="1"/>
    <col min="5385" max="5630" width="9.140625" style="186"/>
    <col min="5631" max="5631" width="4" style="186" customWidth="1"/>
    <col min="5632" max="5632" width="6" style="186" customWidth="1"/>
    <col min="5633" max="5633" width="26.28515625" style="186" customWidth="1"/>
    <col min="5634" max="5634" width="8.42578125" style="186" customWidth="1"/>
    <col min="5635" max="5640" width="10.7109375" style="186" customWidth="1"/>
    <col min="5641" max="5886" width="9.140625" style="186"/>
    <col min="5887" max="5887" width="4" style="186" customWidth="1"/>
    <col min="5888" max="5888" width="6" style="186" customWidth="1"/>
    <col min="5889" max="5889" width="26.28515625" style="186" customWidth="1"/>
    <col min="5890" max="5890" width="8.42578125" style="186" customWidth="1"/>
    <col min="5891" max="5896" width="10.7109375" style="186" customWidth="1"/>
    <col min="5897" max="6142" width="9.140625" style="186"/>
    <col min="6143" max="6143" width="4" style="186" customWidth="1"/>
    <col min="6144" max="6144" width="6" style="186" customWidth="1"/>
    <col min="6145" max="6145" width="26.28515625" style="186" customWidth="1"/>
    <col min="6146" max="6146" width="8.42578125" style="186" customWidth="1"/>
    <col min="6147" max="6152" width="10.7109375" style="186" customWidth="1"/>
    <col min="6153" max="6398" width="9.140625" style="186"/>
    <col min="6399" max="6399" width="4" style="186" customWidth="1"/>
    <col min="6400" max="6400" width="6" style="186" customWidth="1"/>
    <col min="6401" max="6401" width="26.28515625" style="186" customWidth="1"/>
    <col min="6402" max="6402" width="8.42578125" style="186" customWidth="1"/>
    <col min="6403" max="6408" width="10.7109375" style="186" customWidth="1"/>
    <col min="6409" max="6654" width="9.140625" style="186"/>
    <col min="6655" max="6655" width="4" style="186" customWidth="1"/>
    <col min="6656" max="6656" width="6" style="186" customWidth="1"/>
    <col min="6657" max="6657" width="26.28515625" style="186" customWidth="1"/>
    <col min="6658" max="6658" width="8.42578125" style="186" customWidth="1"/>
    <col min="6659" max="6664" width="10.7109375" style="186" customWidth="1"/>
    <col min="6665" max="6910" width="9.140625" style="186"/>
    <col min="6911" max="6911" width="4" style="186" customWidth="1"/>
    <col min="6912" max="6912" width="6" style="186" customWidth="1"/>
    <col min="6913" max="6913" width="26.28515625" style="186" customWidth="1"/>
    <col min="6914" max="6914" width="8.42578125" style="186" customWidth="1"/>
    <col min="6915" max="6920" width="10.7109375" style="186" customWidth="1"/>
    <col min="6921" max="7166" width="9.140625" style="186"/>
    <col min="7167" max="7167" width="4" style="186" customWidth="1"/>
    <col min="7168" max="7168" width="6" style="186" customWidth="1"/>
    <col min="7169" max="7169" width="26.28515625" style="186" customWidth="1"/>
    <col min="7170" max="7170" width="8.42578125" style="186" customWidth="1"/>
    <col min="7171" max="7176" width="10.7109375" style="186" customWidth="1"/>
    <col min="7177" max="7422" width="9.140625" style="186"/>
    <col min="7423" max="7423" width="4" style="186" customWidth="1"/>
    <col min="7424" max="7424" width="6" style="186" customWidth="1"/>
    <col min="7425" max="7425" width="26.28515625" style="186" customWidth="1"/>
    <col min="7426" max="7426" width="8.42578125" style="186" customWidth="1"/>
    <col min="7427" max="7432" width="10.7109375" style="186" customWidth="1"/>
    <col min="7433" max="7678" width="9.140625" style="186"/>
    <col min="7679" max="7679" width="4" style="186" customWidth="1"/>
    <col min="7680" max="7680" width="6" style="186" customWidth="1"/>
    <col min="7681" max="7681" width="26.28515625" style="186" customWidth="1"/>
    <col min="7682" max="7682" width="8.42578125" style="186" customWidth="1"/>
    <col min="7683" max="7688" width="10.7109375" style="186" customWidth="1"/>
    <col min="7689" max="7934" width="9.140625" style="186"/>
    <col min="7935" max="7935" width="4" style="186" customWidth="1"/>
    <col min="7936" max="7936" width="6" style="186" customWidth="1"/>
    <col min="7937" max="7937" width="26.28515625" style="186" customWidth="1"/>
    <col min="7938" max="7938" width="8.42578125" style="186" customWidth="1"/>
    <col min="7939" max="7944" width="10.7109375" style="186" customWidth="1"/>
    <col min="7945" max="8190" width="9.140625" style="186"/>
    <col min="8191" max="8191" width="4" style="186" customWidth="1"/>
    <col min="8192" max="8192" width="6" style="186" customWidth="1"/>
    <col min="8193" max="8193" width="26.28515625" style="186" customWidth="1"/>
    <col min="8194" max="8194" width="8.42578125" style="186" customWidth="1"/>
    <col min="8195" max="8200" width="10.7109375" style="186" customWidth="1"/>
    <col min="8201" max="8446" width="9.140625" style="186"/>
    <col min="8447" max="8447" width="4" style="186" customWidth="1"/>
    <col min="8448" max="8448" width="6" style="186" customWidth="1"/>
    <col min="8449" max="8449" width="26.28515625" style="186" customWidth="1"/>
    <col min="8450" max="8450" width="8.42578125" style="186" customWidth="1"/>
    <col min="8451" max="8456" width="10.7109375" style="186" customWidth="1"/>
    <col min="8457" max="8702" width="9.140625" style="186"/>
    <col min="8703" max="8703" width="4" style="186" customWidth="1"/>
    <col min="8704" max="8704" width="6" style="186" customWidth="1"/>
    <col min="8705" max="8705" width="26.28515625" style="186" customWidth="1"/>
    <col min="8706" max="8706" width="8.42578125" style="186" customWidth="1"/>
    <col min="8707" max="8712" width="10.7109375" style="186" customWidth="1"/>
    <col min="8713" max="8958" width="9.140625" style="186"/>
    <col min="8959" max="8959" width="4" style="186" customWidth="1"/>
    <col min="8960" max="8960" width="6" style="186" customWidth="1"/>
    <col min="8961" max="8961" width="26.28515625" style="186" customWidth="1"/>
    <col min="8962" max="8962" width="8.42578125" style="186" customWidth="1"/>
    <col min="8963" max="8968" width="10.7109375" style="186" customWidth="1"/>
    <col min="8969" max="9214" width="9.140625" style="186"/>
    <col min="9215" max="9215" width="4" style="186" customWidth="1"/>
    <col min="9216" max="9216" width="6" style="186" customWidth="1"/>
    <col min="9217" max="9217" width="26.28515625" style="186" customWidth="1"/>
    <col min="9218" max="9218" width="8.42578125" style="186" customWidth="1"/>
    <col min="9219" max="9224" width="10.7109375" style="186" customWidth="1"/>
    <col min="9225" max="9470" width="9.140625" style="186"/>
    <col min="9471" max="9471" width="4" style="186" customWidth="1"/>
    <col min="9472" max="9472" width="6" style="186" customWidth="1"/>
    <col min="9473" max="9473" width="26.28515625" style="186" customWidth="1"/>
    <col min="9474" max="9474" width="8.42578125" style="186" customWidth="1"/>
    <col min="9475" max="9480" width="10.7109375" style="186" customWidth="1"/>
    <col min="9481" max="9726" width="9.140625" style="186"/>
    <col min="9727" max="9727" width="4" style="186" customWidth="1"/>
    <col min="9728" max="9728" width="6" style="186" customWidth="1"/>
    <col min="9729" max="9729" width="26.28515625" style="186" customWidth="1"/>
    <col min="9730" max="9730" width="8.42578125" style="186" customWidth="1"/>
    <col min="9731" max="9736" width="10.7109375" style="186" customWidth="1"/>
    <col min="9737" max="9982" width="9.140625" style="186"/>
    <col min="9983" max="9983" width="4" style="186" customWidth="1"/>
    <col min="9984" max="9984" width="6" style="186" customWidth="1"/>
    <col min="9985" max="9985" width="26.28515625" style="186" customWidth="1"/>
    <col min="9986" max="9986" width="8.42578125" style="186" customWidth="1"/>
    <col min="9987" max="9992" width="10.7109375" style="186" customWidth="1"/>
    <col min="9993" max="10238" width="9.140625" style="186"/>
    <col min="10239" max="10239" width="4" style="186" customWidth="1"/>
    <col min="10240" max="10240" width="6" style="186" customWidth="1"/>
    <col min="10241" max="10241" width="26.28515625" style="186" customWidth="1"/>
    <col min="10242" max="10242" width="8.42578125" style="186" customWidth="1"/>
    <col min="10243" max="10248" width="10.7109375" style="186" customWidth="1"/>
    <col min="10249" max="10494" width="9.140625" style="186"/>
    <col min="10495" max="10495" width="4" style="186" customWidth="1"/>
    <col min="10496" max="10496" width="6" style="186" customWidth="1"/>
    <col min="10497" max="10497" width="26.28515625" style="186" customWidth="1"/>
    <col min="10498" max="10498" width="8.42578125" style="186" customWidth="1"/>
    <col min="10499" max="10504" width="10.7109375" style="186" customWidth="1"/>
    <col min="10505" max="10750" width="9.140625" style="186"/>
    <col min="10751" max="10751" width="4" style="186" customWidth="1"/>
    <col min="10752" max="10752" width="6" style="186" customWidth="1"/>
    <col min="10753" max="10753" width="26.28515625" style="186" customWidth="1"/>
    <col min="10754" max="10754" width="8.42578125" style="186" customWidth="1"/>
    <col min="10755" max="10760" width="10.7109375" style="186" customWidth="1"/>
    <col min="10761" max="11006" width="9.140625" style="186"/>
    <col min="11007" max="11007" width="4" style="186" customWidth="1"/>
    <col min="11008" max="11008" width="6" style="186" customWidth="1"/>
    <col min="11009" max="11009" width="26.28515625" style="186" customWidth="1"/>
    <col min="11010" max="11010" width="8.42578125" style="186" customWidth="1"/>
    <col min="11011" max="11016" width="10.7109375" style="186" customWidth="1"/>
    <col min="11017" max="11262" width="9.140625" style="186"/>
    <col min="11263" max="11263" width="4" style="186" customWidth="1"/>
    <col min="11264" max="11264" width="6" style="186" customWidth="1"/>
    <col min="11265" max="11265" width="26.28515625" style="186" customWidth="1"/>
    <col min="11266" max="11266" width="8.42578125" style="186" customWidth="1"/>
    <col min="11267" max="11272" width="10.7109375" style="186" customWidth="1"/>
    <col min="11273" max="11518" width="9.140625" style="186"/>
    <col min="11519" max="11519" width="4" style="186" customWidth="1"/>
    <col min="11520" max="11520" width="6" style="186" customWidth="1"/>
    <col min="11521" max="11521" width="26.28515625" style="186" customWidth="1"/>
    <col min="11522" max="11522" width="8.42578125" style="186" customWidth="1"/>
    <col min="11523" max="11528" width="10.7109375" style="186" customWidth="1"/>
    <col min="11529" max="11774" width="9.140625" style="186"/>
    <col min="11775" max="11775" width="4" style="186" customWidth="1"/>
    <col min="11776" max="11776" width="6" style="186" customWidth="1"/>
    <col min="11777" max="11777" width="26.28515625" style="186" customWidth="1"/>
    <col min="11778" max="11778" width="8.42578125" style="186" customWidth="1"/>
    <col min="11779" max="11784" width="10.7109375" style="186" customWidth="1"/>
    <col min="11785" max="12030" width="9.140625" style="186"/>
    <col min="12031" max="12031" width="4" style="186" customWidth="1"/>
    <col min="12032" max="12032" width="6" style="186" customWidth="1"/>
    <col min="12033" max="12033" width="26.28515625" style="186" customWidth="1"/>
    <col min="12034" max="12034" width="8.42578125" style="186" customWidth="1"/>
    <col min="12035" max="12040" width="10.7109375" style="186" customWidth="1"/>
    <col min="12041" max="12286" width="9.140625" style="186"/>
    <col min="12287" max="12287" width="4" style="186" customWidth="1"/>
    <col min="12288" max="12288" width="6" style="186" customWidth="1"/>
    <col min="12289" max="12289" width="26.28515625" style="186" customWidth="1"/>
    <col min="12290" max="12290" width="8.42578125" style="186" customWidth="1"/>
    <col min="12291" max="12296" width="10.7109375" style="186" customWidth="1"/>
    <col min="12297" max="12542" width="9.140625" style="186"/>
    <col min="12543" max="12543" width="4" style="186" customWidth="1"/>
    <col min="12544" max="12544" width="6" style="186" customWidth="1"/>
    <col min="12545" max="12545" width="26.28515625" style="186" customWidth="1"/>
    <col min="12546" max="12546" width="8.42578125" style="186" customWidth="1"/>
    <col min="12547" max="12552" width="10.7109375" style="186" customWidth="1"/>
    <col min="12553" max="12798" width="9.140625" style="186"/>
    <col min="12799" max="12799" width="4" style="186" customWidth="1"/>
    <col min="12800" max="12800" width="6" style="186" customWidth="1"/>
    <col min="12801" max="12801" width="26.28515625" style="186" customWidth="1"/>
    <col min="12802" max="12802" width="8.42578125" style="186" customWidth="1"/>
    <col min="12803" max="12808" width="10.7109375" style="186" customWidth="1"/>
    <col min="12809" max="13054" width="9.140625" style="186"/>
    <col min="13055" max="13055" width="4" style="186" customWidth="1"/>
    <col min="13056" max="13056" width="6" style="186" customWidth="1"/>
    <col min="13057" max="13057" width="26.28515625" style="186" customWidth="1"/>
    <col min="13058" max="13058" width="8.42578125" style="186" customWidth="1"/>
    <col min="13059" max="13064" width="10.7109375" style="186" customWidth="1"/>
    <col min="13065" max="13310" width="9.140625" style="186"/>
    <col min="13311" max="13311" width="4" style="186" customWidth="1"/>
    <col min="13312" max="13312" width="6" style="186" customWidth="1"/>
    <col min="13313" max="13313" width="26.28515625" style="186" customWidth="1"/>
    <col min="13314" max="13314" width="8.42578125" style="186" customWidth="1"/>
    <col min="13315" max="13320" width="10.7109375" style="186" customWidth="1"/>
    <col min="13321" max="13566" width="9.140625" style="186"/>
    <col min="13567" max="13567" width="4" style="186" customWidth="1"/>
    <col min="13568" max="13568" width="6" style="186" customWidth="1"/>
    <col min="13569" max="13569" width="26.28515625" style="186" customWidth="1"/>
    <col min="13570" max="13570" width="8.42578125" style="186" customWidth="1"/>
    <col min="13571" max="13576" width="10.7109375" style="186" customWidth="1"/>
    <col min="13577" max="13822" width="9.140625" style="186"/>
    <col min="13823" max="13823" width="4" style="186" customWidth="1"/>
    <col min="13824" max="13824" width="6" style="186" customWidth="1"/>
    <col min="13825" max="13825" width="26.28515625" style="186" customWidth="1"/>
    <col min="13826" max="13826" width="8.42578125" style="186" customWidth="1"/>
    <col min="13827" max="13832" width="10.7109375" style="186" customWidth="1"/>
    <col min="13833" max="14078" width="9.140625" style="186"/>
    <col min="14079" max="14079" width="4" style="186" customWidth="1"/>
    <col min="14080" max="14080" width="6" style="186" customWidth="1"/>
    <col min="14081" max="14081" width="26.28515625" style="186" customWidth="1"/>
    <col min="14082" max="14082" width="8.42578125" style="186" customWidth="1"/>
    <col min="14083" max="14088" width="10.7109375" style="186" customWidth="1"/>
    <col min="14089" max="14334" width="9.140625" style="186"/>
    <col min="14335" max="14335" width="4" style="186" customWidth="1"/>
    <col min="14336" max="14336" width="6" style="186" customWidth="1"/>
    <col min="14337" max="14337" width="26.28515625" style="186" customWidth="1"/>
    <col min="14338" max="14338" width="8.42578125" style="186" customWidth="1"/>
    <col min="14339" max="14344" width="10.7109375" style="186" customWidth="1"/>
    <col min="14345" max="14590" width="9.140625" style="186"/>
    <col min="14591" max="14591" width="4" style="186" customWidth="1"/>
    <col min="14592" max="14592" width="6" style="186" customWidth="1"/>
    <col min="14593" max="14593" width="26.28515625" style="186" customWidth="1"/>
    <col min="14594" max="14594" width="8.42578125" style="186" customWidth="1"/>
    <col min="14595" max="14600" width="10.7109375" style="186" customWidth="1"/>
    <col min="14601" max="14846" width="9.140625" style="186"/>
    <col min="14847" max="14847" width="4" style="186" customWidth="1"/>
    <col min="14848" max="14848" width="6" style="186" customWidth="1"/>
    <col min="14849" max="14849" width="26.28515625" style="186" customWidth="1"/>
    <col min="14850" max="14850" width="8.42578125" style="186" customWidth="1"/>
    <col min="14851" max="14856" width="10.7109375" style="186" customWidth="1"/>
    <col min="14857" max="15102" width="9.140625" style="186"/>
    <col min="15103" max="15103" width="4" style="186" customWidth="1"/>
    <col min="15104" max="15104" width="6" style="186" customWidth="1"/>
    <col min="15105" max="15105" width="26.28515625" style="186" customWidth="1"/>
    <col min="15106" max="15106" width="8.42578125" style="186" customWidth="1"/>
    <col min="15107" max="15112" width="10.7109375" style="186" customWidth="1"/>
    <col min="15113" max="15358" width="9.140625" style="186"/>
    <col min="15359" max="15359" width="4" style="186" customWidth="1"/>
    <col min="15360" max="15360" width="6" style="186" customWidth="1"/>
    <col min="15361" max="15361" width="26.28515625" style="186" customWidth="1"/>
    <col min="15362" max="15362" width="8.42578125" style="186" customWidth="1"/>
    <col min="15363" max="15368" width="10.7109375" style="186" customWidth="1"/>
    <col min="15369" max="15614" width="9.140625" style="186"/>
    <col min="15615" max="15615" width="4" style="186" customWidth="1"/>
    <col min="15616" max="15616" width="6" style="186" customWidth="1"/>
    <col min="15617" max="15617" width="26.28515625" style="186" customWidth="1"/>
    <col min="15618" max="15618" width="8.42578125" style="186" customWidth="1"/>
    <col min="15619" max="15624" width="10.7109375" style="186" customWidth="1"/>
    <col min="15625" max="15870" width="9.140625" style="186"/>
    <col min="15871" max="15871" width="4" style="186" customWidth="1"/>
    <col min="15872" max="15872" width="6" style="186" customWidth="1"/>
    <col min="15873" max="15873" width="26.28515625" style="186" customWidth="1"/>
    <col min="15874" max="15874" width="8.42578125" style="186" customWidth="1"/>
    <col min="15875" max="15880" width="10.7109375" style="186" customWidth="1"/>
    <col min="15881" max="16126" width="9.140625" style="186"/>
    <col min="16127" max="16127" width="4" style="186" customWidth="1"/>
    <col min="16128" max="16128" width="6" style="186" customWidth="1"/>
    <col min="16129" max="16129" width="26.28515625" style="186" customWidth="1"/>
    <col min="16130" max="16130" width="8.42578125" style="186" customWidth="1"/>
    <col min="16131" max="16136" width="10.7109375" style="186" customWidth="1"/>
    <col min="16137" max="16384" width="9.140625" style="186"/>
  </cols>
  <sheetData>
    <row r="1" spans="2:11" ht="15" customHeight="1">
      <c r="B1" s="2546" t="s">
        <v>1380</v>
      </c>
      <c r="C1" s="2546"/>
      <c r="D1" s="2546"/>
      <c r="E1" s="2546"/>
      <c r="F1" s="2546"/>
      <c r="G1" s="2546"/>
      <c r="H1" s="2546"/>
    </row>
    <row r="2" spans="2:11" ht="15" customHeight="1">
      <c r="B2" s="2547" t="s">
        <v>1187</v>
      </c>
      <c r="C2" s="2547"/>
      <c r="D2" s="2547"/>
      <c r="E2" s="2547"/>
      <c r="F2" s="2547"/>
      <c r="G2" s="2547"/>
      <c r="H2" s="2547"/>
    </row>
    <row r="3" spans="2:11" ht="15" customHeight="1" thickBot="1">
      <c r="B3" s="2548" t="s">
        <v>279</v>
      </c>
      <c r="C3" s="2548"/>
      <c r="D3" s="2548"/>
      <c r="E3" s="2548"/>
      <c r="F3" s="2548"/>
      <c r="G3" s="2548"/>
      <c r="H3" s="2548"/>
    </row>
    <row r="4" spans="2:11" ht="21" customHeight="1" thickTop="1">
      <c r="B4" s="2549" t="s">
        <v>100</v>
      </c>
      <c r="C4" s="2551" t="s">
        <v>1813</v>
      </c>
      <c r="D4" s="2528" t="s">
        <v>154</v>
      </c>
      <c r="E4" s="2529"/>
      <c r="F4" s="2530"/>
      <c r="G4" s="2553" t="s">
        <v>48</v>
      </c>
      <c r="H4" s="2554"/>
    </row>
    <row r="5" spans="2:11" ht="21" customHeight="1">
      <c r="B5" s="2550"/>
      <c r="C5" s="2552"/>
      <c r="D5" s="1115" t="s">
        <v>87</v>
      </c>
      <c r="E5" s="1116" t="s">
        <v>1084</v>
      </c>
      <c r="F5" s="1116" t="s">
        <v>1085</v>
      </c>
      <c r="G5" s="1141" t="s">
        <v>102</v>
      </c>
      <c r="H5" s="1142" t="s">
        <v>106</v>
      </c>
    </row>
    <row r="6" spans="2:11" ht="27.75" customHeight="1">
      <c r="B6" s="1143"/>
      <c r="C6" s="1144" t="s">
        <v>1113</v>
      </c>
      <c r="D6" s="1144">
        <v>16329.478059999998</v>
      </c>
      <c r="E6" s="1145">
        <v>16397.617337</v>
      </c>
      <c r="F6" s="1145">
        <v>16469.416473000005</v>
      </c>
      <c r="G6" s="1146">
        <f>(E6/D6-1)*100</f>
        <v>0.41727773998430084</v>
      </c>
      <c r="H6" s="1568">
        <f>(F6/E6-1)*100</f>
        <v>0.437863224421009</v>
      </c>
      <c r="J6" s="1133"/>
      <c r="K6" s="1133"/>
    </row>
    <row r="7" spans="2:11" ht="27.75" customHeight="1">
      <c r="B7" s="1147">
        <v>1</v>
      </c>
      <c r="C7" s="1148" t="s">
        <v>1188</v>
      </c>
      <c r="D7" s="1148">
        <v>153.33918500000001</v>
      </c>
      <c r="E7" s="1149">
        <v>89.185187999999982</v>
      </c>
      <c r="F7" s="1149">
        <v>146.400554</v>
      </c>
      <c r="G7" s="1150">
        <f t="shared" ref="G7:H19" si="0">(E7/D7-1)*100</f>
        <v>-41.837966596731313</v>
      </c>
      <c r="H7" s="1569">
        <f t="shared" si="0"/>
        <v>64.153439918745292</v>
      </c>
      <c r="J7" s="1133"/>
      <c r="K7" s="1133"/>
    </row>
    <row r="8" spans="2:11" ht="27.75" customHeight="1">
      <c r="B8" s="1147">
        <v>2</v>
      </c>
      <c r="C8" s="1148" t="s">
        <v>1130</v>
      </c>
      <c r="D8" s="1148">
        <v>147.90532400000001</v>
      </c>
      <c r="E8" s="1149">
        <v>295.87915900000002</v>
      </c>
      <c r="F8" s="1149">
        <v>593.12781300000006</v>
      </c>
      <c r="G8" s="1150">
        <f t="shared" si="0"/>
        <v>100.04632084778775</v>
      </c>
      <c r="H8" s="1569">
        <f t="shared" si="0"/>
        <v>100.46285618920527</v>
      </c>
      <c r="J8" s="1133"/>
      <c r="K8" s="1133"/>
    </row>
    <row r="9" spans="2:11" ht="27.75" customHeight="1">
      <c r="B9" s="1147">
        <v>3</v>
      </c>
      <c r="C9" s="1148" t="s">
        <v>1189</v>
      </c>
      <c r="D9" s="1148">
        <v>380.07001300000002</v>
      </c>
      <c r="E9" s="1149">
        <v>312.81592999999998</v>
      </c>
      <c r="F9" s="1149">
        <v>281.739285</v>
      </c>
      <c r="G9" s="1150">
        <f t="shared" si="0"/>
        <v>-17.695182650466045</v>
      </c>
      <c r="H9" s="1569">
        <f t="shared" si="0"/>
        <v>-9.9344828762397022</v>
      </c>
      <c r="J9" s="1133"/>
      <c r="K9" s="1133"/>
    </row>
    <row r="10" spans="2:11" ht="27.75" customHeight="1">
      <c r="B10" s="1147">
        <v>4</v>
      </c>
      <c r="C10" s="1148" t="s">
        <v>1145</v>
      </c>
      <c r="D10" s="1148">
        <v>2353.6621620000001</v>
      </c>
      <c r="E10" s="1149">
        <v>2124.3503390000001</v>
      </c>
      <c r="F10" s="1149">
        <v>1754.2893799999999</v>
      </c>
      <c r="G10" s="1150">
        <f t="shared" si="0"/>
        <v>-9.7427671100063336</v>
      </c>
      <c r="H10" s="1569">
        <f t="shared" si="0"/>
        <v>-17.419959043770518</v>
      </c>
      <c r="J10" s="1133"/>
      <c r="K10" s="1133"/>
    </row>
    <row r="11" spans="2:11" ht="27.75" customHeight="1">
      <c r="B11" s="1147">
        <v>5</v>
      </c>
      <c r="C11" s="1148" t="s">
        <v>1148</v>
      </c>
      <c r="D11" s="1148">
        <v>970.03819199999998</v>
      </c>
      <c r="E11" s="1149">
        <v>896.34271000000001</v>
      </c>
      <c r="F11" s="1149">
        <v>1274.101627</v>
      </c>
      <c r="G11" s="1150">
        <f t="shared" si="0"/>
        <v>-7.5971732461436954</v>
      </c>
      <c r="H11" s="1569">
        <f t="shared" si="0"/>
        <v>42.144473624379671</v>
      </c>
      <c r="J11" s="1133"/>
      <c r="K11" s="1133"/>
    </row>
    <row r="12" spans="2:11" ht="27.75" customHeight="1">
      <c r="B12" s="1147">
        <v>6</v>
      </c>
      <c r="C12" s="1148" t="s">
        <v>1176</v>
      </c>
      <c r="D12" s="1148">
        <v>4005.5262600000001</v>
      </c>
      <c r="E12" s="1149">
        <v>4368.130263</v>
      </c>
      <c r="F12" s="1149">
        <v>3911.3961549999999</v>
      </c>
      <c r="G12" s="1150">
        <f t="shared" si="0"/>
        <v>9.0525933288975615</v>
      </c>
      <c r="H12" s="1569">
        <f t="shared" si="0"/>
        <v>-10.456055119709696</v>
      </c>
      <c r="J12" s="1133"/>
      <c r="K12" s="1133"/>
    </row>
    <row r="13" spans="2:11" ht="27.75" customHeight="1">
      <c r="B13" s="1147">
        <v>7</v>
      </c>
      <c r="C13" s="1148" t="s">
        <v>1177</v>
      </c>
      <c r="D13" s="1148">
        <v>263.50154199999997</v>
      </c>
      <c r="E13" s="1149">
        <v>295.41962499999994</v>
      </c>
      <c r="F13" s="1149">
        <v>285.37263699999994</v>
      </c>
      <c r="G13" s="1150">
        <f t="shared" si="0"/>
        <v>12.113053592680668</v>
      </c>
      <c r="H13" s="1569">
        <f t="shared" si="0"/>
        <v>-3.4009209780832994</v>
      </c>
      <c r="J13" s="1133"/>
      <c r="K13" s="1133"/>
    </row>
    <row r="14" spans="2:11" ht="27.75" customHeight="1">
      <c r="B14" s="1147">
        <v>8</v>
      </c>
      <c r="C14" s="1148" t="s">
        <v>1190</v>
      </c>
      <c r="D14" s="1148">
        <v>253.82333599999998</v>
      </c>
      <c r="E14" s="1149">
        <v>349.90700400000003</v>
      </c>
      <c r="F14" s="1149">
        <v>510.24767000000003</v>
      </c>
      <c r="G14" s="1150">
        <f t="shared" si="0"/>
        <v>37.854544627055105</v>
      </c>
      <c r="H14" s="1569">
        <f t="shared" si="0"/>
        <v>45.823794370232143</v>
      </c>
      <c r="J14" s="1133"/>
      <c r="K14" s="1133"/>
    </row>
    <row r="15" spans="2:11" ht="27.75" customHeight="1">
      <c r="B15" s="1147">
        <v>9</v>
      </c>
      <c r="C15" s="1148" t="s">
        <v>1180</v>
      </c>
      <c r="D15" s="1148">
        <v>383.128647</v>
      </c>
      <c r="E15" s="1149">
        <v>440.03334599999994</v>
      </c>
      <c r="F15" s="1149">
        <v>244.37457599999999</v>
      </c>
      <c r="G15" s="1150">
        <f t="shared" si="0"/>
        <v>14.852634864445392</v>
      </c>
      <c r="H15" s="1569">
        <f t="shared" si="0"/>
        <v>-44.46453246750076</v>
      </c>
      <c r="J15" s="1133"/>
      <c r="K15" s="1133"/>
    </row>
    <row r="16" spans="2:11" ht="27.75" customHeight="1">
      <c r="B16" s="1147">
        <v>10</v>
      </c>
      <c r="C16" s="1148" t="s">
        <v>1181</v>
      </c>
      <c r="D16" s="1148">
        <v>262.03434799999997</v>
      </c>
      <c r="E16" s="1149">
        <v>363.756418</v>
      </c>
      <c r="F16" s="1149">
        <v>303.96206899999993</v>
      </c>
      <c r="G16" s="1150">
        <f t="shared" si="0"/>
        <v>38.820128268069666</v>
      </c>
      <c r="H16" s="1569">
        <f t="shared" si="0"/>
        <v>-16.438018971255662</v>
      </c>
      <c r="J16" s="1133"/>
      <c r="K16" s="1133"/>
    </row>
    <row r="17" spans="2:11" ht="27.75" customHeight="1">
      <c r="B17" s="1147">
        <v>11</v>
      </c>
      <c r="C17" s="1148" t="s">
        <v>1191</v>
      </c>
      <c r="D17" s="1148">
        <v>7156.4490509999987</v>
      </c>
      <c r="E17" s="1149">
        <v>6861.7973549999997</v>
      </c>
      <c r="F17" s="1149">
        <v>7164.4047069999997</v>
      </c>
      <c r="G17" s="1150">
        <f t="shared" si="0"/>
        <v>-4.1172890898849683</v>
      </c>
      <c r="H17" s="1569">
        <f t="shared" si="0"/>
        <v>4.4100304387377331</v>
      </c>
      <c r="J17" s="1133"/>
      <c r="K17" s="1133"/>
    </row>
    <row r="18" spans="2:11" ht="27.75" customHeight="1">
      <c r="B18" s="1143"/>
      <c r="C18" s="1144" t="s">
        <v>1166</v>
      </c>
      <c r="D18" s="1144">
        <v>13568.920271000001</v>
      </c>
      <c r="E18" s="1151">
        <v>15804.645687</v>
      </c>
      <c r="F18" s="1151">
        <v>15798.499280999999</v>
      </c>
      <c r="G18" s="1152">
        <f t="shared" si="0"/>
        <v>16.476811502668156</v>
      </c>
      <c r="H18" s="1570">
        <f t="shared" si="0"/>
        <v>-3.8889868977309838E-2</v>
      </c>
      <c r="J18" s="1133"/>
      <c r="K18" s="1133"/>
    </row>
    <row r="19" spans="2:11" ht="27.75" customHeight="1" thickBot="1">
      <c r="B19" s="1153"/>
      <c r="C19" s="1154" t="s">
        <v>1192</v>
      </c>
      <c r="D19" s="1154">
        <v>29898.398331</v>
      </c>
      <c r="E19" s="1154">
        <v>32202.263024000003</v>
      </c>
      <c r="F19" s="1154">
        <v>32267.915753999998</v>
      </c>
      <c r="G19" s="1155">
        <f t="shared" si="0"/>
        <v>7.7056458593343979</v>
      </c>
      <c r="H19" s="1571">
        <f t="shared" si="0"/>
        <v>0.20387613737289367</v>
      </c>
      <c r="J19" s="1133"/>
      <c r="K19" s="1133"/>
    </row>
    <row r="20" spans="2:11" ht="27.75" customHeight="1" thickTop="1">
      <c r="B20" s="2533" t="s">
        <v>1169</v>
      </c>
      <c r="C20" s="2533"/>
      <c r="D20" s="2533"/>
      <c r="E20" s="2533"/>
      <c r="F20" s="2533"/>
      <c r="G20" s="2533"/>
      <c r="H20" s="2533"/>
      <c r="J20" s="1133"/>
      <c r="K20" s="1133"/>
    </row>
    <row r="21" spans="2:11">
      <c r="D21" s="1064"/>
      <c r="E21" s="1064"/>
      <c r="F21" s="1064"/>
      <c r="G21" s="1064"/>
      <c r="H21" s="1064"/>
      <c r="J21" s="1133"/>
      <c r="K21" s="1133"/>
    </row>
    <row r="22" spans="2:11">
      <c r="D22" s="1140"/>
      <c r="E22" s="1140"/>
      <c r="F22" s="1140"/>
      <c r="G22" s="1140"/>
      <c r="H22" s="1140"/>
      <c r="J22" s="1133"/>
      <c r="K22" s="1133"/>
    </row>
    <row r="23" spans="2:11">
      <c r="D23" s="1156"/>
      <c r="E23" s="1156"/>
      <c r="F23" s="1156"/>
      <c r="G23" s="202"/>
      <c r="J23" s="1133"/>
      <c r="K23" s="1133"/>
    </row>
    <row r="24" spans="2:11">
      <c r="J24" s="1133"/>
      <c r="K24" s="1133"/>
    </row>
    <row r="25" spans="2:11">
      <c r="J25" s="1133"/>
      <c r="K25" s="1133"/>
    </row>
    <row r="26" spans="2:11">
      <c r="J26" s="1133"/>
      <c r="K26" s="1133"/>
    </row>
    <row r="27" spans="2:11">
      <c r="J27" s="1133"/>
      <c r="K27" s="1133"/>
    </row>
    <row r="28" spans="2:11">
      <c r="J28" s="1133"/>
      <c r="K28" s="1133"/>
    </row>
    <row r="29" spans="2:11">
      <c r="J29" s="1133"/>
      <c r="K29" s="1133"/>
    </row>
    <row r="30" spans="2:11">
      <c r="J30" s="1133"/>
      <c r="K30" s="1133"/>
    </row>
    <row r="31" spans="2:11">
      <c r="J31" s="1133"/>
      <c r="K31" s="1133"/>
    </row>
    <row r="32" spans="2:11">
      <c r="J32" s="1133"/>
      <c r="K32" s="1133"/>
    </row>
    <row r="33" spans="10:11">
      <c r="J33" s="1133"/>
      <c r="K33" s="1133"/>
    </row>
    <row r="34" spans="10:11">
      <c r="J34" s="1133"/>
      <c r="K34" s="1133"/>
    </row>
    <row r="35" spans="10:11">
      <c r="J35" s="1133"/>
      <c r="K35" s="1133"/>
    </row>
    <row r="36" spans="10:11">
      <c r="J36" s="1133"/>
      <c r="K36" s="1133"/>
    </row>
    <row r="37" spans="10:11">
      <c r="J37" s="1133"/>
      <c r="K37" s="1133"/>
    </row>
    <row r="38" spans="10:11">
      <c r="J38" s="1133"/>
      <c r="K38" s="1133"/>
    </row>
    <row r="39" spans="10:11">
      <c r="J39" s="1133"/>
      <c r="K39" s="1133"/>
    </row>
    <row r="40" spans="10:11">
      <c r="J40" s="1133"/>
      <c r="K40" s="1133"/>
    </row>
    <row r="41" spans="10:11">
      <c r="J41" s="1133"/>
      <c r="K41" s="1133"/>
    </row>
    <row r="42" spans="10:11">
      <c r="J42" s="1133"/>
      <c r="K42" s="1133"/>
    </row>
    <row r="43" spans="10:11">
      <c r="J43" s="1133"/>
      <c r="K43" s="1133"/>
    </row>
    <row r="44" spans="10:11">
      <c r="J44" s="1133"/>
      <c r="K44" s="1133"/>
    </row>
    <row r="45" spans="10:11">
      <c r="J45" s="1133"/>
      <c r="K45" s="1133"/>
    </row>
    <row r="46" spans="10:11">
      <c r="J46" s="1133"/>
      <c r="K46" s="1133"/>
    </row>
    <row r="47" spans="10:11">
      <c r="J47" s="1133"/>
      <c r="K47" s="1133"/>
    </row>
    <row r="48" spans="10:11">
      <c r="J48" s="1133"/>
      <c r="K48" s="1133"/>
    </row>
    <row r="49" spans="10:11">
      <c r="J49" s="1133"/>
      <c r="K49" s="1133"/>
    </row>
    <row r="50" spans="10:11">
      <c r="J50" s="1133"/>
      <c r="K50" s="1133"/>
    </row>
    <row r="51" spans="10:11">
      <c r="J51" s="1133"/>
      <c r="K51" s="1133"/>
    </row>
    <row r="52" spans="10:11">
      <c r="J52" s="1133"/>
      <c r="K52" s="1133"/>
    </row>
    <row r="53" spans="10:11">
      <c r="J53" s="1133"/>
      <c r="K53" s="1133"/>
    </row>
    <row r="54" spans="10:11">
      <c r="J54" s="1133"/>
      <c r="K54" s="1133"/>
    </row>
    <row r="55" spans="10:11">
      <c r="J55" s="1133"/>
      <c r="K55" s="1133"/>
    </row>
    <row r="56" spans="10:11">
      <c r="J56" s="1133"/>
      <c r="K56" s="1133"/>
    </row>
    <row r="57" spans="10:11">
      <c r="J57" s="1133"/>
      <c r="K57" s="1133"/>
    </row>
    <row r="58" spans="10:11">
      <c r="J58" s="1133"/>
      <c r="K58" s="1133"/>
    </row>
    <row r="59" spans="10:11">
      <c r="J59" s="1133"/>
      <c r="K59" s="1133"/>
    </row>
    <row r="60" spans="10:11">
      <c r="J60" s="1133"/>
      <c r="K60" s="1133"/>
    </row>
    <row r="61" spans="10:11">
      <c r="J61" s="1133"/>
      <c r="K61" s="1133"/>
    </row>
    <row r="62" spans="10:11">
      <c r="J62" s="1133"/>
      <c r="K62" s="1133"/>
    </row>
    <row r="63" spans="10:11">
      <c r="J63" s="1133"/>
      <c r="K63" s="1133"/>
    </row>
    <row r="64" spans="10:11">
      <c r="J64" s="1133"/>
      <c r="K64" s="1133"/>
    </row>
    <row r="65" spans="10:11">
      <c r="J65" s="1133"/>
      <c r="K65" s="1133"/>
    </row>
    <row r="66" spans="10:11">
      <c r="J66" s="1133"/>
      <c r="K66" s="1133"/>
    </row>
    <row r="67" spans="10:11">
      <c r="J67" s="1133"/>
      <c r="K67" s="1133"/>
    </row>
    <row r="68" spans="10:11">
      <c r="J68" s="1133"/>
      <c r="K68" s="1133"/>
    </row>
    <row r="69" spans="10:11">
      <c r="J69" s="1133"/>
      <c r="K69" s="1133"/>
    </row>
  </sheetData>
  <mergeCells count="8">
    <mergeCell ref="B20:H20"/>
    <mergeCell ref="B1:H1"/>
    <mergeCell ref="B2:H2"/>
    <mergeCell ref="B3:H3"/>
    <mergeCell ref="B4:B5"/>
    <mergeCell ref="C4:C5"/>
    <mergeCell ref="D4:F4"/>
    <mergeCell ref="G4:H4"/>
  </mergeCells>
  <printOptions horizontalCentered="1"/>
  <pageMargins left="0.39370078740157483" right="0.39370078740157483" top="0.39370078740157483" bottom="0.39370078740157483" header="0.51181102362204722" footer="0.51181102362204722"/>
  <pageSetup scale="71" orientation="portrait"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B1:S72"/>
  <sheetViews>
    <sheetView showGridLines="0" workbookViewId="0">
      <selection activeCell="B6" sqref="B6"/>
    </sheetView>
  </sheetViews>
  <sheetFormatPr defaultRowHeight="15.75"/>
  <cols>
    <col min="1" max="1" width="4.28515625" style="186" customWidth="1"/>
    <col min="2" max="2" width="6.140625" style="186" customWidth="1"/>
    <col min="3" max="3" width="42" style="186" customWidth="1"/>
    <col min="4" max="6" width="20.85546875" style="186" customWidth="1"/>
    <col min="7" max="8" width="15.5703125" style="186" customWidth="1"/>
    <col min="9" max="16" width="8.42578125" style="186" customWidth="1"/>
    <col min="17" max="255" width="9.140625" style="186"/>
    <col min="256" max="256" width="6.140625" style="186" customWidth="1"/>
    <col min="257" max="257" width="29.42578125" style="186" bestFit="1" customWidth="1"/>
    <col min="258" max="262" width="11.7109375" style="186" customWidth="1"/>
    <col min="263" max="263" width="9" style="186" customWidth="1"/>
    <col min="264" max="272" width="8.42578125" style="186" customWidth="1"/>
    <col min="273" max="511" width="9.140625" style="186"/>
    <col min="512" max="512" width="6.140625" style="186" customWidth="1"/>
    <col min="513" max="513" width="29.42578125" style="186" bestFit="1" customWidth="1"/>
    <col min="514" max="518" width="11.7109375" style="186" customWidth="1"/>
    <col min="519" max="519" width="9" style="186" customWidth="1"/>
    <col min="520" max="528" width="8.42578125" style="186" customWidth="1"/>
    <col min="529" max="767" width="9.140625" style="186"/>
    <col min="768" max="768" width="6.140625" style="186" customWidth="1"/>
    <col min="769" max="769" width="29.42578125" style="186" bestFit="1" customWidth="1"/>
    <col min="770" max="774" width="11.7109375" style="186" customWidth="1"/>
    <col min="775" max="775" width="9" style="186" customWidth="1"/>
    <col min="776" max="784" width="8.42578125" style="186" customWidth="1"/>
    <col min="785" max="1023" width="9.140625" style="186"/>
    <col min="1024" max="1024" width="6.140625" style="186" customWidth="1"/>
    <col min="1025" max="1025" width="29.42578125" style="186" bestFit="1" customWidth="1"/>
    <col min="1026" max="1030" width="11.7109375" style="186" customWidth="1"/>
    <col min="1031" max="1031" width="9" style="186" customWidth="1"/>
    <col min="1032" max="1040" width="8.42578125" style="186" customWidth="1"/>
    <col min="1041" max="1279" width="9.140625" style="186"/>
    <col min="1280" max="1280" width="6.140625" style="186" customWidth="1"/>
    <col min="1281" max="1281" width="29.42578125" style="186" bestFit="1" customWidth="1"/>
    <col min="1282" max="1286" width="11.7109375" style="186" customWidth="1"/>
    <col min="1287" max="1287" width="9" style="186" customWidth="1"/>
    <col min="1288" max="1296" width="8.42578125" style="186" customWidth="1"/>
    <col min="1297" max="1535" width="9.140625" style="186"/>
    <col min="1536" max="1536" width="6.140625" style="186" customWidth="1"/>
    <col min="1537" max="1537" width="29.42578125" style="186" bestFit="1" customWidth="1"/>
    <col min="1538" max="1542" width="11.7109375" style="186" customWidth="1"/>
    <col min="1543" max="1543" width="9" style="186" customWidth="1"/>
    <col min="1544" max="1552" width="8.42578125" style="186" customWidth="1"/>
    <col min="1553" max="1791" width="9.140625" style="186"/>
    <col min="1792" max="1792" width="6.140625" style="186" customWidth="1"/>
    <col min="1793" max="1793" width="29.42578125" style="186" bestFit="1" customWidth="1"/>
    <col min="1794" max="1798" width="11.7109375" style="186" customWidth="1"/>
    <col min="1799" max="1799" width="9" style="186" customWidth="1"/>
    <col min="1800" max="1808" width="8.42578125" style="186" customWidth="1"/>
    <col min="1809" max="2047" width="9.140625" style="186"/>
    <col min="2048" max="2048" width="6.140625" style="186" customWidth="1"/>
    <col min="2049" max="2049" width="29.42578125" style="186" bestFit="1" customWidth="1"/>
    <col min="2050" max="2054" width="11.7109375" style="186" customWidth="1"/>
    <col min="2055" max="2055" width="9" style="186" customWidth="1"/>
    <col min="2056" max="2064" width="8.42578125" style="186" customWidth="1"/>
    <col min="2065" max="2303" width="9.140625" style="186"/>
    <col min="2304" max="2304" width="6.140625" style="186" customWidth="1"/>
    <col min="2305" max="2305" width="29.42578125" style="186" bestFit="1" customWidth="1"/>
    <col min="2306" max="2310" width="11.7109375" style="186" customWidth="1"/>
    <col min="2311" max="2311" width="9" style="186" customWidth="1"/>
    <col min="2312" max="2320" width="8.42578125" style="186" customWidth="1"/>
    <col min="2321" max="2559" width="9.140625" style="186"/>
    <col min="2560" max="2560" width="6.140625" style="186" customWidth="1"/>
    <col min="2561" max="2561" width="29.42578125" style="186" bestFit="1" customWidth="1"/>
    <col min="2562" max="2566" width="11.7109375" style="186" customWidth="1"/>
    <col min="2567" max="2567" width="9" style="186" customWidth="1"/>
    <col min="2568" max="2576" width="8.42578125" style="186" customWidth="1"/>
    <col min="2577" max="2815" width="9.140625" style="186"/>
    <col min="2816" max="2816" width="6.140625" style="186" customWidth="1"/>
    <col min="2817" max="2817" width="29.42578125" style="186" bestFit="1" customWidth="1"/>
    <col min="2818" max="2822" width="11.7109375" style="186" customWidth="1"/>
    <col min="2823" max="2823" width="9" style="186" customWidth="1"/>
    <col min="2824" max="2832" width="8.42578125" style="186" customWidth="1"/>
    <col min="2833" max="3071" width="9.140625" style="186"/>
    <col min="3072" max="3072" width="6.140625" style="186" customWidth="1"/>
    <col min="3073" max="3073" width="29.42578125" style="186" bestFit="1" customWidth="1"/>
    <col min="3074" max="3078" width="11.7109375" style="186" customWidth="1"/>
    <col min="3079" max="3079" width="9" style="186" customWidth="1"/>
    <col min="3080" max="3088" width="8.42578125" style="186" customWidth="1"/>
    <col min="3089" max="3327" width="9.140625" style="186"/>
    <col min="3328" max="3328" width="6.140625" style="186" customWidth="1"/>
    <col min="3329" max="3329" width="29.42578125" style="186" bestFit="1" customWidth="1"/>
    <col min="3330" max="3334" width="11.7109375" style="186" customWidth="1"/>
    <col min="3335" max="3335" width="9" style="186" customWidth="1"/>
    <col min="3336" max="3344" width="8.42578125" style="186" customWidth="1"/>
    <col min="3345" max="3583" width="9.140625" style="186"/>
    <col min="3584" max="3584" width="6.140625" style="186" customWidth="1"/>
    <col min="3585" max="3585" width="29.42578125" style="186" bestFit="1" customWidth="1"/>
    <col min="3586" max="3590" width="11.7109375" style="186" customWidth="1"/>
    <col min="3591" max="3591" width="9" style="186" customWidth="1"/>
    <col min="3592" max="3600" width="8.42578125" style="186" customWidth="1"/>
    <col min="3601" max="3839" width="9.140625" style="186"/>
    <col min="3840" max="3840" width="6.140625" style="186" customWidth="1"/>
    <col min="3841" max="3841" width="29.42578125" style="186" bestFit="1" customWidth="1"/>
    <col min="3842" max="3846" width="11.7109375" style="186" customWidth="1"/>
    <col min="3847" max="3847" width="9" style="186" customWidth="1"/>
    <col min="3848" max="3856" width="8.42578125" style="186" customWidth="1"/>
    <col min="3857" max="4095" width="9.140625" style="186"/>
    <col min="4096" max="4096" width="6.140625" style="186" customWidth="1"/>
    <col min="4097" max="4097" width="29.42578125" style="186" bestFit="1" customWidth="1"/>
    <col min="4098" max="4102" width="11.7109375" style="186" customWidth="1"/>
    <col min="4103" max="4103" width="9" style="186" customWidth="1"/>
    <col min="4104" max="4112" width="8.42578125" style="186" customWidth="1"/>
    <col min="4113" max="4351" width="9.140625" style="186"/>
    <col min="4352" max="4352" width="6.140625" style="186" customWidth="1"/>
    <col min="4353" max="4353" width="29.42578125" style="186" bestFit="1" customWidth="1"/>
    <col min="4354" max="4358" width="11.7109375" style="186" customWidth="1"/>
    <col min="4359" max="4359" width="9" style="186" customWidth="1"/>
    <col min="4360" max="4368" width="8.42578125" style="186" customWidth="1"/>
    <col min="4369" max="4607" width="9.140625" style="186"/>
    <col min="4608" max="4608" width="6.140625" style="186" customWidth="1"/>
    <col min="4609" max="4609" width="29.42578125" style="186" bestFit="1" customWidth="1"/>
    <col min="4610" max="4614" width="11.7109375" style="186" customWidth="1"/>
    <col min="4615" max="4615" width="9" style="186" customWidth="1"/>
    <col min="4616" max="4624" width="8.42578125" style="186" customWidth="1"/>
    <col min="4625" max="4863" width="9.140625" style="186"/>
    <col min="4864" max="4864" width="6.140625" style="186" customWidth="1"/>
    <col min="4865" max="4865" width="29.42578125" style="186" bestFit="1" customWidth="1"/>
    <col min="4866" max="4870" width="11.7109375" style="186" customWidth="1"/>
    <col min="4871" max="4871" width="9" style="186" customWidth="1"/>
    <col min="4872" max="4880" width="8.42578125" style="186" customWidth="1"/>
    <col min="4881" max="5119" width="9.140625" style="186"/>
    <col min="5120" max="5120" width="6.140625" style="186" customWidth="1"/>
    <col min="5121" max="5121" width="29.42578125" style="186" bestFit="1" customWidth="1"/>
    <col min="5122" max="5126" width="11.7109375" style="186" customWidth="1"/>
    <col min="5127" max="5127" width="9" style="186" customWidth="1"/>
    <col min="5128" max="5136" width="8.42578125" style="186" customWidth="1"/>
    <col min="5137" max="5375" width="9.140625" style="186"/>
    <col min="5376" max="5376" width="6.140625" style="186" customWidth="1"/>
    <col min="5377" max="5377" width="29.42578125" style="186" bestFit="1" customWidth="1"/>
    <col min="5378" max="5382" width="11.7109375" style="186" customWidth="1"/>
    <col min="5383" max="5383" width="9" style="186" customWidth="1"/>
    <col min="5384" max="5392" width="8.42578125" style="186" customWidth="1"/>
    <col min="5393" max="5631" width="9.140625" style="186"/>
    <col min="5632" max="5632" width="6.140625" style="186" customWidth="1"/>
    <col min="5633" max="5633" width="29.42578125" style="186" bestFit="1" customWidth="1"/>
    <col min="5634" max="5638" width="11.7109375" style="186" customWidth="1"/>
    <col min="5639" max="5639" width="9" style="186" customWidth="1"/>
    <col min="5640" max="5648" width="8.42578125" style="186" customWidth="1"/>
    <col min="5649" max="5887" width="9.140625" style="186"/>
    <col min="5888" max="5888" width="6.140625" style="186" customWidth="1"/>
    <col min="5889" max="5889" width="29.42578125" style="186" bestFit="1" customWidth="1"/>
    <col min="5890" max="5894" width="11.7109375" style="186" customWidth="1"/>
    <col min="5895" max="5895" width="9" style="186" customWidth="1"/>
    <col min="5896" max="5904" width="8.42578125" style="186" customWidth="1"/>
    <col min="5905" max="6143" width="9.140625" style="186"/>
    <col min="6144" max="6144" width="6.140625" style="186" customWidth="1"/>
    <col min="6145" max="6145" width="29.42578125" style="186" bestFit="1" customWidth="1"/>
    <col min="6146" max="6150" width="11.7109375" style="186" customWidth="1"/>
    <col min="6151" max="6151" width="9" style="186" customWidth="1"/>
    <col min="6152" max="6160" width="8.42578125" style="186" customWidth="1"/>
    <col min="6161" max="6399" width="9.140625" style="186"/>
    <col min="6400" max="6400" width="6.140625" style="186" customWidth="1"/>
    <col min="6401" max="6401" width="29.42578125" style="186" bestFit="1" customWidth="1"/>
    <col min="6402" max="6406" width="11.7109375" style="186" customWidth="1"/>
    <col min="6407" max="6407" width="9" style="186" customWidth="1"/>
    <col min="6408" max="6416" width="8.42578125" style="186" customWidth="1"/>
    <col min="6417" max="6655" width="9.140625" style="186"/>
    <col min="6656" max="6656" width="6.140625" style="186" customWidth="1"/>
    <col min="6657" max="6657" width="29.42578125" style="186" bestFit="1" customWidth="1"/>
    <col min="6658" max="6662" width="11.7109375" style="186" customWidth="1"/>
    <col min="6663" max="6663" width="9" style="186" customWidth="1"/>
    <col min="6664" max="6672" width="8.42578125" style="186" customWidth="1"/>
    <col min="6673" max="6911" width="9.140625" style="186"/>
    <col min="6912" max="6912" width="6.140625" style="186" customWidth="1"/>
    <col min="6913" max="6913" width="29.42578125" style="186" bestFit="1" customWidth="1"/>
    <col min="6914" max="6918" width="11.7109375" style="186" customWidth="1"/>
    <col min="6919" max="6919" width="9" style="186" customWidth="1"/>
    <col min="6920" max="6928" width="8.42578125" style="186" customWidth="1"/>
    <col min="6929" max="7167" width="9.140625" style="186"/>
    <col min="7168" max="7168" width="6.140625" style="186" customWidth="1"/>
    <col min="7169" max="7169" width="29.42578125" style="186" bestFit="1" customWidth="1"/>
    <col min="7170" max="7174" width="11.7109375" style="186" customWidth="1"/>
    <col min="7175" max="7175" width="9" style="186" customWidth="1"/>
    <col min="7176" max="7184" width="8.42578125" style="186" customWidth="1"/>
    <col min="7185" max="7423" width="9.140625" style="186"/>
    <col min="7424" max="7424" width="6.140625" style="186" customWidth="1"/>
    <col min="7425" max="7425" width="29.42578125" style="186" bestFit="1" customWidth="1"/>
    <col min="7426" max="7430" width="11.7109375" style="186" customWidth="1"/>
    <col min="7431" max="7431" width="9" style="186" customWidth="1"/>
    <col min="7432" max="7440" width="8.42578125" style="186" customWidth="1"/>
    <col min="7441" max="7679" width="9.140625" style="186"/>
    <col min="7680" max="7680" width="6.140625" style="186" customWidth="1"/>
    <col min="7681" max="7681" width="29.42578125" style="186" bestFit="1" customWidth="1"/>
    <col min="7682" max="7686" width="11.7109375" style="186" customWidth="1"/>
    <col min="7687" max="7687" width="9" style="186" customWidth="1"/>
    <col min="7688" max="7696" width="8.42578125" style="186" customWidth="1"/>
    <col min="7697" max="7935" width="9.140625" style="186"/>
    <col min="7936" max="7936" width="6.140625" style="186" customWidth="1"/>
    <col min="7937" max="7937" width="29.42578125" style="186" bestFit="1" customWidth="1"/>
    <col min="7938" max="7942" width="11.7109375" style="186" customWidth="1"/>
    <col min="7943" max="7943" width="9" style="186" customWidth="1"/>
    <col min="7944" max="7952" width="8.42578125" style="186" customWidth="1"/>
    <col min="7953" max="8191" width="9.140625" style="186"/>
    <col min="8192" max="8192" width="6.140625" style="186" customWidth="1"/>
    <col min="8193" max="8193" width="29.42578125" style="186" bestFit="1" customWidth="1"/>
    <col min="8194" max="8198" width="11.7109375" style="186" customWidth="1"/>
    <col min="8199" max="8199" width="9" style="186" customWidth="1"/>
    <col min="8200" max="8208" width="8.42578125" style="186" customWidth="1"/>
    <col min="8209" max="8447" width="9.140625" style="186"/>
    <col min="8448" max="8448" width="6.140625" style="186" customWidth="1"/>
    <col min="8449" max="8449" width="29.42578125" style="186" bestFit="1" customWidth="1"/>
    <col min="8450" max="8454" width="11.7109375" style="186" customWidth="1"/>
    <col min="8455" max="8455" width="9" style="186" customWidth="1"/>
    <col min="8456" max="8464" width="8.42578125" style="186" customWidth="1"/>
    <col min="8465" max="8703" width="9.140625" style="186"/>
    <col min="8704" max="8704" width="6.140625" style="186" customWidth="1"/>
    <col min="8705" max="8705" width="29.42578125" style="186" bestFit="1" customWidth="1"/>
    <col min="8706" max="8710" width="11.7109375" style="186" customWidth="1"/>
    <col min="8711" max="8711" width="9" style="186" customWidth="1"/>
    <col min="8712" max="8720" width="8.42578125" style="186" customWidth="1"/>
    <col min="8721" max="8959" width="9.140625" style="186"/>
    <col min="8960" max="8960" width="6.140625" style="186" customWidth="1"/>
    <col min="8961" max="8961" width="29.42578125" style="186" bestFit="1" customWidth="1"/>
    <col min="8962" max="8966" width="11.7109375" style="186" customWidth="1"/>
    <col min="8967" max="8967" width="9" style="186" customWidth="1"/>
    <col min="8968" max="8976" width="8.42578125" style="186" customWidth="1"/>
    <col min="8977" max="9215" width="9.140625" style="186"/>
    <col min="9216" max="9216" width="6.140625" style="186" customWidth="1"/>
    <col min="9217" max="9217" width="29.42578125" style="186" bestFit="1" customWidth="1"/>
    <col min="9218" max="9222" width="11.7109375" style="186" customWidth="1"/>
    <col min="9223" max="9223" width="9" style="186" customWidth="1"/>
    <col min="9224" max="9232" width="8.42578125" style="186" customWidth="1"/>
    <col min="9233" max="9471" width="9.140625" style="186"/>
    <col min="9472" max="9472" width="6.140625" style="186" customWidth="1"/>
    <col min="9473" max="9473" width="29.42578125" style="186" bestFit="1" customWidth="1"/>
    <col min="9474" max="9478" width="11.7109375" style="186" customWidth="1"/>
    <col min="9479" max="9479" width="9" style="186" customWidth="1"/>
    <col min="9480" max="9488" width="8.42578125" style="186" customWidth="1"/>
    <col min="9489" max="9727" width="9.140625" style="186"/>
    <col min="9728" max="9728" width="6.140625" style="186" customWidth="1"/>
    <col min="9729" max="9729" width="29.42578125" style="186" bestFit="1" customWidth="1"/>
    <col min="9730" max="9734" width="11.7109375" style="186" customWidth="1"/>
    <col min="9735" max="9735" width="9" style="186" customWidth="1"/>
    <col min="9736" max="9744" width="8.42578125" style="186" customWidth="1"/>
    <col min="9745" max="9983" width="9.140625" style="186"/>
    <col min="9984" max="9984" width="6.140625" style="186" customWidth="1"/>
    <col min="9985" max="9985" width="29.42578125" style="186" bestFit="1" customWidth="1"/>
    <col min="9986" max="9990" width="11.7109375" style="186" customWidth="1"/>
    <col min="9991" max="9991" width="9" style="186" customWidth="1"/>
    <col min="9992" max="10000" width="8.42578125" style="186" customWidth="1"/>
    <col min="10001" max="10239" width="9.140625" style="186"/>
    <col min="10240" max="10240" width="6.140625" style="186" customWidth="1"/>
    <col min="10241" max="10241" width="29.42578125" style="186" bestFit="1" customWidth="1"/>
    <col min="10242" max="10246" width="11.7109375" style="186" customWidth="1"/>
    <col min="10247" max="10247" width="9" style="186" customWidth="1"/>
    <col min="10248" max="10256" width="8.42578125" style="186" customWidth="1"/>
    <col min="10257" max="10495" width="9.140625" style="186"/>
    <col min="10496" max="10496" width="6.140625" style="186" customWidth="1"/>
    <col min="10497" max="10497" width="29.42578125" style="186" bestFit="1" customWidth="1"/>
    <col min="10498" max="10502" width="11.7109375" style="186" customWidth="1"/>
    <col min="10503" max="10503" width="9" style="186" customWidth="1"/>
    <col min="10504" max="10512" width="8.42578125" style="186" customWidth="1"/>
    <col min="10513" max="10751" width="9.140625" style="186"/>
    <col min="10752" max="10752" width="6.140625" style="186" customWidth="1"/>
    <col min="10753" max="10753" width="29.42578125" style="186" bestFit="1" customWidth="1"/>
    <col min="10754" max="10758" width="11.7109375" style="186" customWidth="1"/>
    <col min="10759" max="10759" width="9" style="186" customWidth="1"/>
    <col min="10760" max="10768" width="8.42578125" style="186" customWidth="1"/>
    <col min="10769" max="11007" width="9.140625" style="186"/>
    <col min="11008" max="11008" width="6.140625" style="186" customWidth="1"/>
    <col min="11009" max="11009" width="29.42578125" style="186" bestFit="1" customWidth="1"/>
    <col min="11010" max="11014" width="11.7109375" style="186" customWidth="1"/>
    <col min="11015" max="11015" width="9" style="186" customWidth="1"/>
    <col min="11016" max="11024" width="8.42578125" style="186" customWidth="1"/>
    <col min="11025" max="11263" width="9.140625" style="186"/>
    <col min="11264" max="11264" width="6.140625" style="186" customWidth="1"/>
    <col min="11265" max="11265" width="29.42578125" style="186" bestFit="1" customWidth="1"/>
    <col min="11266" max="11270" width="11.7109375" style="186" customWidth="1"/>
    <col min="11271" max="11271" width="9" style="186" customWidth="1"/>
    <col min="11272" max="11280" width="8.42578125" style="186" customWidth="1"/>
    <col min="11281" max="11519" width="9.140625" style="186"/>
    <col min="11520" max="11520" width="6.140625" style="186" customWidth="1"/>
    <col min="11521" max="11521" width="29.42578125" style="186" bestFit="1" customWidth="1"/>
    <col min="11522" max="11526" width="11.7109375" style="186" customWidth="1"/>
    <col min="11527" max="11527" width="9" style="186" customWidth="1"/>
    <col min="11528" max="11536" width="8.42578125" style="186" customWidth="1"/>
    <col min="11537" max="11775" width="9.140625" style="186"/>
    <col min="11776" max="11776" width="6.140625" style="186" customWidth="1"/>
    <col min="11777" max="11777" width="29.42578125" style="186" bestFit="1" customWidth="1"/>
    <col min="11778" max="11782" width="11.7109375" style="186" customWidth="1"/>
    <col min="11783" max="11783" width="9" style="186" customWidth="1"/>
    <col min="11784" max="11792" width="8.42578125" style="186" customWidth="1"/>
    <col min="11793" max="12031" width="9.140625" style="186"/>
    <col min="12032" max="12032" width="6.140625" style="186" customWidth="1"/>
    <col min="12033" max="12033" width="29.42578125" style="186" bestFit="1" customWidth="1"/>
    <col min="12034" max="12038" width="11.7109375" style="186" customWidth="1"/>
    <col min="12039" max="12039" width="9" style="186" customWidth="1"/>
    <col min="12040" max="12048" width="8.42578125" style="186" customWidth="1"/>
    <col min="12049" max="12287" width="9.140625" style="186"/>
    <col min="12288" max="12288" width="6.140625" style="186" customWidth="1"/>
    <col min="12289" max="12289" width="29.42578125" style="186" bestFit="1" customWidth="1"/>
    <col min="12290" max="12294" width="11.7109375" style="186" customWidth="1"/>
    <col min="12295" max="12295" width="9" style="186" customWidth="1"/>
    <col min="12296" max="12304" width="8.42578125" style="186" customWidth="1"/>
    <col min="12305" max="12543" width="9.140625" style="186"/>
    <col min="12544" max="12544" width="6.140625" style="186" customWidth="1"/>
    <col min="12545" max="12545" width="29.42578125" style="186" bestFit="1" customWidth="1"/>
    <col min="12546" max="12550" width="11.7109375" style="186" customWidth="1"/>
    <col min="12551" max="12551" width="9" style="186" customWidth="1"/>
    <col min="12552" max="12560" width="8.42578125" style="186" customWidth="1"/>
    <col min="12561" max="12799" width="9.140625" style="186"/>
    <col min="12800" max="12800" width="6.140625" style="186" customWidth="1"/>
    <col min="12801" max="12801" width="29.42578125" style="186" bestFit="1" customWidth="1"/>
    <col min="12802" max="12806" width="11.7109375" style="186" customWidth="1"/>
    <col min="12807" max="12807" width="9" style="186" customWidth="1"/>
    <col min="12808" max="12816" width="8.42578125" style="186" customWidth="1"/>
    <col min="12817" max="13055" width="9.140625" style="186"/>
    <col min="13056" max="13056" width="6.140625" style="186" customWidth="1"/>
    <col min="13057" max="13057" width="29.42578125" style="186" bestFit="1" customWidth="1"/>
    <col min="13058" max="13062" width="11.7109375" style="186" customWidth="1"/>
    <col min="13063" max="13063" width="9" style="186" customWidth="1"/>
    <col min="13064" max="13072" width="8.42578125" style="186" customWidth="1"/>
    <col min="13073" max="13311" width="9.140625" style="186"/>
    <col min="13312" max="13312" width="6.140625" style="186" customWidth="1"/>
    <col min="13313" max="13313" width="29.42578125" style="186" bestFit="1" customWidth="1"/>
    <col min="13314" max="13318" width="11.7109375" style="186" customWidth="1"/>
    <col min="13319" max="13319" width="9" style="186" customWidth="1"/>
    <col min="13320" max="13328" width="8.42578125" style="186" customWidth="1"/>
    <col min="13329" max="13567" width="9.140625" style="186"/>
    <col min="13568" max="13568" width="6.140625" style="186" customWidth="1"/>
    <col min="13569" max="13569" width="29.42578125" style="186" bestFit="1" customWidth="1"/>
    <col min="13570" max="13574" width="11.7109375" style="186" customWidth="1"/>
    <col min="13575" max="13575" width="9" style="186" customWidth="1"/>
    <col min="13576" max="13584" width="8.42578125" style="186" customWidth="1"/>
    <col min="13585" max="13823" width="9.140625" style="186"/>
    <col min="13824" max="13824" width="6.140625" style="186" customWidth="1"/>
    <col min="13825" max="13825" width="29.42578125" style="186" bestFit="1" customWidth="1"/>
    <col min="13826" max="13830" width="11.7109375" style="186" customWidth="1"/>
    <col min="13831" max="13831" width="9" style="186" customWidth="1"/>
    <col min="13832" max="13840" width="8.42578125" style="186" customWidth="1"/>
    <col min="13841" max="14079" width="9.140625" style="186"/>
    <col min="14080" max="14080" width="6.140625" style="186" customWidth="1"/>
    <col min="14081" max="14081" width="29.42578125" style="186" bestFit="1" customWidth="1"/>
    <col min="14082" max="14086" width="11.7109375" style="186" customWidth="1"/>
    <col min="14087" max="14087" width="9" style="186" customWidth="1"/>
    <col min="14088" max="14096" width="8.42578125" style="186" customWidth="1"/>
    <col min="14097" max="14335" width="9.140625" style="186"/>
    <col min="14336" max="14336" width="6.140625" style="186" customWidth="1"/>
    <col min="14337" max="14337" width="29.42578125" style="186" bestFit="1" customWidth="1"/>
    <col min="14338" max="14342" width="11.7109375" style="186" customWidth="1"/>
    <col min="14343" max="14343" width="9" style="186" customWidth="1"/>
    <col min="14344" max="14352" width="8.42578125" style="186" customWidth="1"/>
    <col min="14353" max="14591" width="9.140625" style="186"/>
    <col min="14592" max="14592" width="6.140625" style="186" customWidth="1"/>
    <col min="14593" max="14593" width="29.42578125" style="186" bestFit="1" customWidth="1"/>
    <col min="14594" max="14598" width="11.7109375" style="186" customWidth="1"/>
    <col min="14599" max="14599" width="9" style="186" customWidth="1"/>
    <col min="14600" max="14608" width="8.42578125" style="186" customWidth="1"/>
    <col min="14609" max="14847" width="9.140625" style="186"/>
    <col min="14848" max="14848" width="6.140625" style="186" customWidth="1"/>
    <col min="14849" max="14849" width="29.42578125" style="186" bestFit="1" customWidth="1"/>
    <col min="14850" max="14854" width="11.7109375" style="186" customWidth="1"/>
    <col min="14855" max="14855" width="9" style="186" customWidth="1"/>
    <col min="14856" max="14864" width="8.42578125" style="186" customWidth="1"/>
    <col min="14865" max="15103" width="9.140625" style="186"/>
    <col min="15104" max="15104" width="6.140625" style="186" customWidth="1"/>
    <col min="15105" max="15105" width="29.42578125" style="186" bestFit="1" customWidth="1"/>
    <col min="15106" max="15110" width="11.7109375" style="186" customWidth="1"/>
    <col min="15111" max="15111" width="9" style="186" customWidth="1"/>
    <col min="15112" max="15120" width="8.42578125" style="186" customWidth="1"/>
    <col min="15121" max="15359" width="9.140625" style="186"/>
    <col min="15360" max="15360" width="6.140625" style="186" customWidth="1"/>
    <col min="15361" max="15361" width="29.42578125" style="186" bestFit="1" customWidth="1"/>
    <col min="15362" max="15366" width="11.7109375" style="186" customWidth="1"/>
    <col min="15367" max="15367" width="9" style="186" customWidth="1"/>
    <col min="15368" max="15376" width="8.42578125" style="186" customWidth="1"/>
    <col min="15377" max="15615" width="9.140625" style="186"/>
    <col min="15616" max="15616" width="6.140625" style="186" customWidth="1"/>
    <col min="15617" max="15617" width="29.42578125" style="186" bestFit="1" customWidth="1"/>
    <col min="15618" max="15622" width="11.7109375" style="186" customWidth="1"/>
    <col min="15623" max="15623" width="9" style="186" customWidth="1"/>
    <col min="15624" max="15632" width="8.42578125" style="186" customWidth="1"/>
    <col min="15633" max="15871" width="9.140625" style="186"/>
    <col min="15872" max="15872" width="6.140625" style="186" customWidth="1"/>
    <col min="15873" max="15873" width="29.42578125" style="186" bestFit="1" customWidth="1"/>
    <col min="15874" max="15878" width="11.7109375" style="186" customWidth="1"/>
    <col min="15879" max="15879" width="9" style="186" customWidth="1"/>
    <col min="15880" max="15888" width="8.42578125" style="186" customWidth="1"/>
    <col min="15889" max="16127" width="9.140625" style="186"/>
    <col min="16128" max="16128" width="6.140625" style="186" customWidth="1"/>
    <col min="16129" max="16129" width="29.42578125" style="186" bestFit="1" customWidth="1"/>
    <col min="16130" max="16134" width="11.7109375" style="186" customWidth="1"/>
    <col min="16135" max="16135" width="9" style="186" customWidth="1"/>
    <col min="16136" max="16144" width="8.42578125" style="186" customWidth="1"/>
    <col min="16145" max="16384" width="9.140625" style="186"/>
  </cols>
  <sheetData>
    <row r="1" spans="2:19">
      <c r="B1" s="2546" t="s">
        <v>1394</v>
      </c>
      <c r="C1" s="2546"/>
      <c r="D1" s="2546"/>
      <c r="E1" s="2546"/>
      <c r="F1" s="2546"/>
      <c r="G1" s="2546"/>
      <c r="H1" s="2546"/>
      <c r="I1" s="1041"/>
      <c r="J1" s="1041"/>
      <c r="K1" s="1041"/>
      <c r="L1" s="1041"/>
      <c r="M1" s="1041"/>
      <c r="N1" s="1041"/>
      <c r="O1" s="1041"/>
      <c r="P1" s="1041"/>
    </row>
    <row r="2" spans="2:19" ht="15" customHeight="1">
      <c r="B2" s="2555" t="s">
        <v>1193</v>
      </c>
      <c r="C2" s="2555"/>
      <c r="D2" s="2555"/>
      <c r="E2" s="2555"/>
      <c r="F2" s="2555"/>
      <c r="G2" s="2555"/>
      <c r="H2" s="2555"/>
      <c r="I2" s="1157"/>
      <c r="J2" s="1157"/>
      <c r="K2" s="1157"/>
      <c r="L2" s="1157"/>
      <c r="M2" s="1157"/>
      <c r="N2" s="1157"/>
      <c r="O2" s="1157"/>
      <c r="P2" s="1157"/>
    </row>
    <row r="3" spans="2:19" ht="15" customHeight="1" thickBot="1">
      <c r="B3" s="2556" t="s">
        <v>279</v>
      </c>
      <c r="C3" s="2556"/>
      <c r="D3" s="2556"/>
      <c r="E3" s="2556"/>
      <c r="F3" s="2556"/>
      <c r="G3" s="2556"/>
      <c r="H3" s="2556"/>
      <c r="I3" s="1158"/>
      <c r="J3" s="1158"/>
      <c r="K3" s="1158"/>
      <c r="L3" s="1158"/>
      <c r="M3" s="1158"/>
      <c r="N3" s="1158"/>
      <c r="O3" s="1158"/>
      <c r="P3" s="1158"/>
    </row>
    <row r="4" spans="2:19" ht="21" customHeight="1" thickTop="1">
      <c r="B4" s="2557" t="s">
        <v>100</v>
      </c>
      <c r="C4" s="2559" t="s">
        <v>1813</v>
      </c>
      <c r="D4" s="2528" t="s">
        <v>154</v>
      </c>
      <c r="E4" s="2529"/>
      <c r="F4" s="2530"/>
      <c r="G4" s="2561" t="s">
        <v>48</v>
      </c>
      <c r="H4" s="2562"/>
      <c r="I4" s="1159"/>
      <c r="J4" s="1159"/>
      <c r="K4" s="1159"/>
      <c r="L4" s="1159"/>
      <c r="M4" s="1159"/>
      <c r="N4" s="1159"/>
      <c r="O4" s="1159"/>
      <c r="P4" s="1159"/>
    </row>
    <row r="5" spans="2:19" ht="21" customHeight="1">
      <c r="B5" s="2558"/>
      <c r="C5" s="2560"/>
      <c r="D5" s="1115" t="s">
        <v>87</v>
      </c>
      <c r="E5" s="1116" t="s">
        <v>1084</v>
      </c>
      <c r="F5" s="1116" t="s">
        <v>1085</v>
      </c>
      <c r="G5" s="1160" t="s">
        <v>102</v>
      </c>
      <c r="H5" s="1161" t="s">
        <v>106</v>
      </c>
      <c r="I5" s="1162"/>
      <c r="J5" s="1162"/>
      <c r="K5" s="1162"/>
      <c r="L5" s="1162"/>
      <c r="M5" s="1162"/>
      <c r="N5" s="1162"/>
      <c r="O5" s="1162"/>
      <c r="P5" s="1162"/>
    </row>
    <row r="6" spans="2:19" ht="15" customHeight="1">
      <c r="B6" s="1163"/>
      <c r="C6" s="1164" t="s">
        <v>1113</v>
      </c>
      <c r="D6" s="1165">
        <v>506569.05276399991</v>
      </c>
      <c r="E6" s="1166">
        <v>654326.76361499995</v>
      </c>
      <c r="F6" s="1166">
        <v>729822.08914499998</v>
      </c>
      <c r="G6" s="1167">
        <f>(E6/D6-1)*100</f>
        <v>29.168325629998026</v>
      </c>
      <c r="H6" s="1572">
        <f>(F6/E6-1)*100</f>
        <v>11.537862995685266</v>
      </c>
      <c r="I6" s="1168"/>
      <c r="J6" s="1133"/>
      <c r="K6" s="1133"/>
      <c r="N6" s="1168"/>
      <c r="O6" s="1168"/>
      <c r="P6" s="1168"/>
      <c r="Q6" s="1168"/>
      <c r="R6" s="1168"/>
    </row>
    <row r="7" spans="2:19" ht="15" customHeight="1">
      <c r="B7" s="1169">
        <v>1</v>
      </c>
      <c r="C7" s="1170" t="s">
        <v>1194</v>
      </c>
      <c r="D7" s="1171">
        <v>15202.218299000002</v>
      </c>
      <c r="E7" s="1172">
        <v>4552.7730499999998</v>
      </c>
      <c r="F7" s="1172">
        <v>5456.9180589999996</v>
      </c>
      <c r="G7" s="1173">
        <f t="shared" ref="G7:H57" si="0">(E7/D7-1)*100</f>
        <v>-70.051916368682328</v>
      </c>
      <c r="H7" s="1573">
        <f t="shared" si="0"/>
        <v>19.859215451119393</v>
      </c>
      <c r="I7" s="1174"/>
      <c r="J7" s="1133"/>
      <c r="K7" s="1133"/>
      <c r="N7" s="1174"/>
      <c r="O7" s="1174"/>
      <c r="P7" s="1168"/>
      <c r="Q7" s="1168"/>
      <c r="R7" s="1168"/>
    </row>
    <row r="8" spans="2:19" ht="15" customHeight="1">
      <c r="B8" s="1169">
        <v>2</v>
      </c>
      <c r="C8" s="1170" t="s">
        <v>1195</v>
      </c>
      <c r="D8" s="1171">
        <v>3665.7659920000001</v>
      </c>
      <c r="E8" s="1172">
        <v>4986.5531460000011</v>
      </c>
      <c r="F8" s="1172">
        <v>5350.7699570000004</v>
      </c>
      <c r="G8" s="1173">
        <f t="shared" si="0"/>
        <v>36.030318271336093</v>
      </c>
      <c r="H8" s="1573">
        <f t="shared" si="0"/>
        <v>7.3039793287304811</v>
      </c>
      <c r="I8" s="1174"/>
      <c r="J8" s="1133"/>
      <c r="K8" s="1133"/>
      <c r="N8" s="1174"/>
      <c r="O8" s="1174"/>
      <c r="P8" s="1168"/>
      <c r="Q8" s="1168"/>
      <c r="R8" s="1168"/>
    </row>
    <row r="9" spans="2:19" ht="15" customHeight="1">
      <c r="B9" s="1169">
        <v>3</v>
      </c>
      <c r="C9" s="1170" t="s">
        <v>1196</v>
      </c>
      <c r="D9" s="1171">
        <v>5904.1133000000009</v>
      </c>
      <c r="E9" s="1172">
        <v>6711.0355419999987</v>
      </c>
      <c r="F9" s="1172">
        <v>6675.8370440000008</v>
      </c>
      <c r="G9" s="1173">
        <f t="shared" si="0"/>
        <v>13.667119870480771</v>
      </c>
      <c r="H9" s="1573">
        <f t="shared" si="0"/>
        <v>-0.52448683634163107</v>
      </c>
      <c r="I9" s="1174"/>
      <c r="J9" s="1133"/>
      <c r="K9" s="1133"/>
      <c r="N9" s="1174"/>
      <c r="O9" s="1174"/>
      <c r="P9" s="1168"/>
      <c r="Q9" s="1168"/>
      <c r="R9" s="1168"/>
    </row>
    <row r="10" spans="2:19" ht="15" customHeight="1">
      <c r="B10" s="1169">
        <v>4</v>
      </c>
      <c r="C10" s="1170" t="s">
        <v>1197</v>
      </c>
      <c r="D10" s="1171">
        <v>1171.7421909999998</v>
      </c>
      <c r="E10" s="1172">
        <v>2689.5340749999996</v>
      </c>
      <c r="F10" s="1172">
        <v>5807.7349599999998</v>
      </c>
      <c r="G10" s="1173">
        <f t="shared" si="0"/>
        <v>129.53292077881659</v>
      </c>
      <c r="H10" s="1573">
        <f t="shared" si="0"/>
        <v>115.93832976442214</v>
      </c>
      <c r="I10" s="1174"/>
      <c r="J10" s="1133"/>
      <c r="K10" s="1133"/>
      <c r="N10" s="1174"/>
      <c r="O10" s="1174"/>
      <c r="P10" s="1168"/>
      <c r="Q10" s="1168"/>
      <c r="R10" s="1168"/>
    </row>
    <row r="11" spans="2:19" ht="15" customHeight="1">
      <c r="B11" s="1169">
        <v>5</v>
      </c>
      <c r="C11" s="1170" t="s">
        <v>1198</v>
      </c>
      <c r="D11" s="1171">
        <v>1708.5489440000001</v>
      </c>
      <c r="E11" s="1172">
        <v>1431.5363280000004</v>
      </c>
      <c r="F11" s="1172">
        <v>1362.9401379999999</v>
      </c>
      <c r="G11" s="1173">
        <f t="shared" si="0"/>
        <v>-16.213326341794264</v>
      </c>
      <c r="H11" s="1573">
        <f t="shared" si="0"/>
        <v>-4.7917882807651964</v>
      </c>
      <c r="I11" s="1174"/>
      <c r="J11" s="1133"/>
      <c r="K11" s="1133"/>
      <c r="N11" s="1174"/>
      <c r="O11" s="1174"/>
      <c r="P11" s="1168"/>
      <c r="Q11" s="1168"/>
      <c r="R11" s="1168"/>
    </row>
    <row r="12" spans="2:19" ht="15" customHeight="1">
      <c r="B12" s="1169">
        <v>6</v>
      </c>
      <c r="C12" s="1170" t="s">
        <v>1199</v>
      </c>
      <c r="D12" s="1171">
        <v>24032.549894</v>
      </c>
      <c r="E12" s="1172">
        <v>31178.137928</v>
      </c>
      <c r="F12" s="1172">
        <v>12971.246654000002</v>
      </c>
      <c r="G12" s="1173">
        <f t="shared" si="0"/>
        <v>29.732958281651079</v>
      </c>
      <c r="H12" s="1573">
        <f t="shared" si="0"/>
        <v>-58.396339499316355</v>
      </c>
      <c r="I12" s="1174"/>
      <c r="J12" s="1133"/>
      <c r="K12" s="1133"/>
      <c r="N12" s="1174"/>
      <c r="O12" s="1174"/>
      <c r="P12" s="1168"/>
      <c r="Q12" s="1168"/>
      <c r="R12" s="1168"/>
    </row>
    <row r="13" spans="2:19" ht="15" customHeight="1">
      <c r="B13" s="1169">
        <v>7</v>
      </c>
      <c r="C13" s="1170" t="s">
        <v>1200</v>
      </c>
      <c r="D13" s="1171">
        <v>1082.9906410000001</v>
      </c>
      <c r="E13" s="1172">
        <v>1862.2494510000001</v>
      </c>
      <c r="F13" s="1172">
        <v>900.07417999999984</v>
      </c>
      <c r="G13" s="1173">
        <f t="shared" si="0"/>
        <v>71.954343878766707</v>
      </c>
      <c r="H13" s="1573">
        <f t="shared" si="0"/>
        <v>-51.667367681774664</v>
      </c>
      <c r="I13" s="1174"/>
      <c r="J13" s="1133"/>
      <c r="K13" s="1133"/>
      <c r="N13" s="1174"/>
      <c r="O13" s="1174"/>
      <c r="P13" s="1168"/>
      <c r="Q13" s="1168"/>
      <c r="R13" s="1168"/>
    </row>
    <row r="14" spans="2:19" ht="15" customHeight="1">
      <c r="B14" s="1169">
        <v>8</v>
      </c>
      <c r="C14" s="1170" t="s">
        <v>1121</v>
      </c>
      <c r="D14" s="1171">
        <v>3943.4189049999995</v>
      </c>
      <c r="E14" s="1172">
        <v>6112.6178130000008</v>
      </c>
      <c r="F14" s="1172">
        <v>7065.1310359999989</v>
      </c>
      <c r="G14" s="1173">
        <f t="shared" si="0"/>
        <v>55.008077007735537</v>
      </c>
      <c r="H14" s="1573">
        <f t="shared" si="0"/>
        <v>15.582738069673564</v>
      </c>
      <c r="I14" s="1174"/>
      <c r="J14" s="1133"/>
      <c r="K14" s="1133"/>
      <c r="N14" s="1174"/>
      <c r="O14" s="1174"/>
      <c r="P14" s="1168"/>
      <c r="Q14" s="1168"/>
      <c r="R14" s="1168"/>
      <c r="S14" s="202"/>
    </row>
    <row r="15" spans="2:19" ht="15" customHeight="1">
      <c r="B15" s="1169">
        <v>9</v>
      </c>
      <c r="C15" s="1170" t="s">
        <v>1201</v>
      </c>
      <c r="D15" s="1171">
        <v>9015.6013940000012</v>
      </c>
      <c r="E15" s="1172">
        <v>10871.502982000002</v>
      </c>
      <c r="F15" s="1172">
        <v>13325.280004</v>
      </c>
      <c r="G15" s="1173">
        <f t="shared" si="0"/>
        <v>20.585444130605946</v>
      </c>
      <c r="H15" s="1573">
        <f t="shared" si="0"/>
        <v>22.570724821238876</v>
      </c>
      <c r="I15" s="1174"/>
      <c r="J15" s="1133"/>
      <c r="K15" s="1133"/>
      <c r="N15" s="1174"/>
      <c r="O15" s="1174"/>
      <c r="P15" s="1168"/>
      <c r="Q15" s="1168"/>
      <c r="R15" s="1168"/>
    </row>
    <row r="16" spans="2:19" ht="15" customHeight="1">
      <c r="B16" s="1169">
        <v>10</v>
      </c>
      <c r="C16" s="1170" t="s">
        <v>1202</v>
      </c>
      <c r="D16" s="1171">
        <v>5027.4816199999996</v>
      </c>
      <c r="E16" s="1172">
        <v>10264.134226000002</v>
      </c>
      <c r="F16" s="1172">
        <v>9848.1951570000001</v>
      </c>
      <c r="G16" s="1173">
        <f t="shared" si="0"/>
        <v>104.16055197830842</v>
      </c>
      <c r="H16" s="1573">
        <f t="shared" si="0"/>
        <v>-4.0523541473803988</v>
      </c>
      <c r="I16" s="1174"/>
      <c r="J16" s="1133"/>
      <c r="K16" s="1133"/>
      <c r="N16" s="1174"/>
      <c r="O16" s="1174"/>
      <c r="P16" s="1168"/>
      <c r="Q16" s="1168"/>
      <c r="R16" s="1168"/>
    </row>
    <row r="17" spans="2:19" ht="15" customHeight="1">
      <c r="B17" s="1169">
        <v>11</v>
      </c>
      <c r="C17" s="1170" t="s">
        <v>1203</v>
      </c>
      <c r="D17" s="1171">
        <v>413.42700400000001</v>
      </c>
      <c r="E17" s="1172">
        <v>591.22507499999983</v>
      </c>
      <c r="F17" s="1172">
        <v>680.96886300000006</v>
      </c>
      <c r="G17" s="1173">
        <f t="shared" si="0"/>
        <v>43.00591622699126</v>
      </c>
      <c r="H17" s="1573">
        <f t="shared" si="0"/>
        <v>15.179293266612582</v>
      </c>
      <c r="I17" s="1174"/>
      <c r="J17" s="1133"/>
      <c r="K17" s="1133"/>
      <c r="N17" s="1174"/>
      <c r="O17" s="1174"/>
      <c r="P17" s="1168"/>
      <c r="Q17" s="1168"/>
      <c r="R17" s="1168"/>
    </row>
    <row r="18" spans="2:19" ht="15" customHeight="1">
      <c r="B18" s="1169">
        <v>12</v>
      </c>
      <c r="C18" s="1170" t="s">
        <v>1204</v>
      </c>
      <c r="D18" s="1171">
        <v>2664.2444049999995</v>
      </c>
      <c r="E18" s="1172">
        <v>3007.9951699999992</v>
      </c>
      <c r="F18" s="1172">
        <v>3309.004097</v>
      </c>
      <c r="G18" s="1173">
        <f t="shared" si="0"/>
        <v>12.902373534307943</v>
      </c>
      <c r="H18" s="1573">
        <f t="shared" si="0"/>
        <v>10.006961779795699</v>
      </c>
      <c r="I18" s="1174"/>
      <c r="J18" s="1133"/>
      <c r="K18" s="1133"/>
      <c r="N18" s="1174"/>
      <c r="O18" s="1174"/>
      <c r="P18" s="1168"/>
      <c r="Q18" s="1168"/>
      <c r="R18" s="1168"/>
      <c r="S18" s="202"/>
    </row>
    <row r="19" spans="2:19" ht="15" customHeight="1">
      <c r="B19" s="1169">
        <v>13</v>
      </c>
      <c r="C19" s="1170" t="s">
        <v>1205</v>
      </c>
      <c r="D19" s="1171">
        <v>1230.4240169999998</v>
      </c>
      <c r="E19" s="1172">
        <v>1487.6817040000001</v>
      </c>
      <c r="F19" s="1172">
        <v>1915.7542109999997</v>
      </c>
      <c r="G19" s="1173">
        <f t="shared" si="0"/>
        <v>20.908051488400069</v>
      </c>
      <c r="H19" s="1573">
        <f t="shared" si="0"/>
        <v>28.774468748860784</v>
      </c>
      <c r="I19" s="1174"/>
      <c r="J19" s="1133"/>
      <c r="K19" s="1133"/>
      <c r="N19" s="1174"/>
      <c r="O19" s="1174"/>
      <c r="P19" s="1168"/>
      <c r="Q19" s="1168"/>
      <c r="R19" s="1168"/>
    </row>
    <row r="20" spans="2:19" ht="15" customHeight="1">
      <c r="B20" s="1169">
        <v>14</v>
      </c>
      <c r="C20" s="1170" t="s">
        <v>1206</v>
      </c>
      <c r="D20" s="1171">
        <v>2622.8228209999993</v>
      </c>
      <c r="E20" s="1172">
        <v>2848.6692140000005</v>
      </c>
      <c r="F20" s="1172">
        <v>3520.3020940000001</v>
      </c>
      <c r="G20" s="1173">
        <f t="shared" si="0"/>
        <v>8.6108139364859291</v>
      </c>
      <c r="H20" s="1573">
        <f t="shared" si="0"/>
        <v>23.57707510226912</v>
      </c>
      <c r="I20" s="1174"/>
      <c r="J20" s="1133"/>
      <c r="K20" s="1133"/>
      <c r="N20" s="1174"/>
      <c r="O20" s="1174"/>
      <c r="P20" s="1168"/>
      <c r="Q20" s="1168"/>
      <c r="R20" s="1168"/>
    </row>
    <row r="21" spans="2:19" ht="15" customHeight="1">
      <c r="B21" s="1169">
        <v>15</v>
      </c>
      <c r="C21" s="1170" t="s">
        <v>1207</v>
      </c>
      <c r="D21" s="1171">
        <v>13865.583120000001</v>
      </c>
      <c r="E21" s="1172">
        <v>15946.828519999999</v>
      </c>
      <c r="F21" s="1172">
        <v>21236.288027999999</v>
      </c>
      <c r="G21" s="1173">
        <f t="shared" si="0"/>
        <v>15.010154149218335</v>
      </c>
      <c r="H21" s="1573">
        <f t="shared" si="0"/>
        <v>33.169350892349094</v>
      </c>
      <c r="I21" s="1174"/>
      <c r="J21" s="1133"/>
      <c r="K21" s="1133"/>
      <c r="N21" s="1174"/>
      <c r="O21" s="1174"/>
      <c r="P21" s="1168"/>
      <c r="Q21" s="1168"/>
      <c r="R21" s="1168"/>
    </row>
    <row r="22" spans="2:19" ht="15" customHeight="1">
      <c r="B22" s="1169">
        <v>16</v>
      </c>
      <c r="C22" s="1170" t="s">
        <v>1208</v>
      </c>
      <c r="D22" s="1171">
        <v>2328.4390749999998</v>
      </c>
      <c r="E22" s="1172">
        <v>2934.5230859999997</v>
      </c>
      <c r="F22" s="1172">
        <v>3668.7407999999996</v>
      </c>
      <c r="G22" s="1173">
        <f t="shared" si="0"/>
        <v>26.029627208519514</v>
      </c>
      <c r="H22" s="1573">
        <f t="shared" si="0"/>
        <v>25.02000129093549</v>
      </c>
      <c r="I22" s="1174"/>
      <c r="J22" s="1133"/>
      <c r="K22" s="1133"/>
      <c r="N22" s="1174"/>
      <c r="O22" s="1174"/>
      <c r="P22" s="1168"/>
      <c r="Q22" s="1168"/>
      <c r="R22" s="1168"/>
    </row>
    <row r="23" spans="2:19" ht="15" customHeight="1">
      <c r="B23" s="1169">
        <v>17</v>
      </c>
      <c r="C23" s="1170" t="s">
        <v>1124</v>
      </c>
      <c r="D23" s="1171">
        <v>4949.9446619999999</v>
      </c>
      <c r="E23" s="1172">
        <v>5731.1402779999999</v>
      </c>
      <c r="F23" s="1172">
        <v>10444.891071999999</v>
      </c>
      <c r="G23" s="1173">
        <f t="shared" si="0"/>
        <v>15.78190604830645</v>
      </c>
      <c r="H23" s="1573">
        <f t="shared" si="0"/>
        <v>82.248044287008099</v>
      </c>
      <c r="I23" s="1174"/>
      <c r="J23" s="1133"/>
      <c r="K23" s="1133"/>
      <c r="N23" s="1174"/>
      <c r="O23" s="1174"/>
      <c r="P23" s="1168"/>
      <c r="Q23" s="1168"/>
      <c r="R23" s="1168"/>
    </row>
    <row r="24" spans="2:19" ht="15" customHeight="1">
      <c r="B24" s="1169">
        <v>18</v>
      </c>
      <c r="C24" s="1170" t="s">
        <v>1209</v>
      </c>
      <c r="D24" s="1171">
        <v>4072.2311519999998</v>
      </c>
      <c r="E24" s="1172">
        <v>4610.6915930000005</v>
      </c>
      <c r="F24" s="1172">
        <v>5373.3421159999998</v>
      </c>
      <c r="G24" s="1173">
        <f t="shared" si="0"/>
        <v>13.222737632060632</v>
      </c>
      <c r="H24" s="1573">
        <f t="shared" si="0"/>
        <v>16.540913822079606</v>
      </c>
      <c r="I24" s="1174"/>
      <c r="J24" s="1133"/>
      <c r="K24" s="1133"/>
      <c r="N24" s="1174"/>
      <c r="O24" s="1174"/>
      <c r="P24" s="1168"/>
      <c r="Q24" s="1168"/>
      <c r="R24" s="1168"/>
    </row>
    <row r="25" spans="2:19" ht="15" customHeight="1">
      <c r="B25" s="1169">
        <v>19</v>
      </c>
      <c r="C25" s="1170" t="s">
        <v>1210</v>
      </c>
      <c r="D25" s="1171">
        <v>16191.095554000001</v>
      </c>
      <c r="E25" s="1172">
        <v>24426.849449000001</v>
      </c>
      <c r="F25" s="1172">
        <v>23354.445427999999</v>
      </c>
      <c r="G25" s="1173">
        <f t="shared" si="0"/>
        <v>50.865945837527725</v>
      </c>
      <c r="H25" s="1573">
        <f t="shared" si="0"/>
        <v>-4.3902674523746406</v>
      </c>
      <c r="I25" s="1174"/>
      <c r="J25" s="1133"/>
      <c r="K25" s="1133"/>
      <c r="N25" s="1174"/>
      <c r="O25" s="1174"/>
      <c r="P25" s="1168"/>
      <c r="Q25" s="1168"/>
      <c r="R25" s="1168"/>
    </row>
    <row r="26" spans="2:19" ht="15" customHeight="1">
      <c r="B26" s="1169">
        <v>20</v>
      </c>
      <c r="C26" s="1170" t="s">
        <v>1211</v>
      </c>
      <c r="D26" s="1171">
        <v>723.153235</v>
      </c>
      <c r="E26" s="1172">
        <v>885.01744399999995</v>
      </c>
      <c r="F26" s="1172">
        <v>1016.5917979999999</v>
      </c>
      <c r="G26" s="1173">
        <f t="shared" si="0"/>
        <v>22.383113448977365</v>
      </c>
      <c r="H26" s="1573">
        <f t="shared" si="0"/>
        <v>14.86686560722752</v>
      </c>
      <c r="I26" s="1174"/>
      <c r="J26" s="1133"/>
      <c r="K26" s="1133"/>
      <c r="N26" s="1174"/>
      <c r="O26" s="1174"/>
      <c r="P26" s="1168"/>
      <c r="Q26" s="1168"/>
      <c r="R26" s="1168"/>
    </row>
    <row r="27" spans="2:19" ht="15" customHeight="1">
      <c r="B27" s="1169">
        <v>21</v>
      </c>
      <c r="C27" s="1170" t="s">
        <v>1212</v>
      </c>
      <c r="D27" s="1171">
        <v>2136.526241</v>
      </c>
      <c r="E27" s="1172">
        <v>2168.0334130000001</v>
      </c>
      <c r="F27" s="1172">
        <v>2550.296163</v>
      </c>
      <c r="G27" s="1173">
        <f t="shared" si="0"/>
        <v>1.4746915528289106</v>
      </c>
      <c r="H27" s="1573">
        <f t="shared" si="0"/>
        <v>17.631773925063566</v>
      </c>
      <c r="I27" s="1174"/>
      <c r="J27" s="1133"/>
      <c r="K27" s="1133"/>
      <c r="N27" s="1174"/>
      <c r="O27" s="1174"/>
      <c r="P27" s="1168"/>
      <c r="Q27" s="1168"/>
      <c r="R27" s="1168"/>
    </row>
    <row r="28" spans="2:19" ht="15" customHeight="1">
      <c r="B28" s="1169">
        <v>22</v>
      </c>
      <c r="C28" s="1170" t="s">
        <v>1136</v>
      </c>
      <c r="D28" s="1171">
        <v>2165.3464330000002</v>
      </c>
      <c r="E28" s="1172">
        <v>3314.8994929999999</v>
      </c>
      <c r="F28" s="1172">
        <v>2721.3633720000003</v>
      </c>
      <c r="G28" s="1173">
        <f t="shared" si="0"/>
        <v>53.08864403777369</v>
      </c>
      <c r="H28" s="1573">
        <f t="shared" si="0"/>
        <v>-17.905101565020498</v>
      </c>
      <c r="I28" s="1174"/>
      <c r="J28" s="1133"/>
      <c r="K28" s="1133"/>
      <c r="N28" s="1174"/>
      <c r="O28" s="1174"/>
      <c r="P28" s="1168"/>
      <c r="Q28" s="1168"/>
      <c r="R28" s="1168"/>
    </row>
    <row r="29" spans="2:19" ht="15" customHeight="1">
      <c r="B29" s="1169">
        <v>23</v>
      </c>
      <c r="C29" s="1170" t="s">
        <v>1213</v>
      </c>
      <c r="D29" s="1171">
        <v>46509.344950999999</v>
      </c>
      <c r="E29" s="1172">
        <v>57943.272538000005</v>
      </c>
      <c r="F29" s="1172">
        <v>66894.329748000004</v>
      </c>
      <c r="G29" s="1173">
        <f t="shared" si="0"/>
        <v>24.584150989540365</v>
      </c>
      <c r="H29" s="1573">
        <f t="shared" si="0"/>
        <v>15.447966291737792</v>
      </c>
      <c r="I29" s="1174"/>
      <c r="J29" s="1133"/>
      <c r="K29" s="1133"/>
      <c r="N29" s="1174"/>
      <c r="O29" s="1174"/>
      <c r="P29" s="1168"/>
      <c r="Q29" s="1168"/>
      <c r="R29" s="1168"/>
    </row>
    <row r="30" spans="2:19" ht="15" customHeight="1">
      <c r="B30" s="1169">
        <v>24</v>
      </c>
      <c r="C30" s="1170" t="s">
        <v>1214</v>
      </c>
      <c r="D30" s="1171">
        <v>9259.1061680000003</v>
      </c>
      <c r="E30" s="1172">
        <v>14285.612399</v>
      </c>
      <c r="F30" s="1172">
        <v>17179.470343000001</v>
      </c>
      <c r="G30" s="1173">
        <f t="shared" si="0"/>
        <v>54.287164870966606</v>
      </c>
      <c r="H30" s="1573">
        <f t="shared" si="0"/>
        <v>20.257150083412402</v>
      </c>
      <c r="I30" s="1174"/>
      <c r="J30" s="1133"/>
      <c r="K30" s="1133"/>
      <c r="N30" s="1174"/>
      <c r="O30" s="1174"/>
      <c r="P30" s="1168"/>
      <c r="Q30" s="1168"/>
      <c r="R30" s="1168"/>
    </row>
    <row r="31" spans="2:19" ht="15" customHeight="1">
      <c r="B31" s="1169">
        <v>25</v>
      </c>
      <c r="C31" s="1170" t="s">
        <v>1215</v>
      </c>
      <c r="D31" s="1171">
        <v>21484.153917</v>
      </c>
      <c r="E31" s="1172">
        <v>24076.759260999996</v>
      </c>
      <c r="F31" s="1172">
        <v>25518.379717</v>
      </c>
      <c r="G31" s="1173">
        <f t="shared" si="0"/>
        <v>12.067523599095598</v>
      </c>
      <c r="H31" s="1573">
        <f t="shared" si="0"/>
        <v>5.987601738142434</v>
      </c>
      <c r="I31" s="1174"/>
      <c r="J31" s="1133"/>
      <c r="K31" s="1133"/>
      <c r="N31" s="1174"/>
      <c r="O31" s="1174"/>
      <c r="P31" s="1168"/>
      <c r="Q31" s="1168"/>
      <c r="R31" s="1168"/>
    </row>
    <row r="32" spans="2:19" ht="15" customHeight="1">
      <c r="B32" s="1169">
        <v>26</v>
      </c>
      <c r="C32" s="1170" t="s">
        <v>1216</v>
      </c>
      <c r="D32" s="1171">
        <v>67.029028999999994</v>
      </c>
      <c r="E32" s="1172">
        <v>67.246043999999998</v>
      </c>
      <c r="F32" s="1172">
        <v>94.102152999999987</v>
      </c>
      <c r="G32" s="1173">
        <f t="shared" si="0"/>
        <v>0.32376270884066916</v>
      </c>
      <c r="H32" s="1573">
        <f t="shared" si="0"/>
        <v>39.937083882584965</v>
      </c>
      <c r="I32" s="1174"/>
      <c r="J32" s="1133"/>
      <c r="K32" s="1133"/>
      <c r="N32" s="1174"/>
      <c r="O32" s="1174"/>
      <c r="P32" s="1168"/>
      <c r="Q32" s="1168"/>
      <c r="R32" s="1168"/>
    </row>
    <row r="33" spans="2:18" ht="15" customHeight="1">
      <c r="B33" s="1169">
        <v>27</v>
      </c>
      <c r="C33" s="1170" t="s">
        <v>1217</v>
      </c>
      <c r="D33" s="1171">
        <v>26526.905433</v>
      </c>
      <c r="E33" s="1172">
        <v>39276.501516000004</v>
      </c>
      <c r="F33" s="1172">
        <v>48423.703864999996</v>
      </c>
      <c r="G33" s="1173">
        <f t="shared" si="0"/>
        <v>48.062885115650353</v>
      </c>
      <c r="H33" s="1573">
        <f t="shared" si="0"/>
        <v>23.289249286303448</v>
      </c>
      <c r="I33" s="1174"/>
      <c r="J33" s="1133"/>
      <c r="K33" s="1133"/>
      <c r="N33" s="1174"/>
      <c r="O33" s="1174"/>
      <c r="P33" s="1168"/>
      <c r="Q33" s="1168"/>
      <c r="R33" s="1168"/>
    </row>
    <row r="34" spans="2:18" ht="15" customHeight="1">
      <c r="B34" s="1169">
        <v>28</v>
      </c>
      <c r="C34" s="1170" t="s">
        <v>1218</v>
      </c>
      <c r="D34" s="1171">
        <v>683.03829400000006</v>
      </c>
      <c r="E34" s="1172">
        <v>818.50756999999999</v>
      </c>
      <c r="F34" s="1172">
        <v>1123.0515490000003</v>
      </c>
      <c r="G34" s="1173">
        <f t="shared" si="0"/>
        <v>19.833335435216458</v>
      </c>
      <c r="H34" s="1573">
        <f t="shared" si="0"/>
        <v>37.207228150620566</v>
      </c>
      <c r="I34" s="1174"/>
      <c r="J34" s="1133"/>
      <c r="K34" s="1133"/>
      <c r="N34" s="1174"/>
      <c r="O34" s="1174"/>
      <c r="P34" s="1168"/>
      <c r="Q34" s="1168"/>
      <c r="R34" s="1168"/>
    </row>
    <row r="35" spans="2:18" ht="15" customHeight="1">
      <c r="B35" s="1169">
        <v>29</v>
      </c>
      <c r="C35" s="1170" t="s">
        <v>1143</v>
      </c>
      <c r="D35" s="1171">
        <v>5876.8936190000004</v>
      </c>
      <c r="E35" s="1172">
        <v>6418.2479669999993</v>
      </c>
      <c r="F35" s="1172">
        <v>6672.7299889999995</v>
      </c>
      <c r="G35" s="1173">
        <f t="shared" si="0"/>
        <v>9.2115730366430384</v>
      </c>
      <c r="H35" s="1573">
        <f t="shared" si="0"/>
        <v>3.96497647502001</v>
      </c>
      <c r="I35" s="1174"/>
      <c r="J35" s="1133"/>
      <c r="K35" s="1133"/>
      <c r="N35" s="1174"/>
      <c r="O35" s="1174"/>
      <c r="P35" s="1168"/>
      <c r="Q35" s="1168"/>
      <c r="R35" s="1168"/>
    </row>
    <row r="36" spans="2:18" ht="15" customHeight="1">
      <c r="B36" s="1169">
        <v>30</v>
      </c>
      <c r="C36" s="1170" t="s">
        <v>112</v>
      </c>
      <c r="D36" s="1171">
        <v>118919.67554899999</v>
      </c>
      <c r="E36" s="1172">
        <v>170134.42704800001</v>
      </c>
      <c r="F36" s="1172">
        <v>213356.47462600001</v>
      </c>
      <c r="G36" s="1173">
        <f t="shared" si="0"/>
        <v>43.066676109368764</v>
      </c>
      <c r="H36" s="1573">
        <f t="shared" si="0"/>
        <v>25.404645213755451</v>
      </c>
      <c r="I36" s="1174"/>
      <c r="J36" s="1133"/>
      <c r="K36" s="1133"/>
      <c r="N36" s="1174"/>
      <c r="O36" s="1174"/>
      <c r="P36" s="1168"/>
      <c r="Q36" s="1168"/>
      <c r="R36" s="1168"/>
    </row>
    <row r="37" spans="2:18" ht="15" customHeight="1">
      <c r="B37" s="1169">
        <v>31</v>
      </c>
      <c r="C37" s="1170" t="s">
        <v>1219</v>
      </c>
      <c r="D37" s="1171">
        <v>2049.5245229999996</v>
      </c>
      <c r="E37" s="1172">
        <v>2769.73038</v>
      </c>
      <c r="F37" s="1172">
        <v>2843.2017540000006</v>
      </c>
      <c r="G37" s="1173">
        <f t="shared" si="0"/>
        <v>35.140143429257243</v>
      </c>
      <c r="H37" s="1573">
        <f t="shared" si="0"/>
        <v>2.652654371361618</v>
      </c>
      <c r="I37" s="1174"/>
      <c r="J37" s="1133"/>
      <c r="K37" s="1133"/>
      <c r="N37" s="1174"/>
      <c r="O37" s="1174"/>
      <c r="P37" s="1168"/>
      <c r="Q37" s="1168"/>
      <c r="R37" s="1168"/>
    </row>
    <row r="38" spans="2:18" ht="15" customHeight="1">
      <c r="B38" s="1169">
        <v>32</v>
      </c>
      <c r="C38" s="1170" t="s">
        <v>1146</v>
      </c>
      <c r="D38" s="1171">
        <v>2761.5143090000001</v>
      </c>
      <c r="E38" s="1172">
        <v>3384.3323970000001</v>
      </c>
      <c r="F38" s="1172">
        <v>3572.1629619999999</v>
      </c>
      <c r="G38" s="1173">
        <f t="shared" si="0"/>
        <v>22.553498490671764</v>
      </c>
      <c r="H38" s="1573">
        <f t="shared" si="0"/>
        <v>5.5500034561173583</v>
      </c>
      <c r="I38" s="1174"/>
      <c r="J38" s="1133"/>
      <c r="K38" s="1133"/>
      <c r="N38" s="1174"/>
      <c r="O38" s="1174"/>
      <c r="P38" s="1168"/>
      <c r="Q38" s="1168"/>
      <c r="R38" s="1168"/>
    </row>
    <row r="39" spans="2:18" ht="15" customHeight="1">
      <c r="B39" s="1169">
        <v>33</v>
      </c>
      <c r="C39" s="1170" t="s">
        <v>1220</v>
      </c>
      <c r="D39" s="1171">
        <v>1596.4417129999999</v>
      </c>
      <c r="E39" s="1172">
        <v>1352.8800550000001</v>
      </c>
      <c r="F39" s="1172">
        <v>1511.8721419999999</v>
      </c>
      <c r="G39" s="1173">
        <f t="shared" si="0"/>
        <v>-15.256533077070744</v>
      </c>
      <c r="H39" s="1573">
        <f t="shared" si="0"/>
        <v>11.752119961588159</v>
      </c>
      <c r="I39" s="1174"/>
      <c r="J39" s="1133"/>
      <c r="K39" s="1133"/>
      <c r="N39" s="1174"/>
      <c r="O39" s="1174"/>
      <c r="P39" s="1168"/>
      <c r="Q39" s="1168"/>
      <c r="R39" s="1168"/>
    </row>
    <row r="40" spans="2:18" ht="15" customHeight="1">
      <c r="B40" s="1169">
        <v>34</v>
      </c>
      <c r="C40" s="1170" t="s">
        <v>1221</v>
      </c>
      <c r="D40" s="1171">
        <v>235.22680599999998</v>
      </c>
      <c r="E40" s="1172">
        <v>109.50343399999998</v>
      </c>
      <c r="F40" s="1172">
        <v>472.30941799999999</v>
      </c>
      <c r="G40" s="1173">
        <f t="shared" si="0"/>
        <v>-53.447723130670745</v>
      </c>
      <c r="H40" s="1573">
        <f t="shared" si="0"/>
        <v>331.31927533889029</v>
      </c>
      <c r="I40" s="1174"/>
      <c r="J40" s="1133"/>
      <c r="K40" s="1133"/>
      <c r="N40" s="1174"/>
      <c r="O40" s="1174"/>
      <c r="P40" s="1168"/>
      <c r="Q40" s="1168"/>
      <c r="R40" s="1168"/>
    </row>
    <row r="41" spans="2:18" ht="15" customHeight="1">
      <c r="B41" s="1169">
        <v>35</v>
      </c>
      <c r="C41" s="1170" t="s">
        <v>1176</v>
      </c>
      <c r="D41" s="1171">
        <v>5622.8722230000003</v>
      </c>
      <c r="E41" s="1172">
        <v>5425.608373</v>
      </c>
      <c r="F41" s="1172">
        <v>8049.6411249999992</v>
      </c>
      <c r="G41" s="1173">
        <f t="shared" si="0"/>
        <v>-3.5082399559624555</v>
      </c>
      <c r="H41" s="1573">
        <f t="shared" si="0"/>
        <v>48.363843676190065</v>
      </c>
      <c r="I41" s="1174"/>
      <c r="J41" s="1133"/>
      <c r="K41" s="1133"/>
      <c r="N41" s="1174"/>
      <c r="O41" s="1174"/>
      <c r="P41" s="1168"/>
      <c r="Q41" s="1168"/>
      <c r="R41" s="1168"/>
    </row>
    <row r="42" spans="2:18" ht="15" customHeight="1">
      <c r="B42" s="1169">
        <v>36</v>
      </c>
      <c r="C42" s="1170" t="s">
        <v>1222</v>
      </c>
      <c r="D42" s="1171">
        <v>23600.899820999999</v>
      </c>
      <c r="E42" s="1172">
        <v>28909.935859000005</v>
      </c>
      <c r="F42" s="1172">
        <v>32215.027093000001</v>
      </c>
      <c r="G42" s="1173">
        <f t="shared" si="0"/>
        <v>22.495057723502754</v>
      </c>
      <c r="H42" s="1573">
        <f t="shared" si="0"/>
        <v>11.432371383041584</v>
      </c>
      <c r="I42" s="1174"/>
      <c r="J42" s="1133"/>
      <c r="K42" s="1133"/>
      <c r="N42" s="1174"/>
      <c r="O42" s="1174"/>
      <c r="P42" s="1168"/>
      <c r="Q42" s="1168"/>
      <c r="R42" s="1168"/>
    </row>
    <row r="43" spans="2:18" ht="15" customHeight="1">
      <c r="B43" s="1169">
        <v>37</v>
      </c>
      <c r="C43" s="1170" t="s">
        <v>1223</v>
      </c>
      <c r="D43" s="1171">
        <v>904.01455499999997</v>
      </c>
      <c r="E43" s="1172">
        <v>1181.948828</v>
      </c>
      <c r="F43" s="1172">
        <v>1409.6381289999999</v>
      </c>
      <c r="G43" s="1173">
        <f t="shared" si="0"/>
        <v>30.744446697542394</v>
      </c>
      <c r="H43" s="1573">
        <f t="shared" si="0"/>
        <v>19.263888216317927</v>
      </c>
      <c r="I43" s="1174"/>
      <c r="J43" s="1133"/>
      <c r="K43" s="1133"/>
      <c r="N43" s="1174"/>
      <c r="O43" s="1174"/>
      <c r="P43" s="1168"/>
      <c r="Q43" s="1168"/>
      <c r="R43" s="1168"/>
    </row>
    <row r="44" spans="2:18" ht="15" customHeight="1">
      <c r="B44" s="1169">
        <v>38</v>
      </c>
      <c r="C44" s="1170" t="s">
        <v>1224</v>
      </c>
      <c r="D44" s="1171">
        <v>5051.3596200000002</v>
      </c>
      <c r="E44" s="1172">
        <v>2224.895289</v>
      </c>
      <c r="F44" s="1172">
        <v>2594.0484939999997</v>
      </c>
      <c r="G44" s="1173">
        <f t="shared" si="0"/>
        <v>-55.954525981660353</v>
      </c>
      <c r="H44" s="1573">
        <f t="shared" si="0"/>
        <v>16.591936116055095</v>
      </c>
      <c r="I44" s="1174"/>
      <c r="J44" s="1133"/>
      <c r="K44" s="1133"/>
      <c r="N44" s="1174"/>
      <c r="O44" s="1174"/>
      <c r="P44" s="1168"/>
      <c r="Q44" s="1168"/>
      <c r="R44" s="1168"/>
    </row>
    <row r="45" spans="2:18" ht="15" customHeight="1">
      <c r="B45" s="1169">
        <v>39</v>
      </c>
      <c r="C45" s="1170" t="s">
        <v>1225</v>
      </c>
      <c r="D45" s="1171">
        <v>1049.159926</v>
      </c>
      <c r="E45" s="1172">
        <v>1037.5573200000001</v>
      </c>
      <c r="F45" s="1172">
        <v>1069.9732820000002</v>
      </c>
      <c r="G45" s="1173">
        <f t="shared" si="0"/>
        <v>-1.1058948890886211</v>
      </c>
      <c r="H45" s="1573">
        <f t="shared" si="0"/>
        <v>3.124257462710589</v>
      </c>
      <c r="I45" s="1174"/>
      <c r="J45" s="1133"/>
      <c r="K45" s="1133"/>
      <c r="N45" s="1174"/>
      <c r="O45" s="1174"/>
      <c r="P45" s="1168"/>
      <c r="Q45" s="1168"/>
      <c r="R45" s="1168"/>
    </row>
    <row r="46" spans="2:18" ht="15" customHeight="1">
      <c r="B46" s="1169">
        <v>40</v>
      </c>
      <c r="C46" s="1170" t="s">
        <v>1226</v>
      </c>
      <c r="D46" s="1171">
        <v>246.65257100000002</v>
      </c>
      <c r="E46" s="1172">
        <v>1250.5791959999999</v>
      </c>
      <c r="F46" s="1172">
        <v>1490.121639</v>
      </c>
      <c r="G46" s="1173">
        <f t="shared" si="0"/>
        <v>407.02053942912266</v>
      </c>
      <c r="H46" s="1573">
        <f t="shared" si="0"/>
        <v>19.154520062878145</v>
      </c>
      <c r="I46" s="1174"/>
      <c r="J46" s="1133"/>
      <c r="K46" s="1133"/>
      <c r="N46" s="1174"/>
      <c r="O46" s="1174"/>
      <c r="P46" s="1168"/>
      <c r="Q46" s="1168"/>
      <c r="R46" s="1168"/>
    </row>
    <row r="47" spans="2:18" ht="15" customHeight="1">
      <c r="B47" s="1169">
        <v>41</v>
      </c>
      <c r="C47" s="1170" t="s">
        <v>1227</v>
      </c>
      <c r="D47" s="1171">
        <v>119.07989599999999</v>
      </c>
      <c r="E47" s="1172">
        <v>48.695290000000007</v>
      </c>
      <c r="F47" s="1172">
        <v>5.1433999999999994E-2</v>
      </c>
      <c r="G47" s="1173">
        <f t="shared" si="0"/>
        <v>-59.107043560064909</v>
      </c>
      <c r="H47" s="1573">
        <f t="shared" si="0"/>
        <v>-99.894375821563031</v>
      </c>
      <c r="I47" s="1174"/>
      <c r="J47" s="1133"/>
      <c r="K47" s="1133"/>
      <c r="N47" s="1174"/>
      <c r="O47" s="1174"/>
      <c r="P47" s="1168"/>
      <c r="Q47" s="1168"/>
      <c r="R47" s="1168"/>
    </row>
    <row r="48" spans="2:18" ht="15" customHeight="1">
      <c r="B48" s="1169">
        <v>42</v>
      </c>
      <c r="C48" s="1170" t="s">
        <v>1181</v>
      </c>
      <c r="D48" s="1171">
        <v>78.373224999999991</v>
      </c>
      <c r="E48" s="1172">
        <v>105.31836100000001</v>
      </c>
      <c r="F48" s="1172">
        <v>102.38440900000001</v>
      </c>
      <c r="G48" s="1173">
        <f t="shared" si="0"/>
        <v>34.380537485856962</v>
      </c>
      <c r="H48" s="1573">
        <f t="shared" si="0"/>
        <v>-2.7857934477351076</v>
      </c>
      <c r="I48" s="1174"/>
      <c r="J48" s="1133"/>
      <c r="K48" s="1133"/>
      <c r="N48" s="1174"/>
      <c r="O48" s="1174"/>
      <c r="P48" s="1168"/>
      <c r="Q48" s="1168"/>
      <c r="R48" s="1168"/>
    </row>
    <row r="49" spans="2:18" ht="15" customHeight="1">
      <c r="B49" s="1169">
        <v>43</v>
      </c>
      <c r="C49" s="1170" t="s">
        <v>116</v>
      </c>
      <c r="D49" s="1171">
        <v>4204.2850539999999</v>
      </c>
      <c r="E49" s="1172">
        <v>4844.3504050000001</v>
      </c>
      <c r="F49" s="1172">
        <v>7881.3629969999993</v>
      </c>
      <c r="G49" s="1173">
        <f t="shared" si="0"/>
        <v>15.224118792588426</v>
      </c>
      <c r="H49" s="1573">
        <f t="shared" si="0"/>
        <v>62.69184386136493</v>
      </c>
      <c r="I49" s="1174"/>
      <c r="J49" s="1133"/>
      <c r="K49" s="1133"/>
      <c r="N49" s="1174"/>
      <c r="O49" s="1174"/>
      <c r="P49" s="1168"/>
      <c r="Q49" s="1168"/>
      <c r="R49" s="1168"/>
    </row>
    <row r="50" spans="2:18" ht="15" customHeight="1">
      <c r="B50" s="1169">
        <v>44</v>
      </c>
      <c r="C50" s="1170" t="s">
        <v>1160</v>
      </c>
      <c r="D50" s="1171">
        <v>6418.3175449999999</v>
      </c>
      <c r="E50" s="1172">
        <v>9382.2429319999992</v>
      </c>
      <c r="F50" s="1172">
        <v>11296.572791000001</v>
      </c>
      <c r="G50" s="1173">
        <f t="shared" si="0"/>
        <v>46.179164028881026</v>
      </c>
      <c r="H50" s="1573">
        <f t="shared" si="0"/>
        <v>20.40375497495166</v>
      </c>
      <c r="I50" s="1174"/>
      <c r="J50" s="1133"/>
      <c r="K50" s="1133"/>
      <c r="N50" s="1174"/>
      <c r="O50" s="1174"/>
      <c r="P50" s="1168"/>
      <c r="Q50" s="1168"/>
      <c r="R50" s="1168"/>
    </row>
    <row r="51" spans="2:18" ht="15" customHeight="1">
      <c r="B51" s="1169">
        <v>45</v>
      </c>
      <c r="C51" s="1170" t="s">
        <v>1228</v>
      </c>
      <c r="D51" s="1171">
        <v>2805.3280650000002</v>
      </c>
      <c r="E51" s="1172">
        <v>2640.8167739999999</v>
      </c>
      <c r="F51" s="1172">
        <v>2355.6069480000001</v>
      </c>
      <c r="G51" s="1173">
        <f t="shared" si="0"/>
        <v>-5.8642442947220985</v>
      </c>
      <c r="H51" s="1573">
        <f t="shared" si="0"/>
        <v>-10.800061132904625</v>
      </c>
      <c r="I51" s="1174"/>
      <c r="J51" s="1133"/>
      <c r="K51" s="1133"/>
      <c r="N51" s="1174"/>
      <c r="O51" s="1174"/>
      <c r="P51" s="1168"/>
      <c r="Q51" s="1168"/>
      <c r="R51" s="1168"/>
    </row>
    <row r="52" spans="2:18" ht="15" customHeight="1">
      <c r="B52" s="1169">
        <v>46</v>
      </c>
      <c r="C52" s="1170" t="s">
        <v>1229</v>
      </c>
      <c r="D52" s="1171">
        <v>5876.7704610000001</v>
      </c>
      <c r="E52" s="1172">
        <v>7617.871682</v>
      </c>
      <c r="F52" s="1172">
        <v>8894.6620299999995</v>
      </c>
      <c r="G52" s="1173">
        <f t="shared" si="0"/>
        <v>29.6268372663943</v>
      </c>
      <c r="H52" s="1573">
        <f t="shared" si="0"/>
        <v>16.760460156041781</v>
      </c>
      <c r="I52" s="1174"/>
      <c r="J52" s="1133"/>
      <c r="K52" s="1133"/>
      <c r="N52" s="1174"/>
      <c r="O52" s="1174"/>
      <c r="P52" s="1168"/>
      <c r="Q52" s="1168"/>
      <c r="R52" s="1168"/>
    </row>
    <row r="53" spans="2:18" ht="15" customHeight="1">
      <c r="B53" s="1169">
        <v>47</v>
      </c>
      <c r="C53" s="1170" t="s">
        <v>1182</v>
      </c>
      <c r="D53" s="1171">
        <v>10645.472528999999</v>
      </c>
      <c r="E53" s="1172">
        <v>11038.513161000001</v>
      </c>
      <c r="F53" s="1172">
        <v>14609.387533000001</v>
      </c>
      <c r="G53" s="1173">
        <f t="shared" si="0"/>
        <v>3.6920919285573728</v>
      </c>
      <c r="H53" s="1573">
        <f t="shared" si="0"/>
        <v>32.349233270076638</v>
      </c>
      <c r="I53" s="1174"/>
      <c r="J53" s="1133"/>
      <c r="K53" s="1133"/>
      <c r="N53" s="1174"/>
      <c r="O53" s="1174"/>
      <c r="P53" s="1168"/>
      <c r="Q53" s="1168"/>
      <c r="R53" s="1168"/>
    </row>
    <row r="54" spans="2:18" ht="15" customHeight="1">
      <c r="B54" s="1169">
        <v>48</v>
      </c>
      <c r="C54" s="1170" t="s">
        <v>1230</v>
      </c>
      <c r="D54" s="1171">
        <v>77844.13451199999</v>
      </c>
      <c r="E54" s="1172">
        <v>105974.14559899998</v>
      </c>
      <c r="F54" s="1172">
        <v>97520.650891000012</v>
      </c>
      <c r="G54" s="1173">
        <f t="shared" si="0"/>
        <v>36.136327114875485</v>
      </c>
      <c r="H54" s="1573">
        <f t="shared" si="0"/>
        <v>-7.9769406587032137</v>
      </c>
      <c r="I54" s="1174"/>
      <c r="J54" s="1133"/>
      <c r="K54" s="1133"/>
      <c r="N54" s="1174"/>
      <c r="O54" s="1174"/>
      <c r="P54" s="1168"/>
      <c r="Q54" s="1168"/>
      <c r="R54" s="1168"/>
    </row>
    <row r="55" spans="2:18" ht="15" customHeight="1">
      <c r="B55" s="1169">
        <v>49</v>
      </c>
      <c r="C55" s="1170" t="s">
        <v>1231</v>
      </c>
      <c r="D55" s="1171">
        <v>2015.8095510000003</v>
      </c>
      <c r="E55" s="1172">
        <v>3393.6349570000002</v>
      </c>
      <c r="F55" s="1172">
        <v>4115.056853</v>
      </c>
      <c r="G55" s="1173">
        <f t="shared" si="0"/>
        <v>68.350971217320094</v>
      </c>
      <c r="H55" s="1573">
        <f t="shared" si="0"/>
        <v>21.258087718360329</v>
      </c>
      <c r="I55" s="1174"/>
      <c r="J55" s="1133"/>
      <c r="K55" s="1133"/>
      <c r="N55" s="1174"/>
      <c r="O55" s="1174"/>
      <c r="P55" s="1168"/>
      <c r="Q55" s="1168"/>
      <c r="R55" s="1168"/>
    </row>
    <row r="56" spans="2:18" ht="15" customHeight="1">
      <c r="B56" s="1175"/>
      <c r="C56" s="1176" t="s">
        <v>1166</v>
      </c>
      <c r="D56" s="1165">
        <v>127100.513045</v>
      </c>
      <c r="E56" s="1164">
        <v>159774.87144899624</v>
      </c>
      <c r="F56" s="1164">
        <v>188087.21748200001</v>
      </c>
      <c r="G56" s="1177">
        <f t="shared" si="0"/>
        <v>25.707495289517723</v>
      </c>
      <c r="H56" s="1574">
        <f t="shared" si="0"/>
        <v>17.720149467960432</v>
      </c>
      <c r="I56" s="1168"/>
      <c r="J56" s="1133"/>
      <c r="K56" s="1133"/>
      <c r="N56" s="1168"/>
      <c r="O56" s="1168"/>
      <c r="P56" s="1168"/>
      <c r="Q56" s="1168"/>
      <c r="R56" s="1168"/>
    </row>
    <row r="57" spans="2:18" ht="15" customHeight="1" thickBot="1">
      <c r="B57" s="1178"/>
      <c r="C57" s="1179" t="s">
        <v>1167</v>
      </c>
      <c r="D57" s="1180">
        <v>633669.56580899993</v>
      </c>
      <c r="E57" s="1181">
        <v>814101.63506399619</v>
      </c>
      <c r="F57" s="1181">
        <v>917909.3066270001</v>
      </c>
      <c r="G57" s="1182">
        <f t="shared" si="0"/>
        <v>28.474157351180395</v>
      </c>
      <c r="H57" s="1575">
        <f t="shared" si="0"/>
        <v>12.751193105618031</v>
      </c>
      <c r="I57" s="1168"/>
      <c r="J57" s="1133"/>
      <c r="K57" s="1133"/>
      <c r="N57" s="1168"/>
      <c r="O57" s="1168"/>
      <c r="P57" s="1168"/>
      <c r="Q57" s="1168"/>
      <c r="R57" s="1168"/>
    </row>
    <row r="58" spans="2:18" ht="16.5" thickTop="1">
      <c r="B58" s="2533" t="s">
        <v>1232</v>
      </c>
      <c r="C58" s="2533"/>
      <c r="D58" s="2533"/>
      <c r="E58" s="2533"/>
      <c r="F58" s="2533"/>
      <c r="G58" s="2533"/>
      <c r="H58" s="2533"/>
      <c r="J58" s="1133"/>
      <c r="K58" s="1133"/>
    </row>
    <row r="59" spans="2:18">
      <c r="D59" s="1064"/>
      <c r="E59" s="1064"/>
      <c r="F59" s="1064"/>
      <c r="J59" s="1064"/>
      <c r="K59" s="1064"/>
    </row>
    <row r="60" spans="2:18">
      <c r="D60" s="1183"/>
      <c r="E60" s="1183"/>
      <c r="F60" s="1183"/>
      <c r="J60" s="1064"/>
      <c r="K60" s="1064"/>
    </row>
    <row r="61" spans="2:18">
      <c r="D61" s="1183"/>
      <c r="E61" s="1183"/>
      <c r="F61" s="1183"/>
      <c r="J61" s="1064"/>
      <c r="K61" s="1064"/>
    </row>
    <row r="62" spans="2:18">
      <c r="C62" s="1064"/>
      <c r="D62" s="1064"/>
      <c r="E62" s="1064"/>
      <c r="F62" s="1064"/>
      <c r="J62" s="1064"/>
      <c r="K62" s="1064"/>
    </row>
    <row r="63" spans="2:18">
      <c r="J63" s="1064"/>
      <c r="K63" s="1064"/>
    </row>
    <row r="64" spans="2:18">
      <c r="J64" s="1064"/>
      <c r="K64" s="1064"/>
    </row>
    <row r="65" spans="10:11">
      <c r="J65" s="1064"/>
      <c r="K65" s="1064"/>
    </row>
    <row r="66" spans="10:11">
      <c r="J66" s="1064"/>
      <c r="K66" s="1064"/>
    </row>
    <row r="67" spans="10:11">
      <c r="J67" s="1064"/>
      <c r="K67" s="1064"/>
    </row>
    <row r="68" spans="10:11">
      <c r="J68" s="1064"/>
      <c r="K68" s="1064"/>
    </row>
    <row r="69" spans="10:11">
      <c r="J69" s="1064"/>
      <c r="K69" s="1064"/>
    </row>
    <row r="70" spans="10:11">
      <c r="J70" s="1064"/>
      <c r="K70" s="1064"/>
    </row>
    <row r="71" spans="10:11">
      <c r="J71" s="1064"/>
      <c r="K71" s="1064"/>
    </row>
    <row r="72" spans="10:11">
      <c r="J72" s="1064"/>
      <c r="K72" s="1064"/>
    </row>
  </sheetData>
  <mergeCells count="8">
    <mergeCell ref="B58:H58"/>
    <mergeCell ref="B1:H1"/>
    <mergeCell ref="B2:H2"/>
    <mergeCell ref="B3:H3"/>
    <mergeCell ref="B4:B5"/>
    <mergeCell ref="C4:C5"/>
    <mergeCell ref="D4:F4"/>
    <mergeCell ref="G4:H4"/>
  </mergeCells>
  <printOptions horizontalCentered="1"/>
  <pageMargins left="0.39370078740157483" right="0.39370078740157483" top="0.39370078740157483" bottom="0.39370078740157483" header="0.51181102362204722" footer="0.51181102362204722"/>
  <pageSetup scale="69" orientation="portrait"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B1:S71"/>
  <sheetViews>
    <sheetView showGridLines="0" workbookViewId="0">
      <selection activeCell="B6" sqref="B6"/>
    </sheetView>
  </sheetViews>
  <sheetFormatPr defaultRowHeight="15.75"/>
  <cols>
    <col min="1" max="1" width="4.42578125" style="186" customWidth="1"/>
    <col min="2" max="2" width="6.140625" style="186" customWidth="1"/>
    <col min="3" max="3" width="50" style="186" bestFit="1" customWidth="1"/>
    <col min="4" max="6" width="19.28515625" style="186" customWidth="1"/>
    <col min="7" max="8" width="14.28515625" style="186" customWidth="1"/>
    <col min="9" max="9" width="9.140625" style="186"/>
    <col min="10" max="10" width="11.5703125" style="186" customWidth="1"/>
    <col min="11" max="255" width="9.140625" style="186"/>
    <col min="256" max="256" width="6.140625" style="186" customWidth="1"/>
    <col min="257" max="257" width="41.140625" style="186" bestFit="1" customWidth="1"/>
    <col min="258" max="258" width="11" style="186" customWidth="1"/>
    <col min="259" max="264" width="10.7109375" style="186" customWidth="1"/>
    <col min="265" max="511" width="9.140625" style="186"/>
    <col min="512" max="512" width="6.140625" style="186" customWidth="1"/>
    <col min="513" max="513" width="41.140625" style="186" bestFit="1" customWidth="1"/>
    <col min="514" max="514" width="11" style="186" customWidth="1"/>
    <col min="515" max="520" width="10.7109375" style="186" customWidth="1"/>
    <col min="521" max="767" width="9.140625" style="186"/>
    <col min="768" max="768" width="6.140625" style="186" customWidth="1"/>
    <col min="769" max="769" width="41.140625" style="186" bestFit="1" customWidth="1"/>
    <col min="770" max="770" width="11" style="186" customWidth="1"/>
    <col min="771" max="776" width="10.7109375" style="186" customWidth="1"/>
    <col min="777" max="1023" width="9.140625" style="186"/>
    <col min="1024" max="1024" width="6.140625" style="186" customWidth="1"/>
    <col min="1025" max="1025" width="41.140625" style="186" bestFit="1" customWidth="1"/>
    <col min="1026" max="1026" width="11" style="186" customWidth="1"/>
    <col min="1027" max="1032" width="10.7109375" style="186" customWidth="1"/>
    <col min="1033" max="1279" width="9.140625" style="186"/>
    <col min="1280" max="1280" width="6.140625" style="186" customWidth="1"/>
    <col min="1281" max="1281" width="41.140625" style="186" bestFit="1" customWidth="1"/>
    <col min="1282" max="1282" width="11" style="186" customWidth="1"/>
    <col min="1283" max="1288" width="10.7109375" style="186" customWidth="1"/>
    <col min="1289" max="1535" width="9.140625" style="186"/>
    <col min="1536" max="1536" width="6.140625" style="186" customWidth="1"/>
    <col min="1537" max="1537" width="41.140625" style="186" bestFit="1" customWidth="1"/>
    <col min="1538" max="1538" width="11" style="186" customWidth="1"/>
    <col min="1539" max="1544" width="10.7109375" style="186" customWidth="1"/>
    <col min="1545" max="1791" width="9.140625" style="186"/>
    <col min="1792" max="1792" width="6.140625" style="186" customWidth="1"/>
    <col min="1793" max="1793" width="41.140625" style="186" bestFit="1" customWidth="1"/>
    <col min="1794" max="1794" width="11" style="186" customWidth="1"/>
    <col min="1795" max="1800" width="10.7109375" style="186" customWidth="1"/>
    <col min="1801" max="2047" width="9.140625" style="186"/>
    <col min="2048" max="2048" width="6.140625" style="186" customWidth="1"/>
    <col min="2049" max="2049" width="41.140625" style="186" bestFit="1" customWidth="1"/>
    <col min="2050" max="2050" width="11" style="186" customWidth="1"/>
    <col min="2051" max="2056" width="10.7109375" style="186" customWidth="1"/>
    <col min="2057" max="2303" width="9.140625" style="186"/>
    <col min="2304" max="2304" width="6.140625" style="186" customWidth="1"/>
    <col min="2305" max="2305" width="41.140625" style="186" bestFit="1" customWidth="1"/>
    <col min="2306" max="2306" width="11" style="186" customWidth="1"/>
    <col min="2307" max="2312" width="10.7109375" style="186" customWidth="1"/>
    <col min="2313" max="2559" width="9.140625" style="186"/>
    <col min="2560" max="2560" width="6.140625" style="186" customWidth="1"/>
    <col min="2561" max="2561" width="41.140625" style="186" bestFit="1" customWidth="1"/>
    <col min="2562" max="2562" width="11" style="186" customWidth="1"/>
    <col min="2563" max="2568" width="10.7109375" style="186" customWidth="1"/>
    <col min="2569" max="2815" width="9.140625" style="186"/>
    <col min="2816" max="2816" width="6.140625" style="186" customWidth="1"/>
    <col min="2817" max="2817" width="41.140625" style="186" bestFit="1" customWidth="1"/>
    <col min="2818" max="2818" width="11" style="186" customWidth="1"/>
    <col min="2819" max="2824" width="10.7109375" style="186" customWidth="1"/>
    <col min="2825" max="3071" width="9.140625" style="186"/>
    <col min="3072" max="3072" width="6.140625" style="186" customWidth="1"/>
    <col min="3073" max="3073" width="41.140625" style="186" bestFit="1" customWidth="1"/>
    <col min="3074" max="3074" width="11" style="186" customWidth="1"/>
    <col min="3075" max="3080" width="10.7109375" style="186" customWidth="1"/>
    <col min="3081" max="3327" width="9.140625" style="186"/>
    <col min="3328" max="3328" width="6.140625" style="186" customWidth="1"/>
    <col min="3329" max="3329" width="41.140625" style="186" bestFit="1" customWidth="1"/>
    <col min="3330" max="3330" width="11" style="186" customWidth="1"/>
    <col min="3331" max="3336" width="10.7109375" style="186" customWidth="1"/>
    <col min="3337" max="3583" width="9.140625" style="186"/>
    <col min="3584" max="3584" width="6.140625" style="186" customWidth="1"/>
    <col min="3585" max="3585" width="41.140625" style="186" bestFit="1" customWidth="1"/>
    <col min="3586" max="3586" width="11" style="186" customWidth="1"/>
    <col min="3587" max="3592" width="10.7109375" style="186" customWidth="1"/>
    <col min="3593" max="3839" width="9.140625" style="186"/>
    <col min="3840" max="3840" width="6.140625" style="186" customWidth="1"/>
    <col min="3841" max="3841" width="41.140625" style="186" bestFit="1" customWidth="1"/>
    <col min="3842" max="3842" width="11" style="186" customWidth="1"/>
    <col min="3843" max="3848" width="10.7109375" style="186" customWidth="1"/>
    <col min="3849" max="4095" width="9.140625" style="186"/>
    <col min="4096" max="4096" width="6.140625" style="186" customWidth="1"/>
    <col min="4097" max="4097" width="41.140625" style="186" bestFit="1" customWidth="1"/>
    <col min="4098" max="4098" width="11" style="186" customWidth="1"/>
    <col min="4099" max="4104" width="10.7109375" style="186" customWidth="1"/>
    <col min="4105" max="4351" width="9.140625" style="186"/>
    <col min="4352" max="4352" width="6.140625" style="186" customWidth="1"/>
    <col min="4353" max="4353" width="41.140625" style="186" bestFit="1" customWidth="1"/>
    <col min="4354" max="4354" width="11" style="186" customWidth="1"/>
    <col min="4355" max="4360" width="10.7109375" style="186" customWidth="1"/>
    <col min="4361" max="4607" width="9.140625" style="186"/>
    <col min="4608" max="4608" width="6.140625" style="186" customWidth="1"/>
    <col min="4609" max="4609" width="41.140625" style="186" bestFit="1" customWidth="1"/>
    <col min="4610" max="4610" width="11" style="186" customWidth="1"/>
    <col min="4611" max="4616" width="10.7109375" style="186" customWidth="1"/>
    <col min="4617" max="4863" width="9.140625" style="186"/>
    <col min="4864" max="4864" width="6.140625" style="186" customWidth="1"/>
    <col min="4865" max="4865" width="41.140625" style="186" bestFit="1" customWidth="1"/>
    <col min="4866" max="4866" width="11" style="186" customWidth="1"/>
    <col min="4867" max="4872" width="10.7109375" style="186" customWidth="1"/>
    <col min="4873" max="5119" width="9.140625" style="186"/>
    <col min="5120" max="5120" width="6.140625" style="186" customWidth="1"/>
    <col min="5121" max="5121" width="41.140625" style="186" bestFit="1" customWidth="1"/>
    <col min="5122" max="5122" width="11" style="186" customWidth="1"/>
    <col min="5123" max="5128" width="10.7109375" style="186" customWidth="1"/>
    <col min="5129" max="5375" width="9.140625" style="186"/>
    <col min="5376" max="5376" width="6.140625" style="186" customWidth="1"/>
    <col min="5377" max="5377" width="41.140625" style="186" bestFit="1" customWidth="1"/>
    <col min="5378" max="5378" width="11" style="186" customWidth="1"/>
    <col min="5379" max="5384" width="10.7109375" style="186" customWidth="1"/>
    <col min="5385" max="5631" width="9.140625" style="186"/>
    <col min="5632" max="5632" width="6.140625" style="186" customWidth="1"/>
    <col min="5633" max="5633" width="41.140625" style="186" bestFit="1" customWidth="1"/>
    <col min="5634" max="5634" width="11" style="186" customWidth="1"/>
    <col min="5635" max="5640" width="10.7109375" style="186" customWidth="1"/>
    <col min="5641" max="5887" width="9.140625" style="186"/>
    <col min="5888" max="5888" width="6.140625" style="186" customWidth="1"/>
    <col min="5889" max="5889" width="41.140625" style="186" bestFit="1" customWidth="1"/>
    <col min="5890" max="5890" width="11" style="186" customWidth="1"/>
    <col min="5891" max="5896" width="10.7109375" style="186" customWidth="1"/>
    <col min="5897" max="6143" width="9.140625" style="186"/>
    <col min="6144" max="6144" width="6.140625" style="186" customWidth="1"/>
    <col min="6145" max="6145" width="41.140625" style="186" bestFit="1" customWidth="1"/>
    <col min="6146" max="6146" width="11" style="186" customWidth="1"/>
    <col min="6147" max="6152" width="10.7109375" style="186" customWidth="1"/>
    <col min="6153" max="6399" width="9.140625" style="186"/>
    <col min="6400" max="6400" width="6.140625" style="186" customWidth="1"/>
    <col min="6401" max="6401" width="41.140625" style="186" bestFit="1" customWidth="1"/>
    <col min="6402" max="6402" width="11" style="186" customWidth="1"/>
    <col min="6403" max="6408" width="10.7109375" style="186" customWidth="1"/>
    <col min="6409" max="6655" width="9.140625" style="186"/>
    <col min="6656" max="6656" width="6.140625" style="186" customWidth="1"/>
    <col min="6657" max="6657" width="41.140625" style="186" bestFit="1" customWidth="1"/>
    <col min="6658" max="6658" width="11" style="186" customWidth="1"/>
    <col min="6659" max="6664" width="10.7109375" style="186" customWidth="1"/>
    <col min="6665" max="6911" width="9.140625" style="186"/>
    <col min="6912" max="6912" width="6.140625" style="186" customWidth="1"/>
    <col min="6913" max="6913" width="41.140625" style="186" bestFit="1" customWidth="1"/>
    <col min="6914" max="6914" width="11" style="186" customWidth="1"/>
    <col min="6915" max="6920" width="10.7109375" style="186" customWidth="1"/>
    <col min="6921" max="7167" width="9.140625" style="186"/>
    <col min="7168" max="7168" width="6.140625" style="186" customWidth="1"/>
    <col min="7169" max="7169" width="41.140625" style="186" bestFit="1" customWidth="1"/>
    <col min="7170" max="7170" width="11" style="186" customWidth="1"/>
    <col min="7171" max="7176" width="10.7109375" style="186" customWidth="1"/>
    <col min="7177" max="7423" width="9.140625" style="186"/>
    <col min="7424" max="7424" width="6.140625" style="186" customWidth="1"/>
    <col min="7425" max="7425" width="41.140625" style="186" bestFit="1" customWidth="1"/>
    <col min="7426" max="7426" width="11" style="186" customWidth="1"/>
    <col min="7427" max="7432" width="10.7109375" style="186" customWidth="1"/>
    <col min="7433" max="7679" width="9.140625" style="186"/>
    <col min="7680" max="7680" width="6.140625" style="186" customWidth="1"/>
    <col min="7681" max="7681" width="41.140625" style="186" bestFit="1" customWidth="1"/>
    <col min="7682" max="7682" width="11" style="186" customWidth="1"/>
    <col min="7683" max="7688" width="10.7109375" style="186" customWidth="1"/>
    <col min="7689" max="7935" width="9.140625" style="186"/>
    <col min="7936" max="7936" width="6.140625" style="186" customWidth="1"/>
    <col min="7937" max="7937" width="41.140625" style="186" bestFit="1" customWidth="1"/>
    <col min="7938" max="7938" width="11" style="186" customWidth="1"/>
    <col min="7939" max="7944" width="10.7109375" style="186" customWidth="1"/>
    <col min="7945" max="8191" width="9.140625" style="186"/>
    <col min="8192" max="8192" width="6.140625" style="186" customWidth="1"/>
    <col min="8193" max="8193" width="41.140625" style="186" bestFit="1" customWidth="1"/>
    <col min="8194" max="8194" width="11" style="186" customWidth="1"/>
    <col min="8195" max="8200" width="10.7109375" style="186" customWidth="1"/>
    <col min="8201" max="8447" width="9.140625" style="186"/>
    <col min="8448" max="8448" width="6.140625" style="186" customWidth="1"/>
    <col min="8449" max="8449" width="41.140625" style="186" bestFit="1" customWidth="1"/>
    <col min="8450" max="8450" width="11" style="186" customWidth="1"/>
    <col min="8451" max="8456" width="10.7109375" style="186" customWidth="1"/>
    <col min="8457" max="8703" width="9.140625" style="186"/>
    <col min="8704" max="8704" width="6.140625" style="186" customWidth="1"/>
    <col min="8705" max="8705" width="41.140625" style="186" bestFit="1" customWidth="1"/>
    <col min="8706" max="8706" width="11" style="186" customWidth="1"/>
    <col min="8707" max="8712" width="10.7109375" style="186" customWidth="1"/>
    <col min="8713" max="8959" width="9.140625" style="186"/>
    <col min="8960" max="8960" width="6.140625" style="186" customWidth="1"/>
    <col min="8961" max="8961" width="41.140625" style="186" bestFit="1" customWidth="1"/>
    <col min="8962" max="8962" width="11" style="186" customWidth="1"/>
    <col min="8963" max="8968" width="10.7109375" style="186" customWidth="1"/>
    <col min="8969" max="9215" width="9.140625" style="186"/>
    <col min="9216" max="9216" width="6.140625" style="186" customWidth="1"/>
    <col min="9217" max="9217" width="41.140625" style="186" bestFit="1" customWidth="1"/>
    <col min="9218" max="9218" width="11" style="186" customWidth="1"/>
    <col min="9219" max="9224" width="10.7109375" style="186" customWidth="1"/>
    <col min="9225" max="9471" width="9.140625" style="186"/>
    <col min="9472" max="9472" width="6.140625" style="186" customWidth="1"/>
    <col min="9473" max="9473" width="41.140625" style="186" bestFit="1" customWidth="1"/>
    <col min="9474" max="9474" width="11" style="186" customWidth="1"/>
    <col min="9475" max="9480" width="10.7109375" style="186" customWidth="1"/>
    <col min="9481" max="9727" width="9.140625" style="186"/>
    <col min="9728" max="9728" width="6.140625" style="186" customWidth="1"/>
    <col min="9729" max="9729" width="41.140625" style="186" bestFit="1" customWidth="1"/>
    <col min="9730" max="9730" width="11" style="186" customWidth="1"/>
    <col min="9731" max="9736" width="10.7109375" style="186" customWidth="1"/>
    <col min="9737" max="9983" width="9.140625" style="186"/>
    <col min="9984" max="9984" width="6.140625" style="186" customWidth="1"/>
    <col min="9985" max="9985" width="41.140625" style="186" bestFit="1" customWidth="1"/>
    <col min="9986" max="9986" width="11" style="186" customWidth="1"/>
    <col min="9987" max="9992" width="10.7109375" style="186" customWidth="1"/>
    <col min="9993" max="10239" width="9.140625" style="186"/>
    <col min="10240" max="10240" width="6.140625" style="186" customWidth="1"/>
    <col min="10241" max="10241" width="41.140625" style="186" bestFit="1" customWidth="1"/>
    <col min="10242" max="10242" width="11" style="186" customWidth="1"/>
    <col min="10243" max="10248" width="10.7109375" style="186" customWidth="1"/>
    <col min="10249" max="10495" width="9.140625" style="186"/>
    <col min="10496" max="10496" width="6.140625" style="186" customWidth="1"/>
    <col min="10497" max="10497" width="41.140625" style="186" bestFit="1" customWidth="1"/>
    <col min="10498" max="10498" width="11" style="186" customWidth="1"/>
    <col min="10499" max="10504" width="10.7109375" style="186" customWidth="1"/>
    <col min="10505" max="10751" width="9.140625" style="186"/>
    <col min="10752" max="10752" width="6.140625" style="186" customWidth="1"/>
    <col min="10753" max="10753" width="41.140625" style="186" bestFit="1" customWidth="1"/>
    <col min="10754" max="10754" width="11" style="186" customWidth="1"/>
    <col min="10755" max="10760" width="10.7109375" style="186" customWidth="1"/>
    <col min="10761" max="11007" width="9.140625" style="186"/>
    <col min="11008" max="11008" width="6.140625" style="186" customWidth="1"/>
    <col min="11009" max="11009" width="41.140625" style="186" bestFit="1" customWidth="1"/>
    <col min="11010" max="11010" width="11" style="186" customWidth="1"/>
    <col min="11011" max="11016" width="10.7109375" style="186" customWidth="1"/>
    <col min="11017" max="11263" width="9.140625" style="186"/>
    <col min="11264" max="11264" width="6.140625" style="186" customWidth="1"/>
    <col min="11265" max="11265" width="41.140625" style="186" bestFit="1" customWidth="1"/>
    <col min="11266" max="11266" width="11" style="186" customWidth="1"/>
    <col min="11267" max="11272" width="10.7109375" style="186" customWidth="1"/>
    <col min="11273" max="11519" width="9.140625" style="186"/>
    <col min="11520" max="11520" width="6.140625" style="186" customWidth="1"/>
    <col min="11521" max="11521" width="41.140625" style="186" bestFit="1" customWidth="1"/>
    <col min="11522" max="11522" width="11" style="186" customWidth="1"/>
    <col min="11523" max="11528" width="10.7109375" style="186" customWidth="1"/>
    <col min="11529" max="11775" width="9.140625" style="186"/>
    <col min="11776" max="11776" width="6.140625" style="186" customWidth="1"/>
    <col min="11777" max="11777" width="41.140625" style="186" bestFit="1" customWidth="1"/>
    <col min="11778" max="11778" width="11" style="186" customWidth="1"/>
    <col min="11779" max="11784" width="10.7109375" style="186" customWidth="1"/>
    <col min="11785" max="12031" width="9.140625" style="186"/>
    <col min="12032" max="12032" width="6.140625" style="186" customWidth="1"/>
    <col min="12033" max="12033" width="41.140625" style="186" bestFit="1" customWidth="1"/>
    <col min="12034" max="12034" width="11" style="186" customWidth="1"/>
    <col min="12035" max="12040" width="10.7109375" style="186" customWidth="1"/>
    <col min="12041" max="12287" width="9.140625" style="186"/>
    <col min="12288" max="12288" width="6.140625" style="186" customWidth="1"/>
    <col min="12289" max="12289" width="41.140625" style="186" bestFit="1" customWidth="1"/>
    <col min="12290" max="12290" width="11" style="186" customWidth="1"/>
    <col min="12291" max="12296" width="10.7109375" style="186" customWidth="1"/>
    <col min="12297" max="12543" width="9.140625" style="186"/>
    <col min="12544" max="12544" width="6.140625" style="186" customWidth="1"/>
    <col min="12545" max="12545" width="41.140625" style="186" bestFit="1" customWidth="1"/>
    <col min="12546" max="12546" width="11" style="186" customWidth="1"/>
    <col min="12547" max="12552" width="10.7109375" style="186" customWidth="1"/>
    <col min="12553" max="12799" width="9.140625" style="186"/>
    <col min="12800" max="12800" width="6.140625" style="186" customWidth="1"/>
    <col min="12801" max="12801" width="41.140625" style="186" bestFit="1" customWidth="1"/>
    <col min="12802" max="12802" width="11" style="186" customWidth="1"/>
    <col min="12803" max="12808" width="10.7109375" style="186" customWidth="1"/>
    <col min="12809" max="13055" width="9.140625" style="186"/>
    <col min="13056" max="13056" width="6.140625" style="186" customWidth="1"/>
    <col min="13057" max="13057" width="41.140625" style="186" bestFit="1" customWidth="1"/>
    <col min="13058" max="13058" width="11" style="186" customWidth="1"/>
    <col min="13059" max="13064" width="10.7109375" style="186" customWidth="1"/>
    <col min="13065" max="13311" width="9.140625" style="186"/>
    <col min="13312" max="13312" width="6.140625" style="186" customWidth="1"/>
    <col min="13313" max="13313" width="41.140625" style="186" bestFit="1" customWidth="1"/>
    <col min="13314" max="13314" width="11" style="186" customWidth="1"/>
    <col min="13315" max="13320" width="10.7109375" style="186" customWidth="1"/>
    <col min="13321" max="13567" width="9.140625" style="186"/>
    <col min="13568" max="13568" width="6.140625" style="186" customWidth="1"/>
    <col min="13569" max="13569" width="41.140625" style="186" bestFit="1" customWidth="1"/>
    <col min="13570" max="13570" width="11" style="186" customWidth="1"/>
    <col min="13571" max="13576" width="10.7109375" style="186" customWidth="1"/>
    <col min="13577" max="13823" width="9.140625" style="186"/>
    <col min="13824" max="13824" width="6.140625" style="186" customWidth="1"/>
    <col min="13825" max="13825" width="41.140625" style="186" bestFit="1" customWidth="1"/>
    <col min="13826" max="13826" width="11" style="186" customWidth="1"/>
    <col min="13827" max="13832" width="10.7109375" style="186" customWidth="1"/>
    <col min="13833" max="14079" width="9.140625" style="186"/>
    <col min="14080" max="14080" width="6.140625" style="186" customWidth="1"/>
    <col min="14081" max="14081" width="41.140625" style="186" bestFit="1" customWidth="1"/>
    <col min="14082" max="14082" width="11" style="186" customWidth="1"/>
    <col min="14083" max="14088" width="10.7109375" style="186" customWidth="1"/>
    <col min="14089" max="14335" width="9.140625" style="186"/>
    <col min="14336" max="14336" width="6.140625" style="186" customWidth="1"/>
    <col min="14337" max="14337" width="41.140625" style="186" bestFit="1" customWidth="1"/>
    <col min="14338" max="14338" width="11" style="186" customWidth="1"/>
    <col min="14339" max="14344" width="10.7109375" style="186" customWidth="1"/>
    <col min="14345" max="14591" width="9.140625" style="186"/>
    <col min="14592" max="14592" width="6.140625" style="186" customWidth="1"/>
    <col min="14593" max="14593" width="41.140625" style="186" bestFit="1" customWidth="1"/>
    <col min="14594" max="14594" width="11" style="186" customWidth="1"/>
    <col min="14595" max="14600" width="10.7109375" style="186" customWidth="1"/>
    <col min="14601" max="14847" width="9.140625" style="186"/>
    <col min="14848" max="14848" width="6.140625" style="186" customWidth="1"/>
    <col min="14849" max="14849" width="41.140625" style="186" bestFit="1" customWidth="1"/>
    <col min="14850" max="14850" width="11" style="186" customWidth="1"/>
    <col min="14851" max="14856" width="10.7109375" style="186" customWidth="1"/>
    <col min="14857" max="15103" width="9.140625" style="186"/>
    <col min="15104" max="15104" width="6.140625" style="186" customWidth="1"/>
    <col min="15105" max="15105" width="41.140625" style="186" bestFit="1" customWidth="1"/>
    <col min="15106" max="15106" width="11" style="186" customWidth="1"/>
    <col min="15107" max="15112" width="10.7109375" style="186" customWidth="1"/>
    <col min="15113" max="15359" width="9.140625" style="186"/>
    <col min="15360" max="15360" width="6.140625" style="186" customWidth="1"/>
    <col min="15361" max="15361" width="41.140625" style="186" bestFit="1" customWidth="1"/>
    <col min="15362" max="15362" width="11" style="186" customWidth="1"/>
    <col min="15363" max="15368" width="10.7109375" style="186" customWidth="1"/>
    <col min="15369" max="15615" width="9.140625" style="186"/>
    <col min="15616" max="15616" width="6.140625" style="186" customWidth="1"/>
    <col min="15617" max="15617" width="41.140625" style="186" bestFit="1" customWidth="1"/>
    <col min="15618" max="15618" width="11" style="186" customWidth="1"/>
    <col min="15619" max="15624" width="10.7109375" style="186" customWidth="1"/>
    <col min="15625" max="15871" width="9.140625" style="186"/>
    <col min="15872" max="15872" width="6.140625" style="186" customWidth="1"/>
    <col min="15873" max="15873" width="41.140625" style="186" bestFit="1" customWidth="1"/>
    <col min="15874" max="15874" width="11" style="186" customWidth="1"/>
    <col min="15875" max="15880" width="10.7109375" style="186" customWidth="1"/>
    <col min="15881" max="16127" width="9.140625" style="186"/>
    <col min="16128" max="16128" width="6.140625" style="186" customWidth="1"/>
    <col min="16129" max="16129" width="41.140625" style="186" bestFit="1" customWidth="1"/>
    <col min="16130" max="16130" width="11" style="186" customWidth="1"/>
    <col min="16131" max="16136" width="10.7109375" style="186" customWidth="1"/>
    <col min="16137" max="16384" width="9.140625" style="186"/>
  </cols>
  <sheetData>
    <row r="1" spans="2:19">
      <c r="B1" s="2546" t="s">
        <v>1448</v>
      </c>
      <c r="C1" s="2546"/>
      <c r="D1" s="2546"/>
      <c r="E1" s="2546"/>
      <c r="F1" s="2546"/>
      <c r="G1" s="2546"/>
      <c r="H1" s="2546"/>
    </row>
    <row r="2" spans="2:19" ht="15" customHeight="1">
      <c r="B2" s="2563" t="s">
        <v>1233</v>
      </c>
      <c r="C2" s="2563"/>
      <c r="D2" s="2563"/>
      <c r="E2" s="2563"/>
      <c r="F2" s="2563"/>
      <c r="G2" s="2563"/>
      <c r="H2" s="2563"/>
    </row>
    <row r="3" spans="2:19" ht="15" customHeight="1" thickBot="1">
      <c r="B3" s="2564" t="s">
        <v>279</v>
      </c>
      <c r="C3" s="2564"/>
      <c r="D3" s="2564"/>
      <c r="E3" s="2564"/>
      <c r="F3" s="2564"/>
      <c r="G3" s="2564"/>
      <c r="H3" s="2564"/>
    </row>
    <row r="4" spans="2:19" ht="21.75" customHeight="1" thickTop="1">
      <c r="B4" s="2565" t="s">
        <v>100</v>
      </c>
      <c r="C4" s="2567" t="s">
        <v>1813</v>
      </c>
      <c r="D4" s="2528" t="s">
        <v>154</v>
      </c>
      <c r="E4" s="2529"/>
      <c r="F4" s="2530"/>
      <c r="G4" s="2569" t="s">
        <v>48</v>
      </c>
      <c r="H4" s="2570"/>
    </row>
    <row r="5" spans="2:19" ht="21.75" customHeight="1">
      <c r="B5" s="2566"/>
      <c r="C5" s="2568"/>
      <c r="D5" s="1115" t="s">
        <v>87</v>
      </c>
      <c r="E5" s="1116" t="s">
        <v>1084</v>
      </c>
      <c r="F5" s="1116" t="s">
        <v>1085</v>
      </c>
      <c r="G5" s="1184" t="s">
        <v>102</v>
      </c>
      <c r="H5" s="1185" t="s">
        <v>106</v>
      </c>
      <c r="J5" s="1064"/>
      <c r="K5" s="1064"/>
    </row>
    <row r="6" spans="2:19">
      <c r="B6" s="1163"/>
      <c r="C6" s="1164" t="s">
        <v>1171</v>
      </c>
      <c r="D6" s="1165">
        <v>88456.179139</v>
      </c>
      <c r="E6" s="1164">
        <v>112558.76849999998</v>
      </c>
      <c r="F6" s="1166">
        <v>140623.27161000003</v>
      </c>
      <c r="G6" s="1167">
        <f>(E6/D6-1)*100</f>
        <v>27.248056151199094</v>
      </c>
      <c r="H6" s="1572">
        <f>(F6/E6-1)*100</f>
        <v>24.933200215316909</v>
      </c>
      <c r="J6" s="1133"/>
      <c r="K6" s="1133"/>
      <c r="O6" s="1064"/>
      <c r="P6" s="1064"/>
      <c r="Q6" s="1064"/>
      <c r="R6" s="1064"/>
      <c r="S6" s="1064"/>
    </row>
    <row r="7" spans="2:19" ht="21.75" customHeight="1">
      <c r="B7" s="1169">
        <v>1</v>
      </c>
      <c r="C7" s="1170" t="s">
        <v>1234</v>
      </c>
      <c r="D7" s="1171">
        <v>1451.1009020000001</v>
      </c>
      <c r="E7" s="1172">
        <v>1622.5438239999996</v>
      </c>
      <c r="F7" s="1172">
        <v>2299.3838070000002</v>
      </c>
      <c r="G7" s="1173">
        <f t="shared" ref="G7:H48" si="0">(E7/D7-1)*100</f>
        <v>11.81467958318445</v>
      </c>
      <c r="H7" s="1573">
        <f t="shared" si="0"/>
        <v>41.71474280006877</v>
      </c>
      <c r="J7" s="1133"/>
      <c r="K7" s="1133"/>
      <c r="O7" s="1064"/>
      <c r="P7" s="1064"/>
      <c r="Q7" s="1064"/>
      <c r="R7" s="1064"/>
      <c r="S7" s="1064"/>
    </row>
    <row r="8" spans="2:19" ht="21.75" customHeight="1">
      <c r="B8" s="1169">
        <v>2</v>
      </c>
      <c r="C8" s="1170" t="s">
        <v>1235</v>
      </c>
      <c r="D8" s="1171">
        <v>636.83340699999997</v>
      </c>
      <c r="E8" s="1172">
        <v>842.00551100000007</v>
      </c>
      <c r="F8" s="1172">
        <v>1376.276897</v>
      </c>
      <c r="G8" s="1173">
        <f t="shared" si="0"/>
        <v>32.217547280775747</v>
      </c>
      <c r="H8" s="1573">
        <f t="shared" si="0"/>
        <v>63.452243366611391</v>
      </c>
      <c r="J8" s="1133"/>
      <c r="K8" s="1133"/>
      <c r="O8" s="1064"/>
      <c r="P8" s="1064"/>
      <c r="Q8" s="1064"/>
      <c r="R8" s="1064"/>
      <c r="S8" s="1064"/>
    </row>
    <row r="9" spans="2:19" ht="21.75" customHeight="1">
      <c r="B9" s="1169">
        <v>3</v>
      </c>
      <c r="C9" s="1170" t="s">
        <v>1236</v>
      </c>
      <c r="D9" s="1171">
        <v>410.14634000000001</v>
      </c>
      <c r="E9" s="1172">
        <v>582.55178499999988</v>
      </c>
      <c r="F9" s="1172">
        <v>729.39660100000015</v>
      </c>
      <c r="G9" s="1173">
        <f t="shared" si="0"/>
        <v>42.035105079811231</v>
      </c>
      <c r="H9" s="1573">
        <f t="shared" si="0"/>
        <v>25.207169522276949</v>
      </c>
      <c r="J9" s="1133"/>
      <c r="K9" s="1133"/>
      <c r="O9" s="1064"/>
      <c r="P9" s="1064"/>
      <c r="Q9" s="1064"/>
      <c r="R9" s="1064"/>
      <c r="S9" s="1064"/>
    </row>
    <row r="10" spans="2:19" ht="21.75" customHeight="1">
      <c r="B10" s="1169">
        <v>4</v>
      </c>
      <c r="C10" s="1170" t="s">
        <v>1237</v>
      </c>
      <c r="D10" s="1171">
        <v>1191.2641799999999</v>
      </c>
      <c r="E10" s="1172">
        <v>1675.868665</v>
      </c>
      <c r="F10" s="1172">
        <v>1789.9033939999999</v>
      </c>
      <c r="G10" s="1173">
        <f t="shared" si="0"/>
        <v>40.679850291477763</v>
      </c>
      <c r="H10" s="1573">
        <f t="shared" si="0"/>
        <v>6.8045146604611695</v>
      </c>
      <c r="J10" s="1133"/>
      <c r="K10" s="1133"/>
      <c r="O10" s="1064"/>
      <c r="P10" s="1064"/>
      <c r="Q10" s="1064"/>
      <c r="R10" s="1064"/>
      <c r="S10" s="1064"/>
    </row>
    <row r="11" spans="2:19" ht="21.75" customHeight="1">
      <c r="B11" s="1169">
        <v>5</v>
      </c>
      <c r="C11" s="1170" t="s">
        <v>1200</v>
      </c>
      <c r="D11" s="1171">
        <v>8745.6098220000003</v>
      </c>
      <c r="E11" s="1172">
        <v>8720.9624640000002</v>
      </c>
      <c r="F11" s="1172">
        <v>8322.4175479999994</v>
      </c>
      <c r="G11" s="1173">
        <f t="shared" si="0"/>
        <v>-0.28182549303764626</v>
      </c>
      <c r="H11" s="1573">
        <f t="shared" si="0"/>
        <v>-4.5699648134616799</v>
      </c>
      <c r="J11" s="1133"/>
      <c r="K11" s="1133"/>
      <c r="O11" s="1064"/>
      <c r="P11" s="1064"/>
      <c r="Q11" s="1064"/>
      <c r="R11" s="1064"/>
      <c r="S11" s="1064"/>
    </row>
    <row r="12" spans="2:19" ht="21.75" customHeight="1">
      <c r="B12" s="1169">
        <v>6</v>
      </c>
      <c r="C12" s="1170" t="s">
        <v>1238</v>
      </c>
      <c r="D12" s="1171">
        <v>418.33080900000004</v>
      </c>
      <c r="E12" s="1172">
        <v>665.60882700000002</v>
      </c>
      <c r="F12" s="1172">
        <v>1236.968715</v>
      </c>
      <c r="G12" s="1173">
        <f t="shared" si="0"/>
        <v>59.110639876395041</v>
      </c>
      <c r="H12" s="1573">
        <f t="shared" si="0"/>
        <v>85.840190938453389</v>
      </c>
      <c r="J12" s="1133"/>
      <c r="K12" s="1133"/>
      <c r="O12" s="1064"/>
      <c r="P12" s="1064"/>
      <c r="Q12" s="1064"/>
      <c r="R12" s="1064"/>
      <c r="S12" s="1064"/>
    </row>
    <row r="13" spans="2:19" ht="21.75" customHeight="1">
      <c r="B13" s="1169">
        <v>7</v>
      </c>
      <c r="C13" s="1170" t="s">
        <v>1206</v>
      </c>
      <c r="D13" s="1171">
        <v>203.090766</v>
      </c>
      <c r="E13" s="1172">
        <v>181.20056300000002</v>
      </c>
      <c r="F13" s="1172">
        <v>209.031802</v>
      </c>
      <c r="G13" s="1173">
        <f t="shared" si="0"/>
        <v>-10.778531900362221</v>
      </c>
      <c r="H13" s="1573">
        <f t="shared" si="0"/>
        <v>15.359355699132117</v>
      </c>
      <c r="J13" s="1133"/>
      <c r="K13" s="1133"/>
      <c r="O13" s="1064"/>
      <c r="P13" s="1064"/>
      <c r="Q13" s="1064"/>
      <c r="R13" s="1064"/>
      <c r="S13" s="1064"/>
    </row>
    <row r="14" spans="2:19" ht="21.75" customHeight="1">
      <c r="B14" s="1169">
        <v>8</v>
      </c>
      <c r="C14" s="1170" t="s">
        <v>1239</v>
      </c>
      <c r="D14" s="1171">
        <v>8929.7312849999998</v>
      </c>
      <c r="E14" s="1172">
        <v>10951.7251</v>
      </c>
      <c r="F14" s="1172">
        <v>20325.113624000001</v>
      </c>
      <c r="G14" s="1173">
        <f t="shared" si="0"/>
        <v>22.643389262972647</v>
      </c>
      <c r="H14" s="1573">
        <f t="shared" si="0"/>
        <v>85.588237820176857</v>
      </c>
      <c r="J14" s="1133"/>
      <c r="K14" s="1133"/>
      <c r="O14" s="1064"/>
      <c r="P14" s="1064"/>
      <c r="Q14" s="1064"/>
      <c r="R14" s="1064"/>
      <c r="S14" s="1064"/>
    </row>
    <row r="15" spans="2:19" ht="21.75" customHeight="1">
      <c r="B15" s="1169">
        <v>9</v>
      </c>
      <c r="C15" s="1170" t="s">
        <v>1240</v>
      </c>
      <c r="D15" s="1171">
        <v>225.70809399999999</v>
      </c>
      <c r="E15" s="1172">
        <v>239.43034</v>
      </c>
      <c r="F15" s="1172">
        <v>400.28832599999998</v>
      </c>
      <c r="G15" s="1173">
        <f t="shared" si="0"/>
        <v>6.0796428505572431</v>
      </c>
      <c r="H15" s="1573">
        <f t="shared" si="0"/>
        <v>67.183626770107736</v>
      </c>
      <c r="J15" s="1133"/>
      <c r="K15" s="1133"/>
      <c r="O15" s="1064"/>
      <c r="P15" s="1064"/>
      <c r="Q15" s="1064"/>
      <c r="R15" s="1064"/>
      <c r="S15" s="1064"/>
    </row>
    <row r="16" spans="2:19" ht="21.75" customHeight="1">
      <c r="B16" s="1169">
        <v>10</v>
      </c>
      <c r="C16" s="1170" t="s">
        <v>1241</v>
      </c>
      <c r="D16" s="1171">
        <v>365.832266</v>
      </c>
      <c r="E16" s="1172">
        <v>604.27002399999992</v>
      </c>
      <c r="F16" s="1172">
        <v>352.41333299999997</v>
      </c>
      <c r="G16" s="1173">
        <f t="shared" si="0"/>
        <v>65.176798265246489</v>
      </c>
      <c r="H16" s="1573">
        <f t="shared" si="0"/>
        <v>-41.679494430787777</v>
      </c>
      <c r="J16" s="1133"/>
      <c r="K16" s="1133"/>
      <c r="O16" s="1064"/>
      <c r="P16" s="1064"/>
      <c r="Q16" s="1064"/>
      <c r="R16" s="1064"/>
      <c r="S16" s="1064"/>
    </row>
    <row r="17" spans="2:19" ht="21.75" customHeight="1">
      <c r="B17" s="1169">
        <v>11</v>
      </c>
      <c r="C17" s="1170" t="s">
        <v>1128</v>
      </c>
      <c r="D17" s="1171">
        <v>0</v>
      </c>
      <c r="E17" s="1172">
        <v>0</v>
      </c>
      <c r="F17" s="1172">
        <v>0</v>
      </c>
      <c r="G17" s="1173" t="s">
        <v>300</v>
      </c>
      <c r="H17" s="1573" t="s">
        <v>300</v>
      </c>
      <c r="J17" s="1133"/>
      <c r="K17" s="1133"/>
      <c r="O17" s="1064"/>
      <c r="P17" s="1064"/>
      <c r="Q17" s="1064"/>
      <c r="R17" s="1064"/>
      <c r="S17" s="1064"/>
    </row>
    <row r="18" spans="2:19" ht="21.75" customHeight="1">
      <c r="B18" s="1169">
        <v>12</v>
      </c>
      <c r="C18" s="1170" t="s">
        <v>1242</v>
      </c>
      <c r="D18" s="1171">
        <v>1412.0184529999999</v>
      </c>
      <c r="E18" s="1172">
        <v>1426.2177299999998</v>
      </c>
      <c r="F18" s="1172">
        <v>1750.3156599999998</v>
      </c>
      <c r="G18" s="1173">
        <f t="shared" si="0"/>
        <v>1.0056013765140204</v>
      </c>
      <c r="H18" s="1573">
        <f t="shared" si="0"/>
        <v>22.724295399132366</v>
      </c>
      <c r="J18" s="1133"/>
      <c r="K18" s="1133"/>
      <c r="O18" s="1064"/>
      <c r="P18" s="1064"/>
      <c r="Q18" s="1064"/>
      <c r="R18" s="1064"/>
      <c r="S18" s="1064"/>
    </row>
    <row r="19" spans="2:19" ht="21.75" customHeight="1">
      <c r="B19" s="1169">
        <v>13</v>
      </c>
      <c r="C19" s="1170" t="s">
        <v>1243</v>
      </c>
      <c r="D19" s="1171">
        <v>1027.7977300000002</v>
      </c>
      <c r="E19" s="1172">
        <v>1583.653339</v>
      </c>
      <c r="F19" s="1172">
        <v>1619.7049809999996</v>
      </c>
      <c r="G19" s="1173">
        <f t="shared" si="0"/>
        <v>54.082198546984486</v>
      </c>
      <c r="H19" s="1573">
        <f t="shared" si="0"/>
        <v>2.2764857126348348</v>
      </c>
      <c r="J19" s="1133"/>
      <c r="K19" s="1133"/>
      <c r="O19" s="1064"/>
      <c r="P19" s="1064"/>
      <c r="Q19" s="1064"/>
      <c r="R19" s="1064"/>
      <c r="S19" s="1064"/>
    </row>
    <row r="20" spans="2:19" ht="21.75" customHeight="1">
      <c r="B20" s="1169">
        <v>14</v>
      </c>
      <c r="C20" s="1170" t="s">
        <v>1215</v>
      </c>
      <c r="D20" s="1171">
        <v>567.368515</v>
      </c>
      <c r="E20" s="1172">
        <v>915.098975</v>
      </c>
      <c r="F20" s="1172">
        <v>1291.5937970000002</v>
      </c>
      <c r="G20" s="1173">
        <f t="shared" si="0"/>
        <v>61.288289851614344</v>
      </c>
      <c r="H20" s="1573">
        <f t="shared" si="0"/>
        <v>41.142524719798779</v>
      </c>
      <c r="J20" s="1133"/>
      <c r="K20" s="1133"/>
      <c r="O20" s="1064"/>
      <c r="P20" s="1064"/>
      <c r="Q20" s="1064"/>
      <c r="R20" s="1064"/>
      <c r="S20" s="1064"/>
    </row>
    <row r="21" spans="2:19" ht="21.75" customHeight="1">
      <c r="B21" s="1169">
        <v>15</v>
      </c>
      <c r="C21" s="1170" t="s">
        <v>1244</v>
      </c>
      <c r="D21" s="1171">
        <v>1259.9617189999999</v>
      </c>
      <c r="E21" s="1172">
        <v>1202.1907940000001</v>
      </c>
      <c r="F21" s="1172">
        <v>1644.365065</v>
      </c>
      <c r="G21" s="1173">
        <f t="shared" si="0"/>
        <v>-4.5851333519760562</v>
      </c>
      <c r="H21" s="1573">
        <f t="shared" si="0"/>
        <v>36.780706790206864</v>
      </c>
      <c r="J21" s="1133"/>
      <c r="K21" s="1133"/>
      <c r="O21" s="1064"/>
      <c r="P21" s="1064"/>
      <c r="Q21" s="1064"/>
      <c r="R21" s="1064"/>
      <c r="S21" s="1064"/>
    </row>
    <row r="22" spans="2:19" ht="21.75" customHeight="1">
      <c r="B22" s="1169">
        <v>16</v>
      </c>
      <c r="C22" s="1170" t="s">
        <v>1245</v>
      </c>
      <c r="D22" s="1171">
        <v>868.34766700000023</v>
      </c>
      <c r="E22" s="1172">
        <v>1103.3304159999998</v>
      </c>
      <c r="F22" s="1172">
        <v>1338.808628</v>
      </c>
      <c r="G22" s="1173">
        <f t="shared" si="0"/>
        <v>27.060906354689319</v>
      </c>
      <c r="H22" s="1573">
        <f t="shared" si="0"/>
        <v>21.342492564802118</v>
      </c>
      <c r="J22" s="1133"/>
      <c r="K22" s="1133"/>
      <c r="O22" s="1064"/>
      <c r="P22" s="1064"/>
      <c r="Q22" s="1064"/>
      <c r="R22" s="1064"/>
      <c r="S22" s="1064"/>
    </row>
    <row r="23" spans="2:19" ht="21.75" customHeight="1">
      <c r="B23" s="1169">
        <v>17</v>
      </c>
      <c r="C23" s="1170" t="s">
        <v>1246</v>
      </c>
      <c r="D23" s="1171">
        <v>10475.830791999999</v>
      </c>
      <c r="E23" s="1172">
        <v>18863.396191</v>
      </c>
      <c r="F23" s="1172">
        <v>18927.347613999998</v>
      </c>
      <c r="G23" s="1173">
        <f t="shared" si="0"/>
        <v>80.065873204111625</v>
      </c>
      <c r="H23" s="1573">
        <f t="shared" si="0"/>
        <v>0.33902390827431628</v>
      </c>
      <c r="J23" s="1133"/>
      <c r="K23" s="1133"/>
      <c r="O23" s="1064"/>
      <c r="P23" s="1064"/>
      <c r="Q23" s="1064"/>
      <c r="R23" s="1064"/>
      <c r="S23" s="1064"/>
    </row>
    <row r="24" spans="2:19" ht="21.75" customHeight="1">
      <c r="B24" s="1169">
        <v>18</v>
      </c>
      <c r="C24" s="1170" t="s">
        <v>1247</v>
      </c>
      <c r="D24" s="1171">
        <v>668.05744600000003</v>
      </c>
      <c r="E24" s="1172">
        <v>646.75906099999997</v>
      </c>
      <c r="F24" s="1172">
        <v>675.43803100000002</v>
      </c>
      <c r="G24" s="1173">
        <f t="shared" si="0"/>
        <v>-3.1881068203826413</v>
      </c>
      <c r="H24" s="1573">
        <f t="shared" si="0"/>
        <v>4.4342587107566001</v>
      </c>
      <c r="J24" s="1133"/>
      <c r="K24" s="1133"/>
      <c r="O24" s="1064"/>
      <c r="P24" s="1064"/>
      <c r="Q24" s="1064"/>
      <c r="R24" s="1064"/>
      <c r="S24" s="1064"/>
    </row>
    <row r="25" spans="2:19" ht="21.75" customHeight="1">
      <c r="B25" s="1169">
        <v>19</v>
      </c>
      <c r="C25" s="1170" t="s">
        <v>1248</v>
      </c>
      <c r="D25" s="1171">
        <v>28.980269000000003</v>
      </c>
      <c r="E25" s="1172">
        <v>6.7602390000000003</v>
      </c>
      <c r="F25" s="1172">
        <v>14.192626000000001</v>
      </c>
      <c r="G25" s="1173">
        <f t="shared" si="0"/>
        <v>-76.672959798958388</v>
      </c>
      <c r="H25" s="1573">
        <f t="shared" si="0"/>
        <v>109.94266622822062</v>
      </c>
      <c r="J25" s="1133"/>
      <c r="K25" s="1133"/>
      <c r="O25" s="1064"/>
      <c r="P25" s="1064"/>
      <c r="Q25" s="1064"/>
      <c r="R25" s="1064"/>
      <c r="S25" s="1064"/>
    </row>
    <row r="26" spans="2:19" ht="21.75" customHeight="1">
      <c r="B26" s="1169">
        <v>20</v>
      </c>
      <c r="C26" s="1170" t="s">
        <v>1219</v>
      </c>
      <c r="D26" s="1171">
        <v>666.0369169999999</v>
      </c>
      <c r="E26" s="1172">
        <v>735.68613200000004</v>
      </c>
      <c r="F26" s="1172">
        <v>1096.9482499999999</v>
      </c>
      <c r="G26" s="1173">
        <f t="shared" si="0"/>
        <v>10.457260434409243</v>
      </c>
      <c r="H26" s="1573">
        <f t="shared" si="0"/>
        <v>49.105467982370477</v>
      </c>
      <c r="J26" s="1133"/>
      <c r="K26" s="1133"/>
      <c r="O26" s="1064"/>
      <c r="P26" s="1064"/>
      <c r="Q26" s="1064"/>
      <c r="R26" s="1064"/>
      <c r="S26" s="1064"/>
    </row>
    <row r="27" spans="2:19" ht="21.75" customHeight="1">
      <c r="B27" s="1169">
        <v>21</v>
      </c>
      <c r="C27" s="1170" t="s">
        <v>1249</v>
      </c>
      <c r="D27" s="1171">
        <v>380.58456999999999</v>
      </c>
      <c r="E27" s="1172">
        <v>359.68261700000005</v>
      </c>
      <c r="F27" s="1172">
        <v>452.89815700000003</v>
      </c>
      <c r="G27" s="1173">
        <f t="shared" si="0"/>
        <v>-5.4920652721154539</v>
      </c>
      <c r="H27" s="1573">
        <f t="shared" si="0"/>
        <v>25.916053652378746</v>
      </c>
      <c r="J27" s="1133"/>
      <c r="K27" s="1133"/>
      <c r="O27" s="1064"/>
      <c r="P27" s="1064"/>
      <c r="Q27" s="1064"/>
      <c r="R27" s="1064"/>
      <c r="S27" s="1064"/>
    </row>
    <row r="28" spans="2:19" ht="21.75" customHeight="1">
      <c r="B28" s="1169">
        <v>22</v>
      </c>
      <c r="C28" s="1170" t="s">
        <v>1250</v>
      </c>
      <c r="D28" s="1171">
        <v>1.9980000000000001E-2</v>
      </c>
      <c r="E28" s="1172">
        <v>23.965995999999997</v>
      </c>
      <c r="F28" s="1172">
        <v>183.620563</v>
      </c>
      <c r="G28" s="1173" t="s">
        <v>300</v>
      </c>
      <c r="H28" s="1573" t="s">
        <v>300</v>
      </c>
      <c r="J28" s="1133"/>
      <c r="K28" s="1133"/>
      <c r="O28" s="1064"/>
      <c r="P28" s="1064"/>
      <c r="Q28" s="1064"/>
      <c r="R28" s="1064"/>
      <c r="S28" s="1064"/>
    </row>
    <row r="29" spans="2:19" ht="21.75" customHeight="1">
      <c r="B29" s="1169">
        <v>23</v>
      </c>
      <c r="C29" s="1170" t="s">
        <v>1251</v>
      </c>
      <c r="D29" s="1171">
        <v>755.11962900000003</v>
      </c>
      <c r="E29" s="1172">
        <v>1695.8123629999998</v>
      </c>
      <c r="F29" s="1172">
        <v>1921.0024950000002</v>
      </c>
      <c r="G29" s="1173">
        <f t="shared" si="0"/>
        <v>124.57532526942158</v>
      </c>
      <c r="H29" s="1573">
        <f t="shared" si="0"/>
        <v>13.279189190579132</v>
      </c>
      <c r="J29" s="1133"/>
      <c r="K29" s="1133"/>
      <c r="O29" s="1064"/>
      <c r="P29" s="1064"/>
      <c r="Q29" s="1064"/>
      <c r="R29" s="1064"/>
      <c r="S29" s="1064"/>
    </row>
    <row r="30" spans="2:19" ht="21.75" customHeight="1">
      <c r="B30" s="1169">
        <v>24</v>
      </c>
      <c r="C30" s="1170" t="s">
        <v>1252</v>
      </c>
      <c r="D30" s="1171">
        <v>719.53663599999993</v>
      </c>
      <c r="E30" s="1172">
        <v>372.37557399999997</v>
      </c>
      <c r="F30" s="1172">
        <v>361.72516899999994</v>
      </c>
      <c r="G30" s="1173">
        <f t="shared" si="0"/>
        <v>-48.247864616027691</v>
      </c>
      <c r="H30" s="1573">
        <f t="shared" si="0"/>
        <v>-2.8601244935576919</v>
      </c>
      <c r="J30" s="1133"/>
      <c r="K30" s="1133"/>
      <c r="O30" s="1064"/>
      <c r="P30" s="1064"/>
      <c r="Q30" s="1064"/>
      <c r="R30" s="1064"/>
      <c r="S30" s="1064"/>
    </row>
    <row r="31" spans="2:19" ht="21.75" customHeight="1">
      <c r="B31" s="1169">
        <v>25</v>
      </c>
      <c r="C31" s="1170" t="s">
        <v>1176</v>
      </c>
      <c r="D31" s="1171">
        <v>5559.8428519999998</v>
      </c>
      <c r="E31" s="1172">
        <v>8763.7324580000004</v>
      </c>
      <c r="F31" s="1172">
        <v>20982.749032</v>
      </c>
      <c r="G31" s="1173">
        <f t="shared" si="0"/>
        <v>57.625542506970142</v>
      </c>
      <c r="H31" s="1573">
        <f t="shared" si="0"/>
        <v>139.42708352359423</v>
      </c>
      <c r="J31" s="1133"/>
      <c r="K31" s="1133"/>
      <c r="O31" s="1064"/>
      <c r="P31" s="1064"/>
      <c r="Q31" s="1064"/>
      <c r="R31" s="1064"/>
      <c r="S31" s="1064"/>
    </row>
    <row r="32" spans="2:19" ht="21.75" customHeight="1">
      <c r="B32" s="1169">
        <v>26</v>
      </c>
      <c r="C32" s="1170" t="s">
        <v>1253</v>
      </c>
      <c r="D32" s="1171">
        <v>70.812986999999993</v>
      </c>
      <c r="E32" s="1172">
        <v>77.687643999999992</v>
      </c>
      <c r="F32" s="1172">
        <v>81.650631000000004</v>
      </c>
      <c r="G32" s="1173">
        <f t="shared" si="0"/>
        <v>9.7081867200433223</v>
      </c>
      <c r="H32" s="1573">
        <f t="shared" si="0"/>
        <v>5.1011805686886458</v>
      </c>
      <c r="J32" s="1133"/>
      <c r="K32" s="1133"/>
      <c r="O32" s="1064"/>
      <c r="P32" s="1064"/>
      <c r="Q32" s="1064"/>
      <c r="R32" s="1064"/>
      <c r="S32" s="1064"/>
    </row>
    <row r="33" spans="2:19" ht="21.75" customHeight="1">
      <c r="B33" s="1169">
        <v>27</v>
      </c>
      <c r="C33" s="1170" t="s">
        <v>1154</v>
      </c>
      <c r="D33" s="1171">
        <v>2176.4499620000001</v>
      </c>
      <c r="E33" s="1172">
        <v>2998.620336</v>
      </c>
      <c r="F33" s="1172">
        <v>6485.9286770000008</v>
      </c>
      <c r="G33" s="1173">
        <f t="shared" si="0"/>
        <v>37.775753559915735</v>
      </c>
      <c r="H33" s="1573">
        <f t="shared" si="0"/>
        <v>116.29709500509442</v>
      </c>
      <c r="J33" s="1133"/>
      <c r="K33" s="1133"/>
      <c r="O33" s="1064"/>
      <c r="P33" s="1064"/>
      <c r="Q33" s="1064"/>
      <c r="R33" s="1064"/>
      <c r="S33" s="1064"/>
    </row>
    <row r="34" spans="2:19" ht="21.75" customHeight="1">
      <c r="B34" s="1169">
        <v>28</v>
      </c>
      <c r="C34" s="1170" t="s">
        <v>1254</v>
      </c>
      <c r="D34" s="1171">
        <v>148.28938899999997</v>
      </c>
      <c r="E34" s="1172">
        <v>367.57683800000007</v>
      </c>
      <c r="F34" s="1172">
        <v>189.65026500000002</v>
      </c>
      <c r="G34" s="1173">
        <f t="shared" si="0"/>
        <v>147.87804473319403</v>
      </c>
      <c r="H34" s="1573">
        <f t="shared" si="0"/>
        <v>-48.405273294178564</v>
      </c>
      <c r="J34" s="1133"/>
      <c r="K34" s="1133"/>
      <c r="O34" s="1064"/>
      <c r="P34" s="1064"/>
      <c r="Q34" s="1064"/>
      <c r="R34" s="1064"/>
      <c r="S34" s="1064"/>
    </row>
    <row r="35" spans="2:19" ht="21.75" customHeight="1">
      <c r="B35" s="1169">
        <v>29</v>
      </c>
      <c r="C35" s="1170" t="s">
        <v>1255</v>
      </c>
      <c r="D35" s="1171">
        <v>832.22120199999995</v>
      </c>
      <c r="E35" s="1172">
        <v>480.506327</v>
      </c>
      <c r="F35" s="1172">
        <v>1065.29394</v>
      </c>
      <c r="G35" s="1173">
        <f t="shared" si="0"/>
        <v>-42.262186321948569</v>
      </c>
      <c r="H35" s="1573">
        <f t="shared" si="0"/>
        <v>121.7023752113882</v>
      </c>
      <c r="J35" s="1133"/>
      <c r="K35" s="1133"/>
      <c r="O35" s="1064"/>
      <c r="P35" s="1064"/>
      <c r="Q35" s="1064"/>
      <c r="R35" s="1064"/>
      <c r="S35" s="1064"/>
    </row>
    <row r="36" spans="2:19" ht="21.75" customHeight="1">
      <c r="B36" s="1169">
        <v>30</v>
      </c>
      <c r="C36" s="1170" t="s">
        <v>1256</v>
      </c>
      <c r="D36" s="1171">
        <v>632.90820699999983</v>
      </c>
      <c r="E36" s="1172">
        <v>1215.4324200000001</v>
      </c>
      <c r="F36" s="1172">
        <v>1241.8560130000001</v>
      </c>
      <c r="G36" s="1173">
        <f t="shared" si="0"/>
        <v>92.039288882218656</v>
      </c>
      <c r="H36" s="1573">
        <f t="shared" si="0"/>
        <v>2.174007584889015</v>
      </c>
      <c r="J36" s="1133"/>
      <c r="K36" s="1133"/>
      <c r="O36" s="1064"/>
      <c r="P36" s="1064"/>
      <c r="Q36" s="1064"/>
      <c r="R36" s="1064"/>
      <c r="S36" s="1064"/>
    </row>
    <row r="37" spans="2:19" ht="21.75" customHeight="1">
      <c r="B37" s="1169">
        <v>31</v>
      </c>
      <c r="C37" s="1170" t="s">
        <v>1257</v>
      </c>
      <c r="D37" s="1171">
        <v>837.92590299999995</v>
      </c>
      <c r="E37" s="1172">
        <v>741.66023699999994</v>
      </c>
      <c r="F37" s="1172">
        <v>762.84083999999996</v>
      </c>
      <c r="G37" s="1173">
        <f t="shared" si="0"/>
        <v>-11.488565475221979</v>
      </c>
      <c r="H37" s="1573">
        <f t="shared" si="0"/>
        <v>2.8558363983048451</v>
      </c>
      <c r="J37" s="1133"/>
      <c r="K37" s="1133"/>
      <c r="O37" s="1064"/>
      <c r="P37" s="1064"/>
      <c r="Q37" s="1064"/>
      <c r="R37" s="1064"/>
      <c r="S37" s="1064"/>
    </row>
    <row r="38" spans="2:19" ht="21.75" customHeight="1">
      <c r="B38" s="1169">
        <v>32</v>
      </c>
      <c r="C38" s="1170" t="s">
        <v>1258</v>
      </c>
      <c r="D38" s="1171">
        <v>24230.626078000001</v>
      </c>
      <c r="E38" s="1172">
        <v>26825.011680000007</v>
      </c>
      <c r="F38" s="1172">
        <v>22844.393893</v>
      </c>
      <c r="G38" s="1173">
        <f t="shared" si="0"/>
        <v>10.707051454834504</v>
      </c>
      <c r="H38" s="1573">
        <f t="shared" si="0"/>
        <v>-14.839202437208431</v>
      </c>
      <c r="J38" s="1133"/>
      <c r="K38" s="1133"/>
      <c r="O38" s="1064"/>
      <c r="P38" s="1064"/>
      <c r="Q38" s="1064"/>
      <c r="R38" s="1064"/>
      <c r="S38" s="1064"/>
    </row>
    <row r="39" spans="2:19" ht="21.75" customHeight="1">
      <c r="B39" s="1169">
        <v>33</v>
      </c>
      <c r="C39" s="1170" t="s">
        <v>1259</v>
      </c>
      <c r="D39" s="1171">
        <v>331.86217400000004</v>
      </c>
      <c r="E39" s="1172">
        <v>302.75969299999997</v>
      </c>
      <c r="F39" s="1172">
        <v>469.75452700000005</v>
      </c>
      <c r="G39" s="1173">
        <f t="shared" si="0"/>
        <v>-8.769448066111952</v>
      </c>
      <c r="H39" s="1573">
        <f t="shared" si="0"/>
        <v>55.157551636175064</v>
      </c>
      <c r="J39" s="1133"/>
      <c r="K39" s="1133"/>
      <c r="O39" s="1064"/>
      <c r="P39" s="1064"/>
      <c r="Q39" s="1064"/>
      <c r="R39" s="1064"/>
      <c r="S39" s="1064"/>
    </row>
    <row r="40" spans="2:19" ht="21.75" customHeight="1">
      <c r="B40" s="1169">
        <v>34</v>
      </c>
      <c r="C40" s="1170" t="s">
        <v>1260</v>
      </c>
      <c r="D40" s="1171">
        <v>734.65579400000013</v>
      </c>
      <c r="E40" s="1172">
        <v>798.67421899999999</v>
      </c>
      <c r="F40" s="1172">
        <v>1453.8265399999996</v>
      </c>
      <c r="G40" s="1173">
        <f t="shared" si="0"/>
        <v>8.7140706604159632</v>
      </c>
      <c r="H40" s="1573">
        <f t="shared" si="0"/>
        <v>82.029982365062352</v>
      </c>
      <c r="J40" s="1133"/>
      <c r="K40" s="1133"/>
      <c r="O40" s="1064"/>
      <c r="P40" s="1064"/>
      <c r="Q40" s="1064"/>
      <c r="R40" s="1064"/>
      <c r="S40" s="1064"/>
    </row>
    <row r="41" spans="2:19" ht="21.75" customHeight="1">
      <c r="B41" s="1169">
        <v>35</v>
      </c>
      <c r="C41" s="1170" t="s">
        <v>1261</v>
      </c>
      <c r="D41" s="1171">
        <v>2787.4050670000001</v>
      </c>
      <c r="E41" s="1172">
        <v>4109.9158200000002</v>
      </c>
      <c r="F41" s="1172">
        <v>4311.6202749999993</v>
      </c>
      <c r="G41" s="1173">
        <f t="shared" si="0"/>
        <v>47.445947797726376</v>
      </c>
      <c r="H41" s="1573">
        <f t="shared" si="0"/>
        <v>4.9077514925840671</v>
      </c>
      <c r="J41" s="1133"/>
      <c r="K41" s="1133"/>
      <c r="O41" s="1064"/>
      <c r="P41" s="1064"/>
      <c r="Q41" s="1064"/>
      <c r="R41" s="1064"/>
      <c r="S41" s="1064"/>
    </row>
    <row r="42" spans="2:19" ht="21.75" customHeight="1">
      <c r="B42" s="1169">
        <v>36</v>
      </c>
      <c r="C42" s="1170" t="s">
        <v>1262</v>
      </c>
      <c r="D42" s="1171">
        <v>159.05351400000001</v>
      </c>
      <c r="E42" s="1172">
        <v>179.301401</v>
      </c>
      <c r="F42" s="1172">
        <v>241.159055</v>
      </c>
      <c r="G42" s="1173">
        <f t="shared" si="0"/>
        <v>12.730235560844005</v>
      </c>
      <c r="H42" s="1573">
        <f t="shared" si="0"/>
        <v>34.499258597538798</v>
      </c>
      <c r="J42" s="1133"/>
      <c r="K42" s="1133"/>
      <c r="O42" s="1064"/>
      <c r="P42" s="1064"/>
      <c r="Q42" s="1064"/>
      <c r="R42" s="1064"/>
      <c r="S42" s="1064"/>
    </row>
    <row r="43" spans="2:19" ht="21.75" customHeight="1">
      <c r="B43" s="1169">
        <v>37</v>
      </c>
      <c r="C43" s="1170" t="s">
        <v>1263</v>
      </c>
      <c r="D43" s="1171">
        <v>7146.4804349999995</v>
      </c>
      <c r="E43" s="1172">
        <v>8993.4872370000012</v>
      </c>
      <c r="F43" s="1172">
        <v>10288.678254000002</v>
      </c>
      <c r="G43" s="1173">
        <f t="shared" si="0"/>
        <v>25.84498507760906</v>
      </c>
      <c r="H43" s="1573">
        <f t="shared" si="0"/>
        <v>14.401432757601196</v>
      </c>
      <c r="J43" s="1133"/>
      <c r="K43" s="1133"/>
      <c r="O43" s="1064"/>
      <c r="P43" s="1064"/>
      <c r="Q43" s="1064"/>
      <c r="R43" s="1064"/>
      <c r="S43" s="1064"/>
    </row>
    <row r="44" spans="2:19" ht="21.75" customHeight="1">
      <c r="B44" s="1169">
        <v>38</v>
      </c>
      <c r="C44" s="1170" t="s">
        <v>1264</v>
      </c>
      <c r="D44" s="1171">
        <v>438.29886799999997</v>
      </c>
      <c r="E44" s="1172">
        <v>638.15956200000005</v>
      </c>
      <c r="F44" s="1172">
        <v>748.18519600000013</v>
      </c>
      <c r="G44" s="1173">
        <f t="shared" si="0"/>
        <v>45.599180967996489</v>
      </c>
      <c r="H44" s="1573">
        <f t="shared" si="0"/>
        <v>17.241085231909459</v>
      </c>
      <c r="J44" s="1133"/>
      <c r="K44" s="1133"/>
      <c r="O44" s="1064"/>
      <c r="P44" s="1064"/>
      <c r="Q44" s="1064"/>
      <c r="R44" s="1064"/>
      <c r="S44" s="1064"/>
    </row>
    <row r="45" spans="2:19" ht="21.75" customHeight="1">
      <c r="B45" s="1169">
        <v>39</v>
      </c>
      <c r="C45" s="1170" t="s">
        <v>1265</v>
      </c>
      <c r="D45" s="1171">
        <v>209.74559899999997</v>
      </c>
      <c r="E45" s="1172">
        <v>293.58630599999998</v>
      </c>
      <c r="F45" s="1172">
        <v>296.42292900000001</v>
      </c>
      <c r="G45" s="1173">
        <f t="shared" si="0"/>
        <v>39.972570294550039</v>
      </c>
      <c r="H45" s="1573">
        <f t="shared" si="0"/>
        <v>0.96619731303135836</v>
      </c>
      <c r="J45" s="1133"/>
      <c r="K45" s="1133"/>
      <c r="O45" s="1064"/>
      <c r="P45" s="1064"/>
      <c r="Q45" s="1064"/>
      <c r="R45" s="1064"/>
      <c r="S45" s="1064"/>
    </row>
    <row r="46" spans="2:19" ht="21.75" customHeight="1">
      <c r="B46" s="1169">
        <v>40</v>
      </c>
      <c r="C46" s="1170" t="s">
        <v>1266</v>
      </c>
      <c r="D46" s="1171">
        <v>752.29291400000011</v>
      </c>
      <c r="E46" s="1172">
        <v>751.55979200000002</v>
      </c>
      <c r="F46" s="1172">
        <v>840.10645999999997</v>
      </c>
      <c r="G46" s="1173">
        <f t="shared" si="0"/>
        <v>-9.7451668938630664E-2</v>
      </c>
      <c r="H46" s="1573">
        <f t="shared" si="0"/>
        <v>11.781719690507341</v>
      </c>
      <c r="J46" s="1133"/>
      <c r="K46" s="1133"/>
      <c r="O46" s="1064"/>
      <c r="P46" s="1064"/>
      <c r="Q46" s="1064"/>
      <c r="R46" s="1064"/>
      <c r="S46" s="1064"/>
    </row>
    <row r="47" spans="2:19" ht="21.75" customHeight="1">
      <c r="B47" s="1169"/>
      <c r="C47" s="1176" t="s">
        <v>1267</v>
      </c>
      <c r="D47" s="1165">
        <v>38788.843624000008</v>
      </c>
      <c r="E47" s="1164">
        <v>47428.334975799997</v>
      </c>
      <c r="F47" s="1164">
        <v>64904.11785699999</v>
      </c>
      <c r="G47" s="1177">
        <f t="shared" si="0"/>
        <v>22.273134604235612</v>
      </c>
      <c r="H47" s="1574">
        <f t="shared" si="0"/>
        <v>36.846713868654454</v>
      </c>
      <c r="J47" s="1133"/>
      <c r="K47" s="1133"/>
      <c r="O47" s="1064"/>
      <c r="P47" s="1064"/>
      <c r="Q47" s="1064"/>
      <c r="R47" s="1064"/>
      <c r="S47" s="1064"/>
    </row>
    <row r="48" spans="2:19" ht="21.75" customHeight="1" thickBot="1">
      <c r="B48" s="1186"/>
      <c r="C48" s="1179" t="s">
        <v>1268</v>
      </c>
      <c r="D48" s="1180">
        <v>127245.02276300002</v>
      </c>
      <c r="E48" s="1181">
        <v>159987.10347579999</v>
      </c>
      <c r="F48" s="1181">
        <v>205527.389467</v>
      </c>
      <c r="G48" s="1182">
        <f t="shared" si="0"/>
        <v>25.731521753729947</v>
      </c>
      <c r="H48" s="1575">
        <f t="shared" si="0"/>
        <v>28.46497311459142</v>
      </c>
      <c r="J48" s="1133"/>
      <c r="K48" s="1133"/>
      <c r="O48" s="1064"/>
      <c r="P48" s="1064"/>
      <c r="Q48" s="1064"/>
      <c r="R48" s="1064"/>
      <c r="S48" s="1064"/>
    </row>
    <row r="49" spans="2:11" ht="21.75" customHeight="1" thickTop="1">
      <c r="B49" s="2533" t="s">
        <v>1169</v>
      </c>
      <c r="C49" s="2533"/>
      <c r="D49" s="2533"/>
      <c r="E49" s="2533"/>
      <c r="F49" s="2533"/>
      <c r="G49" s="2533"/>
      <c r="H49" s="2533"/>
      <c r="J49" s="1064"/>
      <c r="K49" s="1064"/>
    </row>
    <row r="50" spans="2:11" ht="15" customHeight="1">
      <c r="B50" s="1187"/>
      <c r="C50" s="1188"/>
      <c r="D50" s="1189"/>
      <c r="E50" s="1189"/>
      <c r="F50" s="1189"/>
      <c r="G50" s="1190"/>
      <c r="H50" s="1174"/>
      <c r="J50" s="1064"/>
      <c r="K50" s="1064"/>
    </row>
    <row r="51" spans="2:11" ht="15" customHeight="1">
      <c r="B51" s="1187"/>
      <c r="C51" s="1188"/>
      <c r="D51" s="1188"/>
      <c r="E51" s="1188"/>
      <c r="F51" s="1188"/>
      <c r="G51" s="1190"/>
      <c r="H51" s="1174"/>
      <c r="J51" s="1064"/>
      <c r="K51" s="1064"/>
    </row>
    <row r="52" spans="2:11" ht="15" customHeight="1">
      <c r="B52" s="1187"/>
      <c r="C52" s="1188"/>
      <c r="D52" s="1188"/>
      <c r="E52" s="1188"/>
      <c r="F52" s="1190"/>
      <c r="G52" s="1190"/>
      <c r="H52" s="1174"/>
      <c r="J52" s="1064"/>
      <c r="K52" s="1064"/>
    </row>
    <row r="53" spans="2:11" ht="15" customHeight="1">
      <c r="B53" s="1187"/>
      <c r="C53" s="1188"/>
      <c r="D53" s="1188"/>
      <c r="E53" s="1191"/>
      <c r="F53" s="1192"/>
      <c r="G53" s="1192"/>
      <c r="H53" s="1193"/>
      <c r="I53" s="1064"/>
      <c r="J53" s="1064"/>
      <c r="K53" s="1064"/>
    </row>
    <row r="54" spans="2:11" ht="15" customHeight="1">
      <c r="B54" s="1187"/>
      <c r="C54" s="1188"/>
      <c r="D54" s="1188"/>
      <c r="E54" s="1188"/>
      <c r="F54" s="1190"/>
      <c r="G54" s="1190"/>
      <c r="H54" s="1174"/>
      <c r="J54" s="1064"/>
      <c r="K54" s="1064"/>
    </row>
    <row r="55" spans="2:11" ht="15" customHeight="1">
      <c r="B55" s="1187"/>
      <c r="C55" s="1188"/>
      <c r="D55" s="1188"/>
      <c r="E55" s="1188"/>
      <c r="F55" s="1190"/>
      <c r="G55" s="1190"/>
      <c r="H55" s="1174"/>
      <c r="J55" s="1064"/>
      <c r="K55" s="1064"/>
    </row>
    <row r="56" spans="2:11" ht="15" customHeight="1">
      <c r="B56" s="1188"/>
      <c r="C56" s="1194"/>
      <c r="D56" s="1194"/>
      <c r="E56" s="1194"/>
      <c r="F56" s="1195"/>
      <c r="G56" s="1195"/>
      <c r="H56" s="1168"/>
      <c r="J56" s="1064"/>
      <c r="K56" s="1064"/>
    </row>
    <row r="57" spans="2:11" ht="15" customHeight="1">
      <c r="B57" s="1188"/>
      <c r="C57" s="1194"/>
      <c r="D57" s="1194"/>
      <c r="E57" s="1194"/>
      <c r="F57" s="1195"/>
      <c r="G57" s="1195"/>
      <c r="H57" s="1168"/>
      <c r="J57" s="1064"/>
      <c r="K57" s="1064"/>
    </row>
    <row r="58" spans="2:11">
      <c r="J58" s="1064"/>
      <c r="K58" s="1064"/>
    </row>
    <row r="59" spans="2:11">
      <c r="J59" s="1064"/>
      <c r="K59" s="1064"/>
    </row>
    <row r="60" spans="2:11">
      <c r="J60" s="1064"/>
      <c r="K60" s="1064"/>
    </row>
    <row r="61" spans="2:11">
      <c r="J61" s="1064"/>
      <c r="K61" s="1064"/>
    </row>
    <row r="62" spans="2:11">
      <c r="J62" s="1064"/>
      <c r="K62" s="1064"/>
    </row>
    <row r="63" spans="2:11">
      <c r="J63" s="1064"/>
      <c r="K63" s="1064"/>
    </row>
    <row r="64" spans="2:11">
      <c r="J64" s="1064"/>
      <c r="K64" s="1064"/>
    </row>
    <row r="65" spans="10:11">
      <c r="J65" s="1064"/>
      <c r="K65" s="1064"/>
    </row>
    <row r="66" spans="10:11">
      <c r="J66" s="1064"/>
      <c r="K66" s="1064"/>
    </row>
    <row r="67" spans="10:11">
      <c r="J67" s="1064"/>
      <c r="K67" s="1064"/>
    </row>
    <row r="68" spans="10:11">
      <c r="J68" s="1064"/>
      <c r="K68" s="1064"/>
    </row>
    <row r="69" spans="10:11">
      <c r="J69" s="1064"/>
      <c r="K69" s="1064"/>
    </row>
    <row r="70" spans="10:11">
      <c r="J70" s="1064"/>
      <c r="K70" s="1064"/>
    </row>
    <row r="71" spans="10:11">
      <c r="J71" s="1064"/>
      <c r="K71" s="1064"/>
    </row>
  </sheetData>
  <mergeCells count="8">
    <mergeCell ref="B49:H49"/>
    <mergeCell ref="B1:H1"/>
    <mergeCell ref="B2:H2"/>
    <mergeCell ref="B3:H3"/>
    <mergeCell ref="B4:B5"/>
    <mergeCell ref="C4:C5"/>
    <mergeCell ref="D4:F4"/>
    <mergeCell ref="G4:H4"/>
  </mergeCells>
  <printOptions horizontalCentered="1"/>
  <pageMargins left="0.39370078740157483" right="0.39370078740157483" top="0.39370078740157483" bottom="0.39370078740157483" header="0.31496062992125984" footer="0.31496062992125984"/>
  <pageSetup scale="68" orientation="portrait"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B1:K81"/>
  <sheetViews>
    <sheetView showGridLines="0" workbookViewId="0">
      <selection activeCell="B6" sqref="B6"/>
    </sheetView>
  </sheetViews>
  <sheetFormatPr defaultRowHeight="15.75"/>
  <cols>
    <col min="1" max="1" width="5.140625" style="186" customWidth="1"/>
    <col min="2" max="2" width="6.28515625" style="186" customWidth="1"/>
    <col min="3" max="3" width="45.85546875" style="186" customWidth="1"/>
    <col min="4" max="6" width="22.28515625" style="186" customWidth="1"/>
    <col min="7" max="8" width="16.42578125" style="186" customWidth="1"/>
    <col min="9" max="9" width="9.28515625" style="186" customWidth="1"/>
    <col min="10" max="255" width="9.140625" style="186"/>
    <col min="256" max="256" width="4.7109375" style="186" customWidth="1"/>
    <col min="257" max="257" width="30" style="186" bestFit="1" customWidth="1"/>
    <col min="258" max="258" width="13.42578125" style="186" customWidth="1"/>
    <col min="259" max="264" width="10.7109375" style="186" customWidth="1"/>
    <col min="265" max="265" width="9.28515625" style="186" customWidth="1"/>
    <col min="266" max="511" width="9.140625" style="186"/>
    <col min="512" max="512" width="4.7109375" style="186" customWidth="1"/>
    <col min="513" max="513" width="30" style="186" bestFit="1" customWidth="1"/>
    <col min="514" max="514" width="13.42578125" style="186" customWidth="1"/>
    <col min="515" max="520" width="10.7109375" style="186" customWidth="1"/>
    <col min="521" max="521" width="9.28515625" style="186" customWidth="1"/>
    <col min="522" max="767" width="9.140625" style="186"/>
    <col min="768" max="768" width="4.7109375" style="186" customWidth="1"/>
    <col min="769" max="769" width="30" style="186" bestFit="1" customWidth="1"/>
    <col min="770" max="770" width="13.42578125" style="186" customWidth="1"/>
    <col min="771" max="776" width="10.7109375" style="186" customWidth="1"/>
    <col min="777" max="777" width="9.28515625" style="186" customWidth="1"/>
    <col min="778" max="1023" width="9.140625" style="186"/>
    <col min="1024" max="1024" width="4.7109375" style="186" customWidth="1"/>
    <col min="1025" max="1025" width="30" style="186" bestFit="1" customWidth="1"/>
    <col min="1026" max="1026" width="13.42578125" style="186" customWidth="1"/>
    <col min="1027" max="1032" width="10.7109375" style="186" customWidth="1"/>
    <col min="1033" max="1033" width="9.28515625" style="186" customWidth="1"/>
    <col min="1034" max="1279" width="9.140625" style="186"/>
    <col min="1280" max="1280" width="4.7109375" style="186" customWidth="1"/>
    <col min="1281" max="1281" width="30" style="186" bestFit="1" customWidth="1"/>
    <col min="1282" max="1282" width="13.42578125" style="186" customWidth="1"/>
    <col min="1283" max="1288" width="10.7109375" style="186" customWidth="1"/>
    <col min="1289" max="1289" width="9.28515625" style="186" customWidth="1"/>
    <col min="1290" max="1535" width="9.140625" style="186"/>
    <col min="1536" max="1536" width="4.7109375" style="186" customWidth="1"/>
    <col min="1537" max="1537" width="30" style="186" bestFit="1" customWidth="1"/>
    <col min="1538" max="1538" width="13.42578125" style="186" customWidth="1"/>
    <col min="1539" max="1544" width="10.7109375" style="186" customWidth="1"/>
    <col min="1545" max="1545" width="9.28515625" style="186" customWidth="1"/>
    <col min="1546" max="1791" width="9.140625" style="186"/>
    <col min="1792" max="1792" width="4.7109375" style="186" customWidth="1"/>
    <col min="1793" max="1793" width="30" style="186" bestFit="1" customWidth="1"/>
    <col min="1794" max="1794" width="13.42578125" style="186" customWidth="1"/>
    <col min="1795" max="1800" width="10.7109375" style="186" customWidth="1"/>
    <col min="1801" max="1801" width="9.28515625" style="186" customWidth="1"/>
    <col min="1802" max="2047" width="9.140625" style="186"/>
    <col min="2048" max="2048" width="4.7109375" style="186" customWidth="1"/>
    <col min="2049" max="2049" width="30" style="186" bestFit="1" customWidth="1"/>
    <col min="2050" max="2050" width="13.42578125" style="186" customWidth="1"/>
    <col min="2051" max="2056" width="10.7109375" style="186" customWidth="1"/>
    <col min="2057" max="2057" width="9.28515625" style="186" customWidth="1"/>
    <col min="2058" max="2303" width="9.140625" style="186"/>
    <col min="2304" max="2304" width="4.7109375" style="186" customWidth="1"/>
    <col min="2305" max="2305" width="30" style="186" bestFit="1" customWidth="1"/>
    <col min="2306" max="2306" width="13.42578125" style="186" customWidth="1"/>
    <col min="2307" max="2312" width="10.7109375" style="186" customWidth="1"/>
    <col min="2313" max="2313" width="9.28515625" style="186" customWidth="1"/>
    <col min="2314" max="2559" width="9.140625" style="186"/>
    <col min="2560" max="2560" width="4.7109375" style="186" customWidth="1"/>
    <col min="2561" max="2561" width="30" style="186" bestFit="1" customWidth="1"/>
    <col min="2562" max="2562" width="13.42578125" style="186" customWidth="1"/>
    <col min="2563" max="2568" width="10.7109375" style="186" customWidth="1"/>
    <col min="2569" max="2569" width="9.28515625" style="186" customWidth="1"/>
    <col min="2570" max="2815" width="9.140625" style="186"/>
    <col min="2816" max="2816" width="4.7109375" style="186" customWidth="1"/>
    <col min="2817" max="2817" width="30" style="186" bestFit="1" customWidth="1"/>
    <col min="2818" max="2818" width="13.42578125" style="186" customWidth="1"/>
    <col min="2819" max="2824" width="10.7109375" style="186" customWidth="1"/>
    <col min="2825" max="2825" width="9.28515625" style="186" customWidth="1"/>
    <col min="2826" max="3071" width="9.140625" style="186"/>
    <col min="3072" max="3072" width="4.7109375" style="186" customWidth="1"/>
    <col min="3073" max="3073" width="30" style="186" bestFit="1" customWidth="1"/>
    <col min="3074" max="3074" width="13.42578125" style="186" customWidth="1"/>
    <col min="3075" max="3080" width="10.7109375" style="186" customWidth="1"/>
    <col min="3081" max="3081" width="9.28515625" style="186" customWidth="1"/>
    <col min="3082" max="3327" width="9.140625" style="186"/>
    <col min="3328" max="3328" width="4.7109375" style="186" customWidth="1"/>
    <col min="3329" max="3329" width="30" style="186" bestFit="1" customWidth="1"/>
    <col min="3330" max="3330" width="13.42578125" style="186" customWidth="1"/>
    <col min="3331" max="3336" width="10.7109375" style="186" customWidth="1"/>
    <col min="3337" max="3337" width="9.28515625" style="186" customWidth="1"/>
    <col min="3338" max="3583" width="9.140625" style="186"/>
    <col min="3584" max="3584" width="4.7109375" style="186" customWidth="1"/>
    <col min="3585" max="3585" width="30" style="186" bestFit="1" customWidth="1"/>
    <col min="3586" max="3586" width="13.42578125" style="186" customWidth="1"/>
    <col min="3587" max="3592" width="10.7109375" style="186" customWidth="1"/>
    <col min="3593" max="3593" width="9.28515625" style="186" customWidth="1"/>
    <col min="3594" max="3839" width="9.140625" style="186"/>
    <col min="3840" max="3840" width="4.7109375" style="186" customWidth="1"/>
    <col min="3841" max="3841" width="30" style="186" bestFit="1" customWidth="1"/>
    <col min="3842" max="3842" width="13.42578125" style="186" customWidth="1"/>
    <col min="3843" max="3848" width="10.7109375" style="186" customWidth="1"/>
    <col min="3849" max="3849" width="9.28515625" style="186" customWidth="1"/>
    <col min="3850" max="4095" width="9.140625" style="186"/>
    <col min="4096" max="4096" width="4.7109375" style="186" customWidth="1"/>
    <col min="4097" max="4097" width="30" style="186" bestFit="1" customWidth="1"/>
    <col min="4098" max="4098" width="13.42578125" style="186" customWidth="1"/>
    <col min="4099" max="4104" width="10.7109375" style="186" customWidth="1"/>
    <col min="4105" max="4105" width="9.28515625" style="186" customWidth="1"/>
    <col min="4106" max="4351" width="9.140625" style="186"/>
    <col min="4352" max="4352" width="4.7109375" style="186" customWidth="1"/>
    <col min="4353" max="4353" width="30" style="186" bestFit="1" customWidth="1"/>
    <col min="4354" max="4354" width="13.42578125" style="186" customWidth="1"/>
    <col min="4355" max="4360" width="10.7109375" style="186" customWidth="1"/>
    <col min="4361" max="4361" width="9.28515625" style="186" customWidth="1"/>
    <col min="4362" max="4607" width="9.140625" style="186"/>
    <col min="4608" max="4608" width="4.7109375" style="186" customWidth="1"/>
    <col min="4609" max="4609" width="30" style="186" bestFit="1" customWidth="1"/>
    <col min="4610" max="4610" width="13.42578125" style="186" customWidth="1"/>
    <col min="4611" max="4616" width="10.7109375" style="186" customWidth="1"/>
    <col min="4617" max="4617" width="9.28515625" style="186" customWidth="1"/>
    <col min="4618" max="4863" width="9.140625" style="186"/>
    <col min="4864" max="4864" width="4.7109375" style="186" customWidth="1"/>
    <col min="4865" max="4865" width="30" style="186" bestFit="1" customWidth="1"/>
    <col min="4866" max="4866" width="13.42578125" style="186" customWidth="1"/>
    <col min="4867" max="4872" width="10.7109375" style="186" customWidth="1"/>
    <col min="4873" max="4873" width="9.28515625" style="186" customWidth="1"/>
    <col min="4874" max="5119" width="9.140625" style="186"/>
    <col min="5120" max="5120" width="4.7109375" style="186" customWidth="1"/>
    <col min="5121" max="5121" width="30" style="186" bestFit="1" customWidth="1"/>
    <col min="5122" max="5122" width="13.42578125" style="186" customWidth="1"/>
    <col min="5123" max="5128" width="10.7109375" style="186" customWidth="1"/>
    <col min="5129" max="5129" width="9.28515625" style="186" customWidth="1"/>
    <col min="5130" max="5375" width="9.140625" style="186"/>
    <col min="5376" max="5376" width="4.7109375" style="186" customWidth="1"/>
    <col min="5377" max="5377" width="30" style="186" bestFit="1" customWidth="1"/>
    <col min="5378" max="5378" width="13.42578125" style="186" customWidth="1"/>
    <col min="5379" max="5384" width="10.7109375" style="186" customWidth="1"/>
    <col min="5385" max="5385" width="9.28515625" style="186" customWidth="1"/>
    <col min="5386" max="5631" width="9.140625" style="186"/>
    <col min="5632" max="5632" width="4.7109375" style="186" customWidth="1"/>
    <col min="5633" max="5633" width="30" style="186" bestFit="1" customWidth="1"/>
    <col min="5634" max="5634" width="13.42578125" style="186" customWidth="1"/>
    <col min="5635" max="5640" width="10.7109375" style="186" customWidth="1"/>
    <col min="5641" max="5641" width="9.28515625" style="186" customWidth="1"/>
    <col min="5642" max="5887" width="9.140625" style="186"/>
    <col min="5888" max="5888" width="4.7109375" style="186" customWidth="1"/>
    <col min="5889" max="5889" width="30" style="186" bestFit="1" customWidth="1"/>
    <col min="5890" max="5890" width="13.42578125" style="186" customWidth="1"/>
    <col min="5891" max="5896" width="10.7109375" style="186" customWidth="1"/>
    <col min="5897" max="5897" width="9.28515625" style="186" customWidth="1"/>
    <col min="5898" max="6143" width="9.140625" style="186"/>
    <col min="6144" max="6144" width="4.7109375" style="186" customWidth="1"/>
    <col min="6145" max="6145" width="30" style="186" bestFit="1" customWidth="1"/>
    <col min="6146" max="6146" width="13.42578125" style="186" customWidth="1"/>
    <col min="6147" max="6152" width="10.7109375" style="186" customWidth="1"/>
    <col min="6153" max="6153" width="9.28515625" style="186" customWidth="1"/>
    <col min="6154" max="6399" width="9.140625" style="186"/>
    <col min="6400" max="6400" width="4.7109375" style="186" customWidth="1"/>
    <col min="6401" max="6401" width="30" style="186" bestFit="1" customWidth="1"/>
    <col min="6402" max="6402" width="13.42578125" style="186" customWidth="1"/>
    <col min="6403" max="6408" width="10.7109375" style="186" customWidth="1"/>
    <col min="6409" max="6409" width="9.28515625" style="186" customWidth="1"/>
    <col min="6410" max="6655" width="9.140625" style="186"/>
    <col min="6656" max="6656" width="4.7109375" style="186" customWidth="1"/>
    <col min="6657" max="6657" width="30" style="186" bestFit="1" customWidth="1"/>
    <col min="6658" max="6658" width="13.42578125" style="186" customWidth="1"/>
    <col min="6659" max="6664" width="10.7109375" style="186" customWidth="1"/>
    <col min="6665" max="6665" width="9.28515625" style="186" customWidth="1"/>
    <col min="6666" max="6911" width="9.140625" style="186"/>
    <col min="6912" max="6912" width="4.7109375" style="186" customWidth="1"/>
    <col min="6913" max="6913" width="30" style="186" bestFit="1" customWidth="1"/>
    <col min="6914" max="6914" width="13.42578125" style="186" customWidth="1"/>
    <col min="6915" max="6920" width="10.7109375" style="186" customWidth="1"/>
    <col min="6921" max="6921" width="9.28515625" style="186" customWidth="1"/>
    <col min="6922" max="7167" width="9.140625" style="186"/>
    <col min="7168" max="7168" width="4.7109375" style="186" customWidth="1"/>
    <col min="7169" max="7169" width="30" style="186" bestFit="1" customWidth="1"/>
    <col min="7170" max="7170" width="13.42578125" style="186" customWidth="1"/>
    <col min="7171" max="7176" width="10.7109375" style="186" customWidth="1"/>
    <col min="7177" max="7177" width="9.28515625" style="186" customWidth="1"/>
    <col min="7178" max="7423" width="9.140625" style="186"/>
    <col min="7424" max="7424" width="4.7109375" style="186" customWidth="1"/>
    <col min="7425" max="7425" width="30" style="186" bestFit="1" customWidth="1"/>
    <col min="7426" max="7426" width="13.42578125" style="186" customWidth="1"/>
    <col min="7427" max="7432" width="10.7109375" style="186" customWidth="1"/>
    <col min="7433" max="7433" width="9.28515625" style="186" customWidth="1"/>
    <col min="7434" max="7679" width="9.140625" style="186"/>
    <col min="7680" max="7680" width="4.7109375" style="186" customWidth="1"/>
    <col min="7681" max="7681" width="30" style="186" bestFit="1" customWidth="1"/>
    <col min="7682" max="7682" width="13.42578125" style="186" customWidth="1"/>
    <col min="7683" max="7688" width="10.7109375" style="186" customWidth="1"/>
    <col min="7689" max="7689" width="9.28515625" style="186" customWidth="1"/>
    <col min="7690" max="7935" width="9.140625" style="186"/>
    <col min="7936" max="7936" width="4.7109375" style="186" customWidth="1"/>
    <col min="7937" max="7937" width="30" style="186" bestFit="1" customWidth="1"/>
    <col min="7938" max="7938" width="13.42578125" style="186" customWidth="1"/>
    <col min="7939" max="7944" width="10.7109375" style="186" customWidth="1"/>
    <col min="7945" max="7945" width="9.28515625" style="186" customWidth="1"/>
    <col min="7946" max="8191" width="9.140625" style="186"/>
    <col min="8192" max="8192" width="4.7109375" style="186" customWidth="1"/>
    <col min="8193" max="8193" width="30" style="186" bestFit="1" customWidth="1"/>
    <col min="8194" max="8194" width="13.42578125" style="186" customWidth="1"/>
    <col min="8195" max="8200" width="10.7109375" style="186" customWidth="1"/>
    <col min="8201" max="8201" width="9.28515625" style="186" customWidth="1"/>
    <col min="8202" max="8447" width="9.140625" style="186"/>
    <col min="8448" max="8448" width="4.7109375" style="186" customWidth="1"/>
    <col min="8449" max="8449" width="30" style="186" bestFit="1" customWidth="1"/>
    <col min="8450" max="8450" width="13.42578125" style="186" customWidth="1"/>
    <col min="8451" max="8456" width="10.7109375" style="186" customWidth="1"/>
    <col min="8457" max="8457" width="9.28515625" style="186" customWidth="1"/>
    <col min="8458" max="8703" width="9.140625" style="186"/>
    <col min="8704" max="8704" width="4.7109375" style="186" customWidth="1"/>
    <col min="8705" max="8705" width="30" style="186" bestFit="1" customWidth="1"/>
    <col min="8706" max="8706" width="13.42578125" style="186" customWidth="1"/>
    <col min="8707" max="8712" width="10.7109375" style="186" customWidth="1"/>
    <col min="8713" max="8713" width="9.28515625" style="186" customWidth="1"/>
    <col min="8714" max="8959" width="9.140625" style="186"/>
    <col min="8960" max="8960" width="4.7109375" style="186" customWidth="1"/>
    <col min="8961" max="8961" width="30" style="186" bestFit="1" customWidth="1"/>
    <col min="8962" max="8962" width="13.42578125" style="186" customWidth="1"/>
    <col min="8963" max="8968" width="10.7109375" style="186" customWidth="1"/>
    <col min="8969" max="8969" width="9.28515625" style="186" customWidth="1"/>
    <col min="8970" max="9215" width="9.140625" style="186"/>
    <col min="9216" max="9216" width="4.7109375" style="186" customWidth="1"/>
    <col min="9217" max="9217" width="30" style="186" bestFit="1" customWidth="1"/>
    <col min="9218" max="9218" width="13.42578125" style="186" customWidth="1"/>
    <col min="9219" max="9224" width="10.7109375" style="186" customWidth="1"/>
    <col min="9225" max="9225" width="9.28515625" style="186" customWidth="1"/>
    <col min="9226" max="9471" width="9.140625" style="186"/>
    <col min="9472" max="9472" width="4.7109375" style="186" customWidth="1"/>
    <col min="9473" max="9473" width="30" style="186" bestFit="1" customWidth="1"/>
    <col min="9474" max="9474" width="13.42578125" style="186" customWidth="1"/>
    <col min="9475" max="9480" width="10.7109375" style="186" customWidth="1"/>
    <col min="9481" max="9481" width="9.28515625" style="186" customWidth="1"/>
    <col min="9482" max="9727" width="9.140625" style="186"/>
    <col min="9728" max="9728" width="4.7109375" style="186" customWidth="1"/>
    <col min="9729" max="9729" width="30" style="186" bestFit="1" customWidth="1"/>
    <col min="9730" max="9730" width="13.42578125" style="186" customWidth="1"/>
    <col min="9731" max="9736" width="10.7109375" style="186" customWidth="1"/>
    <col min="9737" max="9737" width="9.28515625" style="186" customWidth="1"/>
    <col min="9738" max="9983" width="9.140625" style="186"/>
    <col min="9984" max="9984" width="4.7109375" style="186" customWidth="1"/>
    <col min="9985" max="9985" width="30" style="186" bestFit="1" customWidth="1"/>
    <col min="9986" max="9986" width="13.42578125" style="186" customWidth="1"/>
    <col min="9987" max="9992" width="10.7109375" style="186" customWidth="1"/>
    <col min="9993" max="9993" width="9.28515625" style="186" customWidth="1"/>
    <col min="9994" max="10239" width="9.140625" style="186"/>
    <col min="10240" max="10240" width="4.7109375" style="186" customWidth="1"/>
    <col min="10241" max="10241" width="30" style="186" bestFit="1" customWidth="1"/>
    <col min="10242" max="10242" width="13.42578125" style="186" customWidth="1"/>
    <col min="10243" max="10248" width="10.7109375" style="186" customWidth="1"/>
    <col min="10249" max="10249" width="9.28515625" style="186" customWidth="1"/>
    <col min="10250" max="10495" width="9.140625" style="186"/>
    <col min="10496" max="10496" width="4.7109375" style="186" customWidth="1"/>
    <col min="10497" max="10497" width="30" style="186" bestFit="1" customWidth="1"/>
    <col min="10498" max="10498" width="13.42578125" style="186" customWidth="1"/>
    <col min="10499" max="10504" width="10.7109375" style="186" customWidth="1"/>
    <col min="10505" max="10505" width="9.28515625" style="186" customWidth="1"/>
    <col min="10506" max="10751" width="9.140625" style="186"/>
    <col min="10752" max="10752" width="4.7109375" style="186" customWidth="1"/>
    <col min="10753" max="10753" width="30" style="186" bestFit="1" customWidth="1"/>
    <col min="10754" max="10754" width="13.42578125" style="186" customWidth="1"/>
    <col min="10755" max="10760" width="10.7109375" style="186" customWidth="1"/>
    <col min="10761" max="10761" width="9.28515625" style="186" customWidth="1"/>
    <col min="10762" max="11007" width="9.140625" style="186"/>
    <col min="11008" max="11008" width="4.7109375" style="186" customWidth="1"/>
    <col min="11009" max="11009" width="30" style="186" bestFit="1" customWidth="1"/>
    <col min="11010" max="11010" width="13.42578125" style="186" customWidth="1"/>
    <col min="11011" max="11016" width="10.7109375" style="186" customWidth="1"/>
    <col min="11017" max="11017" width="9.28515625" style="186" customWidth="1"/>
    <col min="11018" max="11263" width="9.140625" style="186"/>
    <col min="11264" max="11264" width="4.7109375" style="186" customWidth="1"/>
    <col min="11265" max="11265" width="30" style="186" bestFit="1" customWidth="1"/>
    <col min="11266" max="11266" width="13.42578125" style="186" customWidth="1"/>
    <col min="11267" max="11272" width="10.7109375" style="186" customWidth="1"/>
    <col min="11273" max="11273" width="9.28515625" style="186" customWidth="1"/>
    <col min="11274" max="11519" width="9.140625" style="186"/>
    <col min="11520" max="11520" width="4.7109375" style="186" customWidth="1"/>
    <col min="11521" max="11521" width="30" style="186" bestFit="1" customWidth="1"/>
    <col min="11522" max="11522" width="13.42578125" style="186" customWidth="1"/>
    <col min="11523" max="11528" width="10.7109375" style="186" customWidth="1"/>
    <col min="11529" max="11529" width="9.28515625" style="186" customWidth="1"/>
    <col min="11530" max="11775" width="9.140625" style="186"/>
    <col min="11776" max="11776" width="4.7109375" style="186" customWidth="1"/>
    <col min="11777" max="11777" width="30" style="186" bestFit="1" customWidth="1"/>
    <col min="11778" max="11778" width="13.42578125" style="186" customWidth="1"/>
    <col min="11779" max="11784" width="10.7109375" style="186" customWidth="1"/>
    <col min="11785" max="11785" width="9.28515625" style="186" customWidth="1"/>
    <col min="11786" max="12031" width="9.140625" style="186"/>
    <col min="12032" max="12032" width="4.7109375" style="186" customWidth="1"/>
    <col min="12033" max="12033" width="30" style="186" bestFit="1" customWidth="1"/>
    <col min="12034" max="12034" width="13.42578125" style="186" customWidth="1"/>
    <col min="12035" max="12040" width="10.7109375" style="186" customWidth="1"/>
    <col min="12041" max="12041" width="9.28515625" style="186" customWidth="1"/>
    <col min="12042" max="12287" width="9.140625" style="186"/>
    <col min="12288" max="12288" width="4.7109375" style="186" customWidth="1"/>
    <col min="12289" max="12289" width="30" style="186" bestFit="1" customWidth="1"/>
    <col min="12290" max="12290" width="13.42578125" style="186" customWidth="1"/>
    <col min="12291" max="12296" width="10.7109375" style="186" customWidth="1"/>
    <col min="12297" max="12297" width="9.28515625" style="186" customWidth="1"/>
    <col min="12298" max="12543" width="9.140625" style="186"/>
    <col min="12544" max="12544" width="4.7109375" style="186" customWidth="1"/>
    <col min="12545" max="12545" width="30" style="186" bestFit="1" customWidth="1"/>
    <col min="12546" max="12546" width="13.42578125" style="186" customWidth="1"/>
    <col min="12547" max="12552" width="10.7109375" style="186" customWidth="1"/>
    <col min="12553" max="12553" width="9.28515625" style="186" customWidth="1"/>
    <col min="12554" max="12799" width="9.140625" style="186"/>
    <col min="12800" max="12800" width="4.7109375" style="186" customWidth="1"/>
    <col min="12801" max="12801" width="30" style="186" bestFit="1" customWidth="1"/>
    <col min="12802" max="12802" width="13.42578125" style="186" customWidth="1"/>
    <col min="12803" max="12808" width="10.7109375" style="186" customWidth="1"/>
    <col min="12809" max="12809" width="9.28515625" style="186" customWidth="1"/>
    <col min="12810" max="13055" width="9.140625" style="186"/>
    <col min="13056" max="13056" width="4.7109375" style="186" customWidth="1"/>
    <col min="13057" max="13057" width="30" style="186" bestFit="1" customWidth="1"/>
    <col min="13058" max="13058" width="13.42578125" style="186" customWidth="1"/>
    <col min="13059" max="13064" width="10.7109375" style="186" customWidth="1"/>
    <col min="13065" max="13065" width="9.28515625" style="186" customWidth="1"/>
    <col min="13066" max="13311" width="9.140625" style="186"/>
    <col min="13312" max="13312" width="4.7109375" style="186" customWidth="1"/>
    <col min="13313" max="13313" width="30" style="186" bestFit="1" customWidth="1"/>
    <col min="13314" max="13314" width="13.42578125" style="186" customWidth="1"/>
    <col min="13315" max="13320" width="10.7109375" style="186" customWidth="1"/>
    <col min="13321" max="13321" width="9.28515625" style="186" customWidth="1"/>
    <col min="13322" max="13567" width="9.140625" style="186"/>
    <col min="13568" max="13568" width="4.7109375" style="186" customWidth="1"/>
    <col min="13569" max="13569" width="30" style="186" bestFit="1" customWidth="1"/>
    <col min="13570" max="13570" width="13.42578125" style="186" customWidth="1"/>
    <col min="13571" max="13576" width="10.7109375" style="186" customWidth="1"/>
    <col min="13577" max="13577" width="9.28515625" style="186" customWidth="1"/>
    <col min="13578" max="13823" width="9.140625" style="186"/>
    <col min="13824" max="13824" width="4.7109375" style="186" customWidth="1"/>
    <col min="13825" max="13825" width="30" style="186" bestFit="1" customWidth="1"/>
    <col min="13826" max="13826" width="13.42578125" style="186" customWidth="1"/>
    <col min="13827" max="13832" width="10.7109375" style="186" customWidth="1"/>
    <col min="13833" max="13833" width="9.28515625" style="186" customWidth="1"/>
    <col min="13834" max="14079" width="9.140625" style="186"/>
    <col min="14080" max="14080" width="4.7109375" style="186" customWidth="1"/>
    <col min="14081" max="14081" width="30" style="186" bestFit="1" customWidth="1"/>
    <col min="14082" max="14082" width="13.42578125" style="186" customWidth="1"/>
    <col min="14083" max="14088" width="10.7109375" style="186" customWidth="1"/>
    <col min="14089" max="14089" width="9.28515625" style="186" customWidth="1"/>
    <col min="14090" max="14335" width="9.140625" style="186"/>
    <col min="14336" max="14336" width="4.7109375" style="186" customWidth="1"/>
    <col min="14337" max="14337" width="30" style="186" bestFit="1" customWidth="1"/>
    <col min="14338" max="14338" width="13.42578125" style="186" customWidth="1"/>
    <col min="14339" max="14344" width="10.7109375" style="186" customWidth="1"/>
    <col min="14345" max="14345" width="9.28515625" style="186" customWidth="1"/>
    <col min="14346" max="14591" width="9.140625" style="186"/>
    <col min="14592" max="14592" width="4.7109375" style="186" customWidth="1"/>
    <col min="14593" max="14593" width="30" style="186" bestFit="1" customWidth="1"/>
    <col min="14594" max="14594" width="13.42578125" style="186" customWidth="1"/>
    <col min="14595" max="14600" width="10.7109375" style="186" customWidth="1"/>
    <col min="14601" max="14601" width="9.28515625" style="186" customWidth="1"/>
    <col min="14602" max="14847" width="9.140625" style="186"/>
    <col min="14848" max="14848" width="4.7109375" style="186" customWidth="1"/>
    <col min="14849" max="14849" width="30" style="186" bestFit="1" customWidth="1"/>
    <col min="14850" max="14850" width="13.42578125" style="186" customWidth="1"/>
    <col min="14851" max="14856" width="10.7109375" style="186" customWidth="1"/>
    <col min="14857" max="14857" width="9.28515625" style="186" customWidth="1"/>
    <col min="14858" max="15103" width="9.140625" style="186"/>
    <col min="15104" max="15104" width="4.7109375" style="186" customWidth="1"/>
    <col min="15105" max="15105" width="30" style="186" bestFit="1" customWidth="1"/>
    <col min="15106" max="15106" width="13.42578125" style="186" customWidth="1"/>
    <col min="15107" max="15112" width="10.7109375" style="186" customWidth="1"/>
    <col min="15113" max="15113" width="9.28515625" style="186" customWidth="1"/>
    <col min="15114" max="15359" width="9.140625" style="186"/>
    <col min="15360" max="15360" width="4.7109375" style="186" customWidth="1"/>
    <col min="15361" max="15361" width="30" style="186" bestFit="1" customWidth="1"/>
    <col min="15362" max="15362" width="13.42578125" style="186" customWidth="1"/>
    <col min="15363" max="15368" width="10.7109375" style="186" customWidth="1"/>
    <col min="15369" max="15369" width="9.28515625" style="186" customWidth="1"/>
    <col min="15370" max="15615" width="9.140625" style="186"/>
    <col min="15616" max="15616" width="4.7109375" style="186" customWidth="1"/>
    <col min="15617" max="15617" width="30" style="186" bestFit="1" customWidth="1"/>
    <col min="15618" max="15618" width="13.42578125" style="186" customWidth="1"/>
    <col min="15619" max="15624" width="10.7109375" style="186" customWidth="1"/>
    <col min="15625" max="15625" width="9.28515625" style="186" customWidth="1"/>
    <col min="15626" max="15871" width="9.140625" style="186"/>
    <col min="15872" max="15872" width="4.7109375" style="186" customWidth="1"/>
    <col min="15873" max="15873" width="30" style="186" bestFit="1" customWidth="1"/>
    <col min="15874" max="15874" width="13.42578125" style="186" customWidth="1"/>
    <col min="15875" max="15880" width="10.7109375" style="186" customWidth="1"/>
    <col min="15881" max="15881" width="9.28515625" style="186" customWidth="1"/>
    <col min="15882" max="16127" width="9.140625" style="186"/>
    <col min="16128" max="16128" width="4.7109375" style="186" customWidth="1"/>
    <col min="16129" max="16129" width="30" style="186" bestFit="1" customWidth="1"/>
    <col min="16130" max="16130" width="13.42578125" style="186" customWidth="1"/>
    <col min="16131" max="16136" width="10.7109375" style="186" customWidth="1"/>
    <col min="16137" max="16137" width="9.28515625" style="186" customWidth="1"/>
    <col min="16138" max="16384" width="9.140625" style="186"/>
  </cols>
  <sheetData>
    <row r="1" spans="2:11">
      <c r="B1" s="2546" t="s">
        <v>1480</v>
      </c>
      <c r="C1" s="2546"/>
      <c r="D1" s="2546"/>
      <c r="E1" s="2546"/>
      <c r="F1" s="2546"/>
      <c r="G1" s="2546"/>
      <c r="H1" s="2546"/>
    </row>
    <row r="2" spans="2:11" ht="15" customHeight="1">
      <c r="B2" s="2571" t="s">
        <v>1269</v>
      </c>
      <c r="C2" s="2571"/>
      <c r="D2" s="2571"/>
      <c r="E2" s="2571"/>
      <c r="F2" s="2571"/>
      <c r="G2" s="2571"/>
      <c r="H2" s="2571"/>
    </row>
    <row r="3" spans="2:11" ht="15" customHeight="1" thickBot="1">
      <c r="B3" s="2572" t="s">
        <v>279</v>
      </c>
      <c r="C3" s="2572"/>
      <c r="D3" s="2572"/>
      <c r="E3" s="2572"/>
      <c r="F3" s="2572"/>
      <c r="G3" s="2572"/>
      <c r="H3" s="2572"/>
    </row>
    <row r="4" spans="2:11" ht="20.25" customHeight="1" thickTop="1">
      <c r="B4" s="2573" t="s">
        <v>100</v>
      </c>
      <c r="C4" s="2575" t="s">
        <v>1813</v>
      </c>
      <c r="D4" s="2528" t="s">
        <v>154</v>
      </c>
      <c r="E4" s="2529"/>
      <c r="F4" s="2530"/>
      <c r="G4" s="2577" t="s">
        <v>48</v>
      </c>
      <c r="H4" s="2578"/>
    </row>
    <row r="5" spans="2:11" ht="20.25" customHeight="1">
      <c r="B5" s="2574"/>
      <c r="C5" s="2576"/>
      <c r="D5" s="1115" t="s">
        <v>87</v>
      </c>
      <c r="E5" s="1116" t="s">
        <v>1084</v>
      </c>
      <c r="F5" s="1116" t="s">
        <v>1085</v>
      </c>
      <c r="G5" s="1196" t="s">
        <v>102</v>
      </c>
      <c r="H5" s="1197" t="s">
        <v>106</v>
      </c>
    </row>
    <row r="6" spans="2:11" ht="16.5" customHeight="1">
      <c r="B6" s="1198"/>
      <c r="C6" s="1199" t="s">
        <v>1113</v>
      </c>
      <c r="D6" s="1200">
        <f>SUM(D7:D71)</f>
        <v>165846.43309832204</v>
      </c>
      <c r="E6" s="1200">
        <f t="shared" ref="E6:F6" si="0">SUM(E7:E71)</f>
        <v>198886.06980800003</v>
      </c>
      <c r="F6" s="1200">
        <f t="shared" si="0"/>
        <v>217241.96715100008</v>
      </c>
      <c r="G6" s="1201">
        <f>(E6/D6-1)*100</f>
        <v>19.921825325052623</v>
      </c>
      <c r="H6" s="1576">
        <f>(F6/E6-1)*100</f>
        <v>9.2293529459958723</v>
      </c>
      <c r="J6" s="1133"/>
      <c r="K6" s="1133"/>
    </row>
    <row r="7" spans="2:11" ht="16.5" customHeight="1">
      <c r="B7" s="1202">
        <v>1</v>
      </c>
      <c r="C7" s="1203" t="s">
        <v>1270</v>
      </c>
      <c r="D7" s="1204">
        <v>17277.251235</v>
      </c>
      <c r="E7" s="1205">
        <v>22356.665290999998</v>
      </c>
      <c r="F7" s="1205">
        <v>23110.430401000001</v>
      </c>
      <c r="G7" s="1206">
        <f t="shared" ref="G7:H70" si="1">(E7/D7-1)*100</f>
        <v>29.399433896696458</v>
      </c>
      <c r="H7" s="1577">
        <f t="shared" si="1"/>
        <v>3.3715453543218921</v>
      </c>
      <c r="J7" s="1133"/>
      <c r="K7" s="1133"/>
    </row>
    <row r="8" spans="2:11" ht="16.5" customHeight="1">
      <c r="B8" s="1202">
        <v>2</v>
      </c>
      <c r="C8" s="1203" t="s">
        <v>1235</v>
      </c>
      <c r="D8" s="1204">
        <v>43.847043000000006</v>
      </c>
      <c r="E8" s="1205">
        <v>81.528711000000001</v>
      </c>
      <c r="F8" s="1205">
        <v>42.943888000000008</v>
      </c>
      <c r="G8" s="1206">
        <f t="shared" si="1"/>
        <v>85.938903565287148</v>
      </c>
      <c r="H8" s="1577">
        <f t="shared" si="1"/>
        <v>-47.326668760898229</v>
      </c>
      <c r="J8" s="1133"/>
      <c r="K8" s="1133"/>
    </row>
    <row r="9" spans="2:11" ht="16.5" customHeight="1">
      <c r="B9" s="1202">
        <v>3</v>
      </c>
      <c r="C9" s="1203" t="s">
        <v>1271</v>
      </c>
      <c r="D9" s="1204">
        <v>1036.8595250000001</v>
      </c>
      <c r="E9" s="1205">
        <v>2035.3984389999996</v>
      </c>
      <c r="F9" s="1205">
        <v>1214.6907720000002</v>
      </c>
      <c r="G9" s="1206">
        <f t="shared" si="1"/>
        <v>96.304165600446169</v>
      </c>
      <c r="H9" s="1577">
        <f t="shared" si="1"/>
        <v>-40.321720370544099</v>
      </c>
      <c r="J9" s="1133"/>
      <c r="K9" s="1133"/>
    </row>
    <row r="10" spans="2:11" ht="16.5" customHeight="1">
      <c r="B10" s="1202">
        <v>4</v>
      </c>
      <c r="C10" s="1203" t="s">
        <v>1272</v>
      </c>
      <c r="D10" s="1204">
        <v>0.44756200000000002</v>
      </c>
      <c r="E10" s="1205">
        <v>0.68733699999999998</v>
      </c>
      <c r="F10" s="1205">
        <v>0.43882199999999999</v>
      </c>
      <c r="G10" s="1206">
        <f t="shared" si="1"/>
        <v>53.573583101335664</v>
      </c>
      <c r="H10" s="1577">
        <f t="shared" si="1"/>
        <v>-36.156208672019694</v>
      </c>
      <c r="J10" s="1133"/>
      <c r="K10" s="1133"/>
    </row>
    <row r="11" spans="2:11" ht="16.5" customHeight="1">
      <c r="B11" s="1202">
        <v>5</v>
      </c>
      <c r="C11" s="1203" t="s">
        <v>1236</v>
      </c>
      <c r="D11" s="1204">
        <v>432.72491399999996</v>
      </c>
      <c r="E11" s="1205">
        <v>558.93635499999993</v>
      </c>
      <c r="F11" s="1205">
        <v>870.19764300000008</v>
      </c>
      <c r="G11" s="1206">
        <f t="shared" si="1"/>
        <v>29.166668457642821</v>
      </c>
      <c r="H11" s="1577">
        <f t="shared" si="1"/>
        <v>55.688145030394409</v>
      </c>
      <c r="J11" s="1133"/>
      <c r="K11" s="1133"/>
    </row>
    <row r="12" spans="2:11" ht="16.5" customHeight="1">
      <c r="B12" s="1202">
        <v>6</v>
      </c>
      <c r="C12" s="1203" t="s">
        <v>1200</v>
      </c>
      <c r="D12" s="1204">
        <v>3299.8402189999997</v>
      </c>
      <c r="E12" s="1205">
        <v>4625.4534510000003</v>
      </c>
      <c r="F12" s="1205">
        <v>6929.6719840000005</v>
      </c>
      <c r="G12" s="1206">
        <f t="shared" si="1"/>
        <v>40.172043008849712</v>
      </c>
      <c r="H12" s="1577">
        <f t="shared" si="1"/>
        <v>49.816057115477832</v>
      </c>
      <c r="J12" s="1133"/>
      <c r="K12" s="1133"/>
    </row>
    <row r="13" spans="2:11" ht="16.5" customHeight="1">
      <c r="B13" s="1202">
        <v>7</v>
      </c>
      <c r="C13" s="1203" t="s">
        <v>1273</v>
      </c>
      <c r="D13" s="1204">
        <v>36.428236999999996</v>
      </c>
      <c r="E13" s="1205">
        <v>58.761606999999998</v>
      </c>
      <c r="F13" s="1205">
        <v>38.962733999999998</v>
      </c>
      <c r="G13" s="1206">
        <f t="shared" si="1"/>
        <v>61.307853026211511</v>
      </c>
      <c r="H13" s="1577">
        <f t="shared" si="1"/>
        <v>-33.693552662710538</v>
      </c>
      <c r="J13" s="1133"/>
      <c r="K13" s="1133"/>
    </row>
    <row r="14" spans="2:11" ht="16.5" customHeight="1">
      <c r="B14" s="1202">
        <v>8</v>
      </c>
      <c r="C14" s="1203" t="s">
        <v>1274</v>
      </c>
      <c r="D14" s="1204">
        <v>127.377706</v>
      </c>
      <c r="E14" s="1205">
        <v>83.110787000000016</v>
      </c>
      <c r="F14" s="1205">
        <v>168.87003200000004</v>
      </c>
      <c r="G14" s="1206">
        <f t="shared" si="1"/>
        <v>-34.752485650824951</v>
      </c>
      <c r="H14" s="1577">
        <f t="shared" si="1"/>
        <v>103.18665975332419</v>
      </c>
      <c r="J14" s="1133"/>
      <c r="K14" s="1133"/>
    </row>
    <row r="15" spans="2:11" ht="16.5" customHeight="1">
      <c r="B15" s="1202">
        <v>9</v>
      </c>
      <c r="C15" s="1203" t="s">
        <v>1275</v>
      </c>
      <c r="D15" s="1204">
        <v>31.435428999999999</v>
      </c>
      <c r="E15" s="1205">
        <v>65.777680000000004</v>
      </c>
      <c r="F15" s="1205">
        <v>135.624898</v>
      </c>
      <c r="G15" s="1206">
        <f t="shared" si="1"/>
        <v>109.24696144595325</v>
      </c>
      <c r="H15" s="1577">
        <f t="shared" si="1"/>
        <v>106.18680683173989</v>
      </c>
      <c r="J15" s="1133"/>
      <c r="K15" s="1133"/>
    </row>
    <row r="16" spans="2:11" ht="16.5" customHeight="1">
      <c r="B16" s="1202">
        <v>10</v>
      </c>
      <c r="C16" s="1203" t="s">
        <v>1276</v>
      </c>
      <c r="D16" s="1204">
        <v>2536.4474719999998</v>
      </c>
      <c r="E16" s="1205">
        <v>1853.685774</v>
      </c>
      <c r="F16" s="1205">
        <v>2281.0466879999999</v>
      </c>
      <c r="G16" s="1206">
        <f t="shared" si="1"/>
        <v>-26.918030258345517</v>
      </c>
      <c r="H16" s="1577">
        <f t="shared" si="1"/>
        <v>23.05465791420589</v>
      </c>
      <c r="J16" s="1133"/>
      <c r="K16" s="1133"/>
    </row>
    <row r="17" spans="2:11" ht="16.5" customHeight="1">
      <c r="B17" s="1202">
        <v>11</v>
      </c>
      <c r="C17" s="1203" t="s">
        <v>1277</v>
      </c>
      <c r="D17" s="1204">
        <v>1755.5806179999997</v>
      </c>
      <c r="E17" s="1205">
        <v>2304.9025600000004</v>
      </c>
      <c r="F17" s="1205">
        <v>4380.5579310000003</v>
      </c>
      <c r="G17" s="1206">
        <f t="shared" si="1"/>
        <v>31.290043668048796</v>
      </c>
      <c r="H17" s="1577">
        <f t="shared" si="1"/>
        <v>90.0539314338737</v>
      </c>
      <c r="J17" s="1133"/>
      <c r="K17" s="1133"/>
    </row>
    <row r="18" spans="2:11" ht="16.5" customHeight="1">
      <c r="B18" s="1202">
        <v>12</v>
      </c>
      <c r="C18" s="1203" t="s">
        <v>1238</v>
      </c>
      <c r="D18" s="1204">
        <v>1280.5051490000001</v>
      </c>
      <c r="E18" s="1205">
        <v>1329.8467970000002</v>
      </c>
      <c r="F18" s="1205">
        <v>1598.447952</v>
      </c>
      <c r="G18" s="1206">
        <f t="shared" si="1"/>
        <v>3.8532955559400062</v>
      </c>
      <c r="H18" s="1577">
        <f t="shared" si="1"/>
        <v>20.19790216481605</v>
      </c>
      <c r="J18" s="1133"/>
      <c r="K18" s="1133"/>
    </row>
    <row r="19" spans="2:11" ht="16.5" customHeight="1">
      <c r="B19" s="1202">
        <v>13</v>
      </c>
      <c r="C19" s="1203" t="s">
        <v>1278</v>
      </c>
      <c r="D19" s="1204">
        <v>0</v>
      </c>
      <c r="E19" s="1205">
        <v>7.7140669999999991</v>
      </c>
      <c r="F19" s="1205">
        <v>14.149351999999999</v>
      </c>
      <c r="G19" s="1206" t="s">
        <v>300</v>
      </c>
      <c r="H19" s="1577">
        <f t="shared" si="1"/>
        <v>83.422726299888254</v>
      </c>
      <c r="J19" s="1133"/>
      <c r="K19" s="1133"/>
    </row>
    <row r="20" spans="2:11" ht="16.5" customHeight="1">
      <c r="B20" s="1202">
        <v>14</v>
      </c>
      <c r="C20" s="1203" t="s">
        <v>1279</v>
      </c>
      <c r="D20" s="1204">
        <v>5773.0913839999994</v>
      </c>
      <c r="E20" s="1205">
        <v>4689.2127399999999</v>
      </c>
      <c r="F20" s="1205">
        <v>11826.788207</v>
      </c>
      <c r="G20" s="1206">
        <f t="shared" si="1"/>
        <v>-18.774666325288848</v>
      </c>
      <c r="H20" s="1577">
        <f t="shared" si="1"/>
        <v>152.21266047741736</v>
      </c>
      <c r="J20" s="1133"/>
      <c r="K20" s="1133"/>
    </row>
    <row r="21" spans="2:11" ht="16.5" customHeight="1">
      <c r="B21" s="1202">
        <v>15</v>
      </c>
      <c r="C21" s="1203" t="s">
        <v>1280</v>
      </c>
      <c r="D21" s="1204">
        <v>13529.129772</v>
      </c>
      <c r="E21" s="1205">
        <v>15053.503372000001</v>
      </c>
      <c r="F21" s="1205">
        <v>13450.833573999998</v>
      </c>
      <c r="G21" s="1206">
        <f t="shared" si="1"/>
        <v>11.267344061957751</v>
      </c>
      <c r="H21" s="1577">
        <f t="shared" si="1"/>
        <v>-10.646490444085066</v>
      </c>
      <c r="J21" s="1133"/>
      <c r="K21" s="1133"/>
    </row>
    <row r="22" spans="2:11" ht="16.5" customHeight="1">
      <c r="B22" s="1202">
        <v>16</v>
      </c>
      <c r="C22" s="1203" t="s">
        <v>1281</v>
      </c>
      <c r="D22" s="1204">
        <v>4.172841</v>
      </c>
      <c r="E22" s="1205">
        <v>5.6529999999999997E-2</v>
      </c>
      <c r="F22" s="1205">
        <v>0.1</v>
      </c>
      <c r="G22" s="1206">
        <f t="shared" si="1"/>
        <v>-98.645287467219575</v>
      </c>
      <c r="H22" s="1577">
        <f t="shared" si="1"/>
        <v>76.897222713603412</v>
      </c>
      <c r="J22" s="1133"/>
      <c r="K22" s="1133"/>
    </row>
    <row r="23" spans="2:11" ht="16.5" customHeight="1">
      <c r="B23" s="1202">
        <v>17</v>
      </c>
      <c r="C23" s="1203" t="s">
        <v>1282</v>
      </c>
      <c r="D23" s="1204">
        <v>10.27678</v>
      </c>
      <c r="E23" s="1205">
        <v>5.3937950000000008</v>
      </c>
      <c r="F23" s="1205">
        <v>19.894743000000002</v>
      </c>
      <c r="G23" s="1206">
        <f t="shared" si="1"/>
        <v>-47.514737106369886</v>
      </c>
      <c r="H23" s="1577">
        <f t="shared" si="1"/>
        <v>268.84499688994481</v>
      </c>
      <c r="J23" s="1133"/>
      <c r="K23" s="1133"/>
    </row>
    <row r="24" spans="2:11" ht="16.5" customHeight="1">
      <c r="B24" s="1202">
        <v>18</v>
      </c>
      <c r="C24" s="1203" t="s">
        <v>1283</v>
      </c>
      <c r="D24" s="1204">
        <v>17.969704</v>
      </c>
      <c r="E24" s="1205">
        <v>41.255504999999999</v>
      </c>
      <c r="F24" s="1205">
        <v>81.285074999999992</v>
      </c>
      <c r="G24" s="1206">
        <f t="shared" si="1"/>
        <v>129.5836648171834</v>
      </c>
      <c r="H24" s="1577">
        <f t="shared" si="1"/>
        <v>97.028432932768595</v>
      </c>
      <c r="J24" s="1133"/>
      <c r="K24" s="1133"/>
    </row>
    <row r="25" spans="2:11" ht="16.5" customHeight="1">
      <c r="B25" s="1202">
        <v>19</v>
      </c>
      <c r="C25" s="1203" t="s">
        <v>1284</v>
      </c>
      <c r="D25" s="1204">
        <v>8767.6943210000009</v>
      </c>
      <c r="E25" s="1205">
        <v>6514.2585819999995</v>
      </c>
      <c r="F25" s="1205">
        <v>8142.2706209999997</v>
      </c>
      <c r="G25" s="1206">
        <f t="shared" si="1"/>
        <v>-25.701577364560602</v>
      </c>
      <c r="H25" s="1577">
        <f t="shared" si="1"/>
        <v>24.991516970150272</v>
      </c>
      <c r="J25" s="1133"/>
      <c r="K25" s="1133"/>
    </row>
    <row r="26" spans="2:11" ht="16.5" customHeight="1">
      <c r="B26" s="1202">
        <v>20</v>
      </c>
      <c r="C26" s="1203" t="s">
        <v>1239</v>
      </c>
      <c r="D26" s="1204">
        <v>1663.116757</v>
      </c>
      <c r="E26" s="1205">
        <v>2100.8848469999998</v>
      </c>
      <c r="F26" s="1205">
        <v>2192.9542900000001</v>
      </c>
      <c r="G26" s="1206">
        <f t="shared" si="1"/>
        <v>26.322150153165701</v>
      </c>
      <c r="H26" s="1577">
        <f t="shared" si="1"/>
        <v>4.3824126358697146</v>
      </c>
      <c r="J26" s="1133"/>
      <c r="K26" s="1133"/>
    </row>
    <row r="27" spans="2:11" ht="16.5" customHeight="1">
      <c r="B27" s="1202">
        <v>21</v>
      </c>
      <c r="C27" s="1203" t="s">
        <v>1240</v>
      </c>
      <c r="D27" s="1204">
        <v>3.1622149999999998</v>
      </c>
      <c r="E27" s="1205">
        <v>1.8065659999999999</v>
      </c>
      <c r="F27" s="1205">
        <v>0.54631699999999994</v>
      </c>
      <c r="G27" s="1206">
        <f t="shared" si="1"/>
        <v>-42.870234946074191</v>
      </c>
      <c r="H27" s="1577">
        <f t="shared" si="1"/>
        <v>-69.759366665817907</v>
      </c>
      <c r="J27" s="1133"/>
      <c r="K27" s="1133"/>
    </row>
    <row r="28" spans="2:11" ht="16.5" customHeight="1">
      <c r="B28" s="1202">
        <v>22</v>
      </c>
      <c r="C28" s="1203" t="s">
        <v>1285</v>
      </c>
      <c r="D28" s="1204">
        <v>19.877389999999998</v>
      </c>
      <c r="E28" s="1205">
        <v>13.736602999999997</v>
      </c>
      <c r="F28" s="1205">
        <v>30.966434</v>
      </c>
      <c r="G28" s="1206">
        <f t="shared" si="1"/>
        <v>-30.893326538343324</v>
      </c>
      <c r="H28" s="1577">
        <f t="shared" si="1"/>
        <v>125.43007175791575</v>
      </c>
      <c r="J28" s="1133"/>
      <c r="K28" s="1133"/>
    </row>
    <row r="29" spans="2:11" ht="16.5" customHeight="1">
      <c r="B29" s="1202">
        <v>23</v>
      </c>
      <c r="C29" s="1203" t="s">
        <v>1286</v>
      </c>
      <c r="D29" s="1204">
        <v>2.6747300000000003</v>
      </c>
      <c r="E29" s="1205">
        <v>7.7753149999999991</v>
      </c>
      <c r="F29" s="1205">
        <v>3.3828339999999999</v>
      </c>
      <c r="G29" s="1206">
        <f t="shared" si="1"/>
        <v>190.69532251853451</v>
      </c>
      <c r="H29" s="1577">
        <f t="shared" si="1"/>
        <v>-56.492643706396464</v>
      </c>
      <c r="J29" s="1133"/>
      <c r="K29" s="1133"/>
    </row>
    <row r="30" spans="2:11" ht="16.5" customHeight="1">
      <c r="B30" s="1202">
        <v>24</v>
      </c>
      <c r="C30" s="1203" t="s">
        <v>1242</v>
      </c>
      <c r="D30" s="1204">
        <v>375.87853800000005</v>
      </c>
      <c r="E30" s="1205">
        <v>414.06308599999994</v>
      </c>
      <c r="F30" s="1205">
        <v>538.65923799999996</v>
      </c>
      <c r="G30" s="1206">
        <f t="shared" si="1"/>
        <v>10.158746547002885</v>
      </c>
      <c r="H30" s="1577">
        <f t="shared" si="1"/>
        <v>30.091103557103871</v>
      </c>
      <c r="J30" s="1133"/>
      <c r="K30" s="1133"/>
    </row>
    <row r="31" spans="2:11" ht="16.5" customHeight="1">
      <c r="B31" s="1202">
        <v>25</v>
      </c>
      <c r="C31" s="1203" t="s">
        <v>1287</v>
      </c>
      <c r="D31" s="1204">
        <v>27432.105969999997</v>
      </c>
      <c r="E31" s="1205">
        <v>32203.518317000002</v>
      </c>
      <c r="F31" s="1205">
        <v>34633.909211999999</v>
      </c>
      <c r="G31" s="1206">
        <f t="shared" si="1"/>
        <v>17.393532790439291</v>
      </c>
      <c r="H31" s="1577">
        <f t="shared" si="1"/>
        <v>7.5469731942829688</v>
      </c>
      <c r="J31" s="1133"/>
      <c r="K31" s="1133"/>
    </row>
    <row r="32" spans="2:11" ht="16.5" customHeight="1">
      <c r="B32" s="1202">
        <v>26</v>
      </c>
      <c r="C32" s="1203" t="s">
        <v>1212</v>
      </c>
      <c r="D32" s="1204">
        <v>186.22073900000001</v>
      </c>
      <c r="E32" s="1205">
        <v>149.62937100000002</v>
      </c>
      <c r="F32" s="1205">
        <v>163.40608500000002</v>
      </c>
      <c r="G32" s="1206">
        <f t="shared" si="1"/>
        <v>-19.649459129254122</v>
      </c>
      <c r="H32" s="1577">
        <f t="shared" si="1"/>
        <v>9.2072257658558208</v>
      </c>
      <c r="J32" s="1133"/>
      <c r="K32" s="1133"/>
    </row>
    <row r="33" spans="2:11" ht="16.5" customHeight="1">
      <c r="B33" s="1202">
        <v>27</v>
      </c>
      <c r="C33" s="1203" t="s">
        <v>1213</v>
      </c>
      <c r="D33" s="1204">
        <v>0</v>
      </c>
      <c r="E33" s="1205">
        <v>0</v>
      </c>
      <c r="F33" s="1205">
        <v>68.874989999999997</v>
      </c>
      <c r="G33" s="1206" t="s">
        <v>300</v>
      </c>
      <c r="H33" s="1577" t="s">
        <v>300</v>
      </c>
      <c r="J33" s="1133"/>
      <c r="K33" s="1133"/>
    </row>
    <row r="34" spans="2:11" ht="16.5" customHeight="1">
      <c r="B34" s="1202">
        <v>28</v>
      </c>
      <c r="C34" s="1203" t="s">
        <v>1288</v>
      </c>
      <c r="D34" s="1204">
        <v>21.003651000000001</v>
      </c>
      <c r="E34" s="1205">
        <v>3.0853000000000002E-2</v>
      </c>
      <c r="F34" s="1205">
        <v>1.9247E-2</v>
      </c>
      <c r="G34" s="1206">
        <f t="shared" si="1"/>
        <v>-99.85310649086675</v>
      </c>
      <c r="H34" s="1577">
        <f t="shared" si="1"/>
        <v>-37.617087479337506</v>
      </c>
      <c r="J34" s="1133"/>
      <c r="K34" s="1133"/>
    </row>
    <row r="35" spans="2:11" ht="16.5" customHeight="1">
      <c r="B35" s="1202">
        <v>29</v>
      </c>
      <c r="C35" s="1203" t="s">
        <v>1243</v>
      </c>
      <c r="D35" s="1204">
        <v>5439.8597570000002</v>
      </c>
      <c r="E35" s="1205">
        <v>9043.9547969999985</v>
      </c>
      <c r="F35" s="1205">
        <v>6664.8986260000001</v>
      </c>
      <c r="G35" s="1206">
        <f t="shared" si="1"/>
        <v>66.253455070459438</v>
      </c>
      <c r="H35" s="1577">
        <f t="shared" si="1"/>
        <v>-26.305484983064741</v>
      </c>
      <c r="J35" s="1133"/>
      <c r="K35" s="1133"/>
    </row>
    <row r="36" spans="2:11" ht="16.5" customHeight="1">
      <c r="B36" s="1202">
        <v>30</v>
      </c>
      <c r="C36" s="1203" t="s">
        <v>1215</v>
      </c>
      <c r="D36" s="1204">
        <v>3406.451513</v>
      </c>
      <c r="E36" s="1205">
        <v>4793.6031260000009</v>
      </c>
      <c r="F36" s="1205">
        <v>6260.2304819999981</v>
      </c>
      <c r="G36" s="1206">
        <f t="shared" si="1"/>
        <v>40.721308015283086</v>
      </c>
      <c r="H36" s="1577">
        <f t="shared" si="1"/>
        <v>30.595510672236603</v>
      </c>
      <c r="J36" s="1133"/>
      <c r="K36" s="1133"/>
    </row>
    <row r="37" spans="2:11" ht="16.5" customHeight="1">
      <c r="B37" s="1202">
        <v>31</v>
      </c>
      <c r="C37" s="1203" t="s">
        <v>1245</v>
      </c>
      <c r="D37" s="1204">
        <v>946.43905199999995</v>
      </c>
      <c r="E37" s="1205">
        <v>1021.9594470000001</v>
      </c>
      <c r="F37" s="1205">
        <v>1180.4624260000001</v>
      </c>
      <c r="G37" s="1206">
        <f t="shared" si="1"/>
        <v>7.9794250713145942</v>
      </c>
      <c r="H37" s="1577">
        <f t="shared" si="1"/>
        <v>15.5097131755366</v>
      </c>
      <c r="J37" s="1133"/>
      <c r="K37" s="1133"/>
    </row>
    <row r="38" spans="2:11" ht="16.5" customHeight="1">
      <c r="B38" s="1202">
        <v>32</v>
      </c>
      <c r="C38" s="1203" t="s">
        <v>1289</v>
      </c>
      <c r="D38" s="1204">
        <v>6474.1086319999995</v>
      </c>
      <c r="E38" s="1205">
        <v>10943.908825999999</v>
      </c>
      <c r="F38" s="1205">
        <v>11073.039319</v>
      </c>
      <c r="G38" s="1206">
        <f t="shared" si="1"/>
        <v>69.041167642860145</v>
      </c>
      <c r="H38" s="1577">
        <f t="shared" si="1"/>
        <v>1.1799302703730419</v>
      </c>
      <c r="J38" s="1133"/>
      <c r="K38" s="1133"/>
    </row>
    <row r="39" spans="2:11" ht="16.5" customHeight="1">
      <c r="B39" s="1202">
        <v>33</v>
      </c>
      <c r="C39" s="1203" t="s">
        <v>1247</v>
      </c>
      <c r="D39" s="1204">
        <v>673.33335299999999</v>
      </c>
      <c r="E39" s="1205">
        <v>660.80247099999997</v>
      </c>
      <c r="F39" s="1205">
        <v>1311.253416</v>
      </c>
      <c r="G39" s="1206">
        <f t="shared" si="1"/>
        <v>-1.8610220248513443</v>
      </c>
      <c r="H39" s="1577">
        <f t="shared" si="1"/>
        <v>98.433491632630421</v>
      </c>
      <c r="J39" s="1133"/>
      <c r="K39" s="1133"/>
    </row>
    <row r="40" spans="2:11" ht="16.5" customHeight="1">
      <c r="B40" s="1202">
        <v>34</v>
      </c>
      <c r="C40" s="1203" t="s">
        <v>1290</v>
      </c>
      <c r="D40" s="1204">
        <v>2441.328047</v>
      </c>
      <c r="E40" s="1205">
        <v>2528.632188</v>
      </c>
      <c r="F40" s="1205">
        <v>2942.6823870000003</v>
      </c>
      <c r="G40" s="1206">
        <f t="shared" si="1"/>
        <v>3.5760921645611177</v>
      </c>
      <c r="H40" s="1577">
        <f t="shared" si="1"/>
        <v>16.374473162405234</v>
      </c>
      <c r="J40" s="1133"/>
      <c r="K40" s="1133"/>
    </row>
    <row r="41" spans="2:11" ht="16.5" customHeight="1">
      <c r="B41" s="1202">
        <v>35</v>
      </c>
      <c r="C41" s="1203" t="s">
        <v>1165</v>
      </c>
      <c r="D41" s="1204">
        <v>607.67433000000005</v>
      </c>
      <c r="E41" s="1205">
        <v>604.61835899999994</v>
      </c>
      <c r="F41" s="1205">
        <v>983.32936499999994</v>
      </c>
      <c r="G41" s="1206">
        <f t="shared" si="1"/>
        <v>-0.50289618124894631</v>
      </c>
      <c r="H41" s="1577">
        <f t="shared" si="1"/>
        <v>62.63637224419778</v>
      </c>
      <c r="J41" s="1133"/>
      <c r="K41" s="1133"/>
    </row>
    <row r="42" spans="2:11" ht="16.5" customHeight="1">
      <c r="B42" s="1202">
        <v>36</v>
      </c>
      <c r="C42" s="1203" t="s">
        <v>1248</v>
      </c>
      <c r="D42" s="1204">
        <v>23.081367999999998</v>
      </c>
      <c r="E42" s="1205">
        <v>11.052775</v>
      </c>
      <c r="F42" s="1205">
        <v>17.983560000000001</v>
      </c>
      <c r="G42" s="1206">
        <f t="shared" si="1"/>
        <v>-52.113865174715812</v>
      </c>
      <c r="H42" s="1577">
        <f t="shared" si="1"/>
        <v>62.706288692206243</v>
      </c>
      <c r="J42" s="1133"/>
      <c r="K42" s="1133"/>
    </row>
    <row r="43" spans="2:11" ht="16.5" customHeight="1">
      <c r="B43" s="1202">
        <v>37</v>
      </c>
      <c r="C43" s="1203" t="s">
        <v>112</v>
      </c>
      <c r="D43" s="1204">
        <v>2494.166968</v>
      </c>
      <c r="E43" s="1205">
        <v>2108.9293470000002</v>
      </c>
      <c r="F43" s="1205">
        <v>2404.1091149999997</v>
      </c>
      <c r="G43" s="1206">
        <f t="shared" si="1"/>
        <v>-15.445542577645099</v>
      </c>
      <c r="H43" s="1577">
        <f t="shared" si="1"/>
        <v>13.996664630794742</v>
      </c>
      <c r="J43" s="1133"/>
      <c r="K43" s="1133"/>
    </row>
    <row r="44" spans="2:11" ht="16.5" customHeight="1">
      <c r="B44" s="1202">
        <v>38</v>
      </c>
      <c r="C44" s="1203" t="s">
        <v>1291</v>
      </c>
      <c r="D44" s="1204">
        <v>146.08679599999999</v>
      </c>
      <c r="E44" s="1205">
        <v>107.493011</v>
      </c>
      <c r="F44" s="1205">
        <v>49.973310999999995</v>
      </c>
      <c r="G44" s="1206">
        <f t="shared" si="1"/>
        <v>-26.418393760925529</v>
      </c>
      <c r="H44" s="1577">
        <f t="shared" si="1"/>
        <v>-53.510176582550109</v>
      </c>
      <c r="J44" s="1133"/>
      <c r="K44" s="1133"/>
    </row>
    <row r="45" spans="2:11" ht="16.5" customHeight="1">
      <c r="B45" s="1202">
        <v>39</v>
      </c>
      <c r="C45" s="1203" t="s">
        <v>1292</v>
      </c>
      <c r="D45" s="1204">
        <v>8905.3980040000006</v>
      </c>
      <c r="E45" s="1205">
        <v>13896.232867999997</v>
      </c>
      <c r="F45" s="1205">
        <v>12168.331241</v>
      </c>
      <c r="G45" s="1206">
        <f t="shared" si="1"/>
        <v>56.042805293579057</v>
      </c>
      <c r="H45" s="1577">
        <f t="shared" si="1"/>
        <v>-12.434316864241524</v>
      </c>
      <c r="J45" s="1133"/>
      <c r="K45" s="1133"/>
    </row>
    <row r="46" spans="2:11" ht="16.5" customHeight="1">
      <c r="B46" s="1202">
        <v>40</v>
      </c>
      <c r="C46" s="1203" t="s">
        <v>1293</v>
      </c>
      <c r="D46" s="1204">
        <v>713.39283499999999</v>
      </c>
      <c r="E46" s="1205">
        <v>574.53710599999999</v>
      </c>
      <c r="F46" s="1205">
        <v>273.44969500000002</v>
      </c>
      <c r="G46" s="1206">
        <f t="shared" si="1"/>
        <v>-19.464132829424898</v>
      </c>
      <c r="H46" s="1577">
        <f t="shared" si="1"/>
        <v>-52.405215930474647</v>
      </c>
      <c r="J46" s="1133"/>
      <c r="K46" s="1133"/>
    </row>
    <row r="47" spans="2:11" ht="16.5" customHeight="1">
      <c r="B47" s="1202">
        <v>41</v>
      </c>
      <c r="C47" s="1203" t="s">
        <v>1251</v>
      </c>
      <c r="D47" s="1204">
        <v>8.9807999999999999E-2</v>
      </c>
      <c r="E47" s="1205">
        <v>1.4753160000000001</v>
      </c>
      <c r="F47" s="1205">
        <v>3.0495000000000001E-2</v>
      </c>
      <c r="G47" s="1206" t="s">
        <v>300</v>
      </c>
      <c r="H47" s="1577">
        <f t="shared" si="1"/>
        <v>-97.932985204525664</v>
      </c>
      <c r="J47" s="1133"/>
      <c r="K47" s="1133"/>
    </row>
    <row r="48" spans="2:11" ht="16.5" customHeight="1">
      <c r="B48" s="1202">
        <v>42</v>
      </c>
      <c r="C48" s="1203" t="s">
        <v>1252</v>
      </c>
      <c r="D48" s="1204">
        <v>833.3957059999999</v>
      </c>
      <c r="E48" s="1205">
        <v>753.15758099999994</v>
      </c>
      <c r="F48" s="1205">
        <v>909.45440999999994</v>
      </c>
      <c r="G48" s="1206">
        <f t="shared" si="1"/>
        <v>-9.6278543820574889</v>
      </c>
      <c r="H48" s="1577">
        <f t="shared" si="1"/>
        <v>20.752208162397821</v>
      </c>
      <c r="J48" s="1133"/>
      <c r="K48" s="1133"/>
    </row>
    <row r="49" spans="2:11" ht="16.5" customHeight="1">
      <c r="B49" s="1202">
        <v>43</v>
      </c>
      <c r="C49" s="1203" t="s">
        <v>1176</v>
      </c>
      <c r="D49" s="1204">
        <v>1078.5173010000001</v>
      </c>
      <c r="E49" s="1205">
        <v>1024.264257</v>
      </c>
      <c r="F49" s="1205">
        <v>1225.947586</v>
      </c>
      <c r="G49" s="1206">
        <f t="shared" si="1"/>
        <v>-5.0303359945822574</v>
      </c>
      <c r="H49" s="1577">
        <f t="shared" si="1"/>
        <v>19.690556184271891</v>
      </c>
      <c r="J49" s="1133"/>
      <c r="K49" s="1133"/>
    </row>
    <row r="50" spans="2:11" ht="16.5" customHeight="1">
      <c r="B50" s="1202">
        <v>44</v>
      </c>
      <c r="C50" s="1203" t="s">
        <v>1294</v>
      </c>
      <c r="D50" s="1204">
        <v>203.01764</v>
      </c>
      <c r="E50" s="1205">
        <v>201.79191799999998</v>
      </c>
      <c r="F50" s="1205">
        <v>261.186623</v>
      </c>
      <c r="G50" s="1206">
        <f t="shared" si="1"/>
        <v>-0.6037514769652641</v>
      </c>
      <c r="H50" s="1577">
        <f t="shared" si="1"/>
        <v>29.433639160910307</v>
      </c>
      <c r="J50" s="1133"/>
      <c r="K50" s="1133"/>
    </row>
    <row r="51" spans="2:11" ht="16.5" customHeight="1">
      <c r="B51" s="1202">
        <v>45</v>
      </c>
      <c r="C51" s="1203" t="s">
        <v>1295</v>
      </c>
      <c r="D51" s="1204">
        <v>9873.2925930000001</v>
      </c>
      <c r="E51" s="1205">
        <v>13354.17452</v>
      </c>
      <c r="F51" s="1205">
        <v>13305.173788</v>
      </c>
      <c r="G51" s="1206">
        <f t="shared" si="1"/>
        <v>35.255532986714954</v>
      </c>
      <c r="H51" s="1577">
        <f t="shared" si="1"/>
        <v>-0.36693194271659735</v>
      </c>
      <c r="J51" s="1133"/>
      <c r="K51" s="1133"/>
    </row>
    <row r="52" spans="2:11" ht="16.5" customHeight="1">
      <c r="B52" s="1202">
        <v>46</v>
      </c>
      <c r="C52" s="1203" t="s">
        <v>1296</v>
      </c>
      <c r="D52" s="1204">
        <v>1832.796302</v>
      </c>
      <c r="E52" s="1205">
        <v>187.40516199999999</v>
      </c>
      <c r="F52" s="1205">
        <v>265.38275499999997</v>
      </c>
      <c r="G52" s="1206">
        <f t="shared" si="1"/>
        <v>-89.774905056524929</v>
      </c>
      <c r="H52" s="1577">
        <f t="shared" si="1"/>
        <v>41.60909559150776</v>
      </c>
      <c r="J52" s="1133"/>
      <c r="K52" s="1133"/>
    </row>
    <row r="53" spans="2:11" ht="16.5" customHeight="1">
      <c r="B53" s="1202">
        <v>47</v>
      </c>
      <c r="C53" s="1203" t="s">
        <v>1256</v>
      </c>
      <c r="D53" s="1204">
        <v>34.941637</v>
      </c>
      <c r="E53" s="1205">
        <v>112.122665</v>
      </c>
      <c r="F53" s="1205">
        <v>273.67857699999996</v>
      </c>
      <c r="G53" s="1206">
        <f t="shared" si="1"/>
        <v>220.88555267173086</v>
      </c>
      <c r="H53" s="1577">
        <f t="shared" si="1"/>
        <v>144.08854088511004</v>
      </c>
      <c r="J53" s="1133"/>
      <c r="K53" s="1133"/>
    </row>
    <row r="54" spans="2:11" ht="16.5" customHeight="1">
      <c r="B54" s="1202">
        <v>48</v>
      </c>
      <c r="C54" s="1203" t="s">
        <v>1257</v>
      </c>
      <c r="D54" s="1204">
        <v>677.14632199999994</v>
      </c>
      <c r="E54" s="1205">
        <v>521.83754299999998</v>
      </c>
      <c r="F54" s="1205">
        <v>652.85618799999997</v>
      </c>
      <c r="G54" s="1206">
        <f t="shared" si="1"/>
        <v>-22.935778273340446</v>
      </c>
      <c r="H54" s="1577">
        <f t="shared" si="1"/>
        <v>25.107171141191742</v>
      </c>
      <c r="J54" s="1133"/>
      <c r="K54" s="1133"/>
    </row>
    <row r="55" spans="2:11" ht="16.5" customHeight="1">
      <c r="B55" s="1202">
        <v>49</v>
      </c>
      <c r="C55" s="1203" t="s">
        <v>1297</v>
      </c>
      <c r="D55" s="1204">
        <v>179.05371700000001</v>
      </c>
      <c r="E55" s="1205">
        <v>257.53287</v>
      </c>
      <c r="F55" s="1205">
        <v>222.596172</v>
      </c>
      <c r="G55" s="1206">
        <f t="shared" si="1"/>
        <v>43.829949087289812</v>
      </c>
      <c r="H55" s="1577">
        <f t="shared" si="1"/>
        <v>-13.565918012718148</v>
      </c>
      <c r="J55" s="1133"/>
      <c r="K55" s="1133"/>
    </row>
    <row r="56" spans="2:11" ht="16.5" customHeight="1">
      <c r="B56" s="1202">
        <v>50</v>
      </c>
      <c r="C56" s="1203" t="s">
        <v>1298</v>
      </c>
      <c r="D56" s="1204">
        <v>661.63095199999987</v>
      </c>
      <c r="E56" s="1205">
        <v>566.73658599999987</v>
      </c>
      <c r="F56" s="1205">
        <v>600.39336999999989</v>
      </c>
      <c r="G56" s="1206">
        <f t="shared" si="1"/>
        <v>-14.342491945570291</v>
      </c>
      <c r="H56" s="1577">
        <f t="shared" si="1"/>
        <v>5.9386997118975549</v>
      </c>
      <c r="J56" s="1133"/>
      <c r="K56" s="1133"/>
    </row>
    <row r="57" spans="2:11" ht="16.5" customHeight="1">
      <c r="B57" s="1202">
        <v>51</v>
      </c>
      <c r="C57" s="1203" t="s">
        <v>1299</v>
      </c>
      <c r="D57" s="1204">
        <v>6901.7445050000006</v>
      </c>
      <c r="E57" s="1205">
        <v>6057.3650750000006</v>
      </c>
      <c r="F57" s="1205">
        <v>3235.9928919999998</v>
      </c>
      <c r="G57" s="1206">
        <f t="shared" si="1"/>
        <v>-12.234289886974015</v>
      </c>
      <c r="H57" s="1577">
        <f t="shared" si="1"/>
        <v>-46.577548951843561</v>
      </c>
      <c r="J57" s="1133"/>
      <c r="K57" s="1133"/>
    </row>
    <row r="58" spans="2:11" ht="16.5" customHeight="1">
      <c r="B58" s="1202">
        <v>52</v>
      </c>
      <c r="C58" s="1203" t="s">
        <v>1300</v>
      </c>
      <c r="D58" s="1204">
        <v>99.945382000000009</v>
      </c>
      <c r="E58" s="1205">
        <v>194.13554400000001</v>
      </c>
      <c r="F58" s="1205">
        <v>113.483215</v>
      </c>
      <c r="G58" s="1206">
        <f t="shared" si="1"/>
        <v>94.241634896147559</v>
      </c>
      <c r="H58" s="1577">
        <f t="shared" si="1"/>
        <v>-41.544339247840156</v>
      </c>
      <c r="J58" s="1133"/>
      <c r="K58" s="1133"/>
    </row>
    <row r="59" spans="2:11" ht="16.5" customHeight="1">
      <c r="B59" s="1202">
        <v>53</v>
      </c>
      <c r="C59" s="1203" t="s">
        <v>1301</v>
      </c>
      <c r="D59" s="1204">
        <v>102.93312299999998</v>
      </c>
      <c r="E59" s="1205">
        <v>152.80708400000006</v>
      </c>
      <c r="F59" s="1205">
        <v>256.10290799999996</v>
      </c>
      <c r="G59" s="1206">
        <f t="shared" si="1"/>
        <v>48.452781326765049</v>
      </c>
      <c r="H59" s="1577">
        <f t="shared" si="1"/>
        <v>67.598845090192185</v>
      </c>
      <c r="J59" s="1133"/>
      <c r="K59" s="1133"/>
    </row>
    <row r="60" spans="2:11" ht="16.5" customHeight="1">
      <c r="B60" s="1202">
        <v>54</v>
      </c>
      <c r="C60" s="1203" t="s">
        <v>116</v>
      </c>
      <c r="D60" s="1204">
        <v>707.87089400000013</v>
      </c>
      <c r="E60" s="1205">
        <v>743.33650599999999</v>
      </c>
      <c r="F60" s="1205">
        <v>724.79880300000002</v>
      </c>
      <c r="G60" s="1206">
        <f t="shared" si="1"/>
        <v>5.0101808536854309</v>
      </c>
      <c r="H60" s="1577">
        <f t="shared" si="1"/>
        <v>-2.4938507459769443</v>
      </c>
      <c r="J60" s="1133"/>
      <c r="K60" s="1133"/>
    </row>
    <row r="61" spans="2:11" ht="16.5" customHeight="1">
      <c r="B61" s="1202">
        <v>55</v>
      </c>
      <c r="C61" s="1203" t="s">
        <v>1302</v>
      </c>
      <c r="D61" s="1204">
        <v>2146.0153399999999</v>
      </c>
      <c r="E61" s="1205">
        <v>3473.1000949999998</v>
      </c>
      <c r="F61" s="1205">
        <v>4854.7002590000002</v>
      </c>
      <c r="G61" s="1206">
        <f t="shared" si="1"/>
        <v>61.839481305851237</v>
      </c>
      <c r="H61" s="1577">
        <f t="shared" si="1"/>
        <v>39.780027243931194</v>
      </c>
      <c r="J61" s="1133"/>
      <c r="K61" s="1133"/>
    </row>
    <row r="62" spans="2:11" ht="16.5" customHeight="1">
      <c r="B62" s="1202">
        <v>56</v>
      </c>
      <c r="C62" s="1203" t="s">
        <v>1260</v>
      </c>
      <c r="D62" s="1204">
        <v>166.36050699999998</v>
      </c>
      <c r="E62" s="1205">
        <v>399.62962699999991</v>
      </c>
      <c r="F62" s="1205">
        <v>214.87741700000001</v>
      </c>
      <c r="G62" s="1206">
        <f t="shared" si="1"/>
        <v>140.21904850289974</v>
      </c>
      <c r="H62" s="1577">
        <f t="shared" si="1"/>
        <v>-46.230859154994519</v>
      </c>
      <c r="J62" s="1133"/>
      <c r="K62" s="1133"/>
    </row>
    <row r="63" spans="2:11" ht="16.5" customHeight="1">
      <c r="B63" s="1202">
        <v>57</v>
      </c>
      <c r="C63" s="1203" t="s">
        <v>1261</v>
      </c>
      <c r="D63" s="1204">
        <v>7618.1258530000005</v>
      </c>
      <c r="E63" s="1205">
        <v>10779.367026000002</v>
      </c>
      <c r="F63" s="1205">
        <v>8518.1883999999991</v>
      </c>
      <c r="G63" s="1206">
        <f t="shared" si="1"/>
        <v>41.496310693726748</v>
      </c>
      <c r="H63" s="1577">
        <f t="shared" si="1"/>
        <v>-20.976914697736927</v>
      </c>
      <c r="J63" s="1133"/>
      <c r="K63" s="1133"/>
    </row>
    <row r="64" spans="2:11" ht="16.5" customHeight="1">
      <c r="B64" s="1202">
        <v>58</v>
      </c>
      <c r="C64" s="1203" t="s">
        <v>1303</v>
      </c>
      <c r="D64" s="1204">
        <v>596.11083099999996</v>
      </c>
      <c r="E64" s="1205">
        <v>505.61405400000001</v>
      </c>
      <c r="F64" s="1205">
        <v>587.01645300000007</v>
      </c>
      <c r="G64" s="1206">
        <f t="shared" si="1"/>
        <v>-15.181199920187316</v>
      </c>
      <c r="H64" s="1577">
        <f t="shared" si="1"/>
        <v>16.099710511606947</v>
      </c>
      <c r="J64" s="1133"/>
      <c r="K64" s="1133"/>
    </row>
    <row r="65" spans="2:11" ht="16.5" customHeight="1">
      <c r="B65" s="1202">
        <v>59</v>
      </c>
      <c r="C65" s="1203" t="s">
        <v>1304</v>
      </c>
      <c r="D65" s="1204">
        <v>7.3567239999999998</v>
      </c>
      <c r="E65" s="1205">
        <v>0.108677</v>
      </c>
      <c r="F65" s="1205">
        <v>1.6415620000000002</v>
      </c>
      <c r="G65" s="1206">
        <f t="shared" si="1"/>
        <v>-98.522752790508378</v>
      </c>
      <c r="H65" s="1577" t="s">
        <v>300</v>
      </c>
      <c r="J65" s="1133"/>
      <c r="K65" s="1133"/>
    </row>
    <row r="66" spans="2:11" ht="16.5" customHeight="1">
      <c r="B66" s="1202">
        <v>60</v>
      </c>
      <c r="C66" s="1203" t="s">
        <v>1263</v>
      </c>
      <c r="D66" s="1204">
        <v>2305.9800370000003</v>
      </c>
      <c r="E66" s="1205">
        <v>3242.8606429999995</v>
      </c>
      <c r="F66" s="1205">
        <v>3472.7997310000001</v>
      </c>
      <c r="G66" s="1206">
        <f t="shared" si="1"/>
        <v>40.628305144343237</v>
      </c>
      <c r="H66" s="1577">
        <f t="shared" si="1"/>
        <v>7.0906250164139539</v>
      </c>
      <c r="J66" s="1133"/>
      <c r="K66" s="1133"/>
    </row>
    <row r="67" spans="2:11" ht="16.5" customHeight="1">
      <c r="B67" s="1202">
        <v>61</v>
      </c>
      <c r="C67" s="1203" t="s">
        <v>1305</v>
      </c>
      <c r="D67" s="1204">
        <v>480.6748</v>
      </c>
      <c r="E67" s="1205">
        <v>554.76366499999995</v>
      </c>
      <c r="F67" s="1205">
        <v>611.05762200000004</v>
      </c>
      <c r="G67" s="1206">
        <f t="shared" si="1"/>
        <v>15.413511380251244</v>
      </c>
      <c r="H67" s="1577">
        <f t="shared" si="1"/>
        <v>10.147376360706705</v>
      </c>
      <c r="J67" s="1133"/>
      <c r="K67" s="1133"/>
    </row>
    <row r="68" spans="2:11" ht="16.5" customHeight="1">
      <c r="B68" s="1202">
        <v>62</v>
      </c>
      <c r="C68" s="1203" t="s">
        <v>1266</v>
      </c>
      <c r="D68" s="1204">
        <v>2729.9660699999999</v>
      </c>
      <c r="E68" s="1205">
        <v>2285.0964759999997</v>
      </c>
      <c r="F68" s="1205">
        <v>2541.8864559999997</v>
      </c>
      <c r="G68" s="1206">
        <f t="shared" si="1"/>
        <v>-16.2957920572251</v>
      </c>
      <c r="H68" s="1577">
        <f t="shared" si="1"/>
        <v>11.237599055314451</v>
      </c>
      <c r="J68" s="1133"/>
      <c r="K68" s="1133"/>
    </row>
    <row r="69" spans="2:11" ht="16.5" customHeight="1">
      <c r="B69" s="1202">
        <v>63</v>
      </c>
      <c r="C69" s="1203" t="s">
        <v>1306</v>
      </c>
      <c r="D69" s="1204">
        <v>500.648886</v>
      </c>
      <c r="E69" s="1205">
        <v>490.10820000000001</v>
      </c>
      <c r="F69" s="1205">
        <v>540.02270599999997</v>
      </c>
      <c r="G69" s="1206">
        <f t="shared" si="1"/>
        <v>-2.1054048645181678</v>
      </c>
      <c r="H69" s="1577">
        <f t="shared" si="1"/>
        <v>10.184384999067554</v>
      </c>
      <c r="J69" s="1133"/>
      <c r="K69" s="1133"/>
    </row>
    <row r="70" spans="2:11" ht="16.5" customHeight="1">
      <c r="B70" s="1202">
        <v>64</v>
      </c>
      <c r="C70" s="1203" t="s">
        <v>1307</v>
      </c>
      <c r="D70" s="1204">
        <v>1992.334672</v>
      </c>
      <c r="E70" s="1205">
        <v>507.39164099999999</v>
      </c>
      <c r="F70" s="1205">
        <v>384.20325999999994</v>
      </c>
      <c r="G70" s="1206">
        <f t="shared" si="1"/>
        <v>-74.532810770659523</v>
      </c>
      <c r="H70" s="1577">
        <f t="shared" si="1"/>
        <v>-24.278756496108699</v>
      </c>
      <c r="J70" s="1133"/>
      <c r="K70" s="1133"/>
    </row>
    <row r="71" spans="2:11" ht="16.5" customHeight="1">
      <c r="B71" s="1202">
        <v>65</v>
      </c>
      <c r="C71" s="1203" t="s">
        <v>1201</v>
      </c>
      <c r="D71" s="1204">
        <v>6180.0429403219468</v>
      </c>
      <c r="E71" s="1205">
        <v>9666.5684180000026</v>
      </c>
      <c r="F71" s="1205">
        <v>16198.828595999998</v>
      </c>
      <c r="G71" s="1206">
        <f t="shared" ref="G71:H73" si="2">(E71/D71-1)*100</f>
        <v>56.415877872467114</v>
      </c>
      <c r="H71" s="1577">
        <f t="shared" si="2"/>
        <v>67.575792106704085</v>
      </c>
      <c r="J71" s="1133"/>
      <c r="K71" s="1133"/>
    </row>
    <row r="72" spans="2:11" ht="16.5" customHeight="1">
      <c r="B72" s="1207"/>
      <c r="C72" s="1208" t="s">
        <v>1166</v>
      </c>
      <c r="D72" s="1200">
        <f>69532.225202-D71</f>
        <v>63352.182261678056</v>
      </c>
      <c r="E72" s="1209">
        <v>72128.423201003898</v>
      </c>
      <c r="F72" s="1209">
        <v>77856.596537000019</v>
      </c>
      <c r="G72" s="1210">
        <f t="shared" si="2"/>
        <v>13.853099650261957</v>
      </c>
      <c r="H72" s="1578">
        <f t="shared" si="2"/>
        <v>7.9416311653356608</v>
      </c>
      <c r="J72" s="1133"/>
      <c r="K72" s="1133"/>
    </row>
    <row r="73" spans="2:11" ht="16.5" customHeight="1" thickBot="1">
      <c r="B73" s="1211"/>
      <c r="C73" s="1212" t="s">
        <v>1167</v>
      </c>
      <c r="D73" s="1213">
        <v>229198.61536</v>
      </c>
      <c r="E73" s="1214">
        <v>271014.49300900393</v>
      </c>
      <c r="F73" s="1214">
        <v>295098.56368800008</v>
      </c>
      <c r="G73" s="1215">
        <f t="shared" si="2"/>
        <v>18.24438493370657</v>
      </c>
      <c r="H73" s="1579">
        <f t="shared" si="2"/>
        <v>8.8866356967101332</v>
      </c>
      <c r="J73" s="1133"/>
      <c r="K73" s="1133"/>
    </row>
    <row r="74" spans="2:11" ht="16.5" thickTop="1">
      <c r="B74" s="2533" t="s">
        <v>1169</v>
      </c>
      <c r="C74" s="2533"/>
      <c r="D74" s="2533"/>
      <c r="E74" s="2533"/>
      <c r="F74" s="2533"/>
      <c r="G74" s="2533"/>
      <c r="H74" s="2533"/>
    </row>
    <row r="75" spans="2:11">
      <c r="D75" s="1140"/>
      <c r="E75" s="1140"/>
      <c r="F75" s="1140"/>
    </row>
    <row r="76" spans="2:11">
      <c r="D76" s="1189"/>
      <c r="E76" s="1189"/>
      <c r="F76" s="1189"/>
    </row>
    <row r="77" spans="2:11">
      <c r="D77" s="1188"/>
      <c r="E77" s="1188"/>
      <c r="F77" s="1188"/>
    </row>
    <row r="78" spans="2:11">
      <c r="D78" s="1064"/>
      <c r="E78" s="1064"/>
      <c r="F78" s="1064"/>
    </row>
    <row r="79" spans="2:11">
      <c r="D79" s="202"/>
      <c r="E79" s="202"/>
      <c r="F79" s="202"/>
    </row>
    <row r="80" spans="2:11">
      <c r="D80" s="1216"/>
    </row>
    <row r="81" spans="4:4">
      <c r="D81" s="1217"/>
    </row>
  </sheetData>
  <mergeCells count="8">
    <mergeCell ref="B74:H74"/>
    <mergeCell ref="B1:H1"/>
    <mergeCell ref="B2:H2"/>
    <mergeCell ref="B3:H3"/>
    <mergeCell ref="B4:B5"/>
    <mergeCell ref="C4:C5"/>
    <mergeCell ref="D4:F4"/>
    <mergeCell ref="G4:H4"/>
  </mergeCells>
  <printOptions horizontalCentered="1"/>
  <pageMargins left="0.39370078740157483" right="0.39370078740157483" top="0.39370078740157483" bottom="0.39370078740157483" header="0.51181102362204722" footer="0.51181102362204722"/>
  <pageSetup scale="62" orientation="portrait"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7" sqref="B7"/>
    </sheetView>
  </sheetViews>
  <sheetFormatPr defaultRowHeight="15.75"/>
  <cols>
    <col min="1" max="1" width="4.28515625" style="1218" customWidth="1"/>
    <col min="2" max="2" width="9.140625" style="1218"/>
    <col min="3" max="3" width="39" style="1218" bestFit="1" customWidth="1"/>
    <col min="4" max="4" width="17.85546875" style="1218" customWidth="1"/>
    <col min="5" max="5" width="18.42578125" style="1218" customWidth="1"/>
    <col min="6" max="6" width="22.85546875" style="1218" customWidth="1"/>
    <col min="7" max="8" width="16.5703125" style="1218" customWidth="1"/>
    <col min="9" max="9" width="14.28515625" style="1218" customWidth="1"/>
    <col min="10" max="10" width="9.140625" style="1218"/>
    <col min="11" max="11" width="9.5703125" style="1218" bestFit="1" customWidth="1"/>
    <col min="12" max="245" width="9.140625" style="1218"/>
    <col min="246" max="246" width="7.7109375" style="1218" customWidth="1"/>
    <col min="247" max="247" width="9.140625" style="1218"/>
    <col min="248" max="248" width="31.85546875" style="1218" bestFit="1" customWidth="1"/>
    <col min="249" max="249" width="12.140625" style="1218" customWidth="1"/>
    <col min="250" max="250" width="11.7109375" style="1218" customWidth="1"/>
    <col min="251" max="251" width="10.85546875" style="1218" customWidth="1"/>
    <col min="252" max="252" width="13.140625" style="1218" customWidth="1"/>
    <col min="253" max="253" width="12.5703125" style="1218" customWidth="1"/>
    <col min="254" max="254" width="12.28515625" style="1218" customWidth="1"/>
    <col min="255" max="255" width="9.140625" style="1218"/>
    <col min="256" max="256" width="11.28515625" style="1218" customWidth="1"/>
    <col min="257" max="501" width="9.140625" style="1218"/>
    <col min="502" max="502" width="7.7109375" style="1218" customWidth="1"/>
    <col min="503" max="503" width="9.140625" style="1218"/>
    <col min="504" max="504" width="31.85546875" style="1218" bestFit="1" customWidth="1"/>
    <col min="505" max="505" width="12.140625" style="1218" customWidth="1"/>
    <col min="506" max="506" width="11.7109375" style="1218" customWidth="1"/>
    <col min="507" max="507" width="10.85546875" style="1218" customWidth="1"/>
    <col min="508" max="508" width="13.140625" style="1218" customWidth="1"/>
    <col min="509" max="509" width="12.5703125" style="1218" customWidth="1"/>
    <col min="510" max="510" width="12.28515625" style="1218" customWidth="1"/>
    <col min="511" max="511" width="9.140625" style="1218"/>
    <col min="512" max="512" width="11.28515625" style="1218" customWidth="1"/>
    <col min="513" max="757" width="9.140625" style="1218"/>
    <col min="758" max="758" width="7.7109375" style="1218" customWidth="1"/>
    <col min="759" max="759" width="9.140625" style="1218"/>
    <col min="760" max="760" width="31.85546875" style="1218" bestFit="1" customWidth="1"/>
    <col min="761" max="761" width="12.140625" style="1218" customWidth="1"/>
    <col min="762" max="762" width="11.7109375" style="1218" customWidth="1"/>
    <col min="763" max="763" width="10.85546875" style="1218" customWidth="1"/>
    <col min="764" max="764" width="13.140625" style="1218" customWidth="1"/>
    <col min="765" max="765" width="12.5703125" style="1218" customWidth="1"/>
    <col min="766" max="766" width="12.28515625" style="1218" customWidth="1"/>
    <col min="767" max="767" width="9.140625" style="1218"/>
    <col min="768" max="768" width="11.28515625" style="1218" customWidth="1"/>
    <col min="769" max="1013" width="9.140625" style="1218"/>
    <col min="1014" max="1014" width="7.7109375" style="1218" customWidth="1"/>
    <col min="1015" max="1015" width="9.140625" style="1218"/>
    <col min="1016" max="1016" width="31.85546875" style="1218" bestFit="1" customWidth="1"/>
    <col min="1017" max="1017" width="12.140625" style="1218" customWidth="1"/>
    <col min="1018" max="1018" width="11.7109375" style="1218" customWidth="1"/>
    <col min="1019" max="1019" width="10.85546875" style="1218" customWidth="1"/>
    <col min="1020" max="1020" width="13.140625" style="1218" customWidth="1"/>
    <col min="1021" max="1021" width="12.5703125" style="1218" customWidth="1"/>
    <col min="1022" max="1022" width="12.28515625" style="1218" customWidth="1"/>
    <col min="1023" max="1023" width="9.140625" style="1218"/>
    <col min="1024" max="1024" width="11.28515625" style="1218" customWidth="1"/>
    <col min="1025" max="1269" width="9.140625" style="1218"/>
    <col min="1270" max="1270" width="7.7109375" style="1218" customWidth="1"/>
    <col min="1271" max="1271" width="9.140625" style="1218"/>
    <col min="1272" max="1272" width="31.85546875" style="1218" bestFit="1" customWidth="1"/>
    <col min="1273" max="1273" width="12.140625" style="1218" customWidth="1"/>
    <col min="1274" max="1274" width="11.7109375" style="1218" customWidth="1"/>
    <col min="1275" max="1275" width="10.85546875" style="1218" customWidth="1"/>
    <col min="1276" max="1276" width="13.140625" style="1218" customWidth="1"/>
    <col min="1277" max="1277" width="12.5703125" style="1218" customWidth="1"/>
    <col min="1278" max="1278" width="12.28515625" style="1218" customWidth="1"/>
    <col min="1279" max="1279" width="9.140625" style="1218"/>
    <col min="1280" max="1280" width="11.28515625" style="1218" customWidth="1"/>
    <col min="1281" max="1525" width="9.140625" style="1218"/>
    <col min="1526" max="1526" width="7.7109375" style="1218" customWidth="1"/>
    <col min="1527" max="1527" width="9.140625" style="1218"/>
    <col min="1528" max="1528" width="31.85546875" style="1218" bestFit="1" customWidth="1"/>
    <col min="1529" max="1529" width="12.140625" style="1218" customWidth="1"/>
    <col min="1530" max="1530" width="11.7109375" style="1218" customWidth="1"/>
    <col min="1531" max="1531" width="10.85546875" style="1218" customWidth="1"/>
    <col min="1532" max="1532" width="13.140625" style="1218" customWidth="1"/>
    <col min="1533" max="1533" width="12.5703125" style="1218" customWidth="1"/>
    <col min="1534" max="1534" width="12.28515625" style="1218" customWidth="1"/>
    <col min="1535" max="1535" width="9.140625" style="1218"/>
    <col min="1536" max="1536" width="11.28515625" style="1218" customWidth="1"/>
    <col min="1537" max="1781" width="9.140625" style="1218"/>
    <col min="1782" max="1782" width="7.7109375" style="1218" customWidth="1"/>
    <col min="1783" max="1783" width="9.140625" style="1218"/>
    <col min="1784" max="1784" width="31.85546875" style="1218" bestFit="1" customWidth="1"/>
    <col min="1785" max="1785" width="12.140625" style="1218" customWidth="1"/>
    <col min="1786" max="1786" width="11.7109375" style="1218" customWidth="1"/>
    <col min="1787" max="1787" width="10.85546875" style="1218" customWidth="1"/>
    <col min="1788" max="1788" width="13.140625" style="1218" customWidth="1"/>
    <col min="1789" max="1789" width="12.5703125" style="1218" customWidth="1"/>
    <col min="1790" max="1790" width="12.28515625" style="1218" customWidth="1"/>
    <col min="1791" max="1791" width="9.140625" style="1218"/>
    <col min="1792" max="1792" width="11.28515625" style="1218" customWidth="1"/>
    <col min="1793" max="2037" width="9.140625" style="1218"/>
    <col min="2038" max="2038" width="7.7109375" style="1218" customWidth="1"/>
    <col min="2039" max="2039" width="9.140625" style="1218"/>
    <col min="2040" max="2040" width="31.85546875" style="1218" bestFit="1" customWidth="1"/>
    <col min="2041" max="2041" width="12.140625" style="1218" customWidth="1"/>
    <col min="2042" max="2042" width="11.7109375" style="1218" customWidth="1"/>
    <col min="2043" max="2043" width="10.85546875" style="1218" customWidth="1"/>
    <col min="2044" max="2044" width="13.140625" style="1218" customWidth="1"/>
    <col min="2045" max="2045" width="12.5703125" style="1218" customWidth="1"/>
    <col min="2046" max="2046" width="12.28515625" style="1218" customWidth="1"/>
    <col min="2047" max="2047" width="9.140625" style="1218"/>
    <col min="2048" max="2048" width="11.28515625" style="1218" customWidth="1"/>
    <col min="2049" max="2293" width="9.140625" style="1218"/>
    <col min="2294" max="2294" width="7.7109375" style="1218" customWidth="1"/>
    <col min="2295" max="2295" width="9.140625" style="1218"/>
    <col min="2296" max="2296" width="31.85546875" style="1218" bestFit="1" customWidth="1"/>
    <col min="2297" max="2297" width="12.140625" style="1218" customWidth="1"/>
    <col min="2298" max="2298" width="11.7109375" style="1218" customWidth="1"/>
    <col min="2299" max="2299" width="10.85546875" style="1218" customWidth="1"/>
    <col min="2300" max="2300" width="13.140625" style="1218" customWidth="1"/>
    <col min="2301" max="2301" width="12.5703125" style="1218" customWidth="1"/>
    <col min="2302" max="2302" width="12.28515625" style="1218" customWidth="1"/>
    <col min="2303" max="2303" width="9.140625" style="1218"/>
    <col min="2304" max="2304" width="11.28515625" style="1218" customWidth="1"/>
    <col min="2305" max="2549" width="9.140625" style="1218"/>
    <col min="2550" max="2550" width="7.7109375" style="1218" customWidth="1"/>
    <col min="2551" max="2551" width="9.140625" style="1218"/>
    <col min="2552" max="2552" width="31.85546875" style="1218" bestFit="1" customWidth="1"/>
    <col min="2553" max="2553" width="12.140625" style="1218" customWidth="1"/>
    <col min="2554" max="2554" width="11.7109375" style="1218" customWidth="1"/>
    <col min="2555" max="2555" width="10.85546875" style="1218" customWidth="1"/>
    <col min="2556" max="2556" width="13.140625" style="1218" customWidth="1"/>
    <col min="2557" max="2557" width="12.5703125" style="1218" customWidth="1"/>
    <col min="2558" max="2558" width="12.28515625" style="1218" customWidth="1"/>
    <col min="2559" max="2559" width="9.140625" style="1218"/>
    <col min="2560" max="2560" width="11.28515625" style="1218" customWidth="1"/>
    <col min="2561" max="2805" width="9.140625" style="1218"/>
    <col min="2806" max="2806" width="7.7109375" style="1218" customWidth="1"/>
    <col min="2807" max="2807" width="9.140625" style="1218"/>
    <col min="2808" max="2808" width="31.85546875" style="1218" bestFit="1" customWidth="1"/>
    <col min="2809" max="2809" width="12.140625" style="1218" customWidth="1"/>
    <col min="2810" max="2810" width="11.7109375" style="1218" customWidth="1"/>
    <col min="2811" max="2811" width="10.85546875" style="1218" customWidth="1"/>
    <col min="2812" max="2812" width="13.140625" style="1218" customWidth="1"/>
    <col min="2813" max="2813" width="12.5703125" style="1218" customWidth="1"/>
    <col min="2814" max="2814" width="12.28515625" style="1218" customWidth="1"/>
    <col min="2815" max="2815" width="9.140625" style="1218"/>
    <col min="2816" max="2816" width="11.28515625" style="1218" customWidth="1"/>
    <col min="2817" max="3061" width="9.140625" style="1218"/>
    <col min="3062" max="3062" width="7.7109375" style="1218" customWidth="1"/>
    <col min="3063" max="3063" width="9.140625" style="1218"/>
    <col min="3064" max="3064" width="31.85546875" style="1218" bestFit="1" customWidth="1"/>
    <col min="3065" max="3065" width="12.140625" style="1218" customWidth="1"/>
    <col min="3066" max="3066" width="11.7109375" style="1218" customWidth="1"/>
    <col min="3067" max="3067" width="10.85546875" style="1218" customWidth="1"/>
    <col min="3068" max="3068" width="13.140625" style="1218" customWidth="1"/>
    <col min="3069" max="3069" width="12.5703125" style="1218" customWidth="1"/>
    <col min="3070" max="3070" width="12.28515625" style="1218" customWidth="1"/>
    <col min="3071" max="3071" width="9.140625" style="1218"/>
    <col min="3072" max="3072" width="11.28515625" style="1218" customWidth="1"/>
    <col min="3073" max="3317" width="9.140625" style="1218"/>
    <col min="3318" max="3318" width="7.7109375" style="1218" customWidth="1"/>
    <col min="3319" max="3319" width="9.140625" style="1218"/>
    <col min="3320" max="3320" width="31.85546875" style="1218" bestFit="1" customWidth="1"/>
    <col min="3321" max="3321" width="12.140625" style="1218" customWidth="1"/>
    <col min="3322" max="3322" width="11.7109375" style="1218" customWidth="1"/>
    <col min="3323" max="3323" width="10.85546875" style="1218" customWidth="1"/>
    <col min="3324" max="3324" width="13.140625" style="1218" customWidth="1"/>
    <col min="3325" max="3325" width="12.5703125" style="1218" customWidth="1"/>
    <col min="3326" max="3326" width="12.28515625" style="1218" customWidth="1"/>
    <col min="3327" max="3327" width="9.140625" style="1218"/>
    <col min="3328" max="3328" width="11.28515625" style="1218" customWidth="1"/>
    <col min="3329" max="3573" width="9.140625" style="1218"/>
    <col min="3574" max="3574" width="7.7109375" style="1218" customWidth="1"/>
    <col min="3575" max="3575" width="9.140625" style="1218"/>
    <col min="3576" max="3576" width="31.85546875" style="1218" bestFit="1" customWidth="1"/>
    <col min="3577" max="3577" width="12.140625" style="1218" customWidth="1"/>
    <col min="3578" max="3578" width="11.7109375" style="1218" customWidth="1"/>
    <col min="3579" max="3579" width="10.85546875" style="1218" customWidth="1"/>
    <col min="3580" max="3580" width="13.140625" style="1218" customWidth="1"/>
    <col min="3581" max="3581" width="12.5703125" style="1218" customWidth="1"/>
    <col min="3582" max="3582" width="12.28515625" style="1218" customWidth="1"/>
    <col min="3583" max="3583" width="9.140625" style="1218"/>
    <col min="3584" max="3584" width="11.28515625" style="1218" customWidth="1"/>
    <col min="3585" max="3829" width="9.140625" style="1218"/>
    <col min="3830" max="3830" width="7.7109375" style="1218" customWidth="1"/>
    <col min="3831" max="3831" width="9.140625" style="1218"/>
    <col min="3832" max="3832" width="31.85546875" style="1218" bestFit="1" customWidth="1"/>
    <col min="3833" max="3833" width="12.140625" style="1218" customWidth="1"/>
    <col min="3834" max="3834" width="11.7109375" style="1218" customWidth="1"/>
    <col min="3835" max="3835" width="10.85546875" style="1218" customWidth="1"/>
    <col min="3836" max="3836" width="13.140625" style="1218" customWidth="1"/>
    <col min="3837" max="3837" width="12.5703125" style="1218" customWidth="1"/>
    <col min="3838" max="3838" width="12.28515625" style="1218" customWidth="1"/>
    <col min="3839" max="3839" width="9.140625" style="1218"/>
    <col min="3840" max="3840" width="11.28515625" style="1218" customWidth="1"/>
    <col min="3841" max="4085" width="9.140625" style="1218"/>
    <col min="4086" max="4086" width="7.7109375" style="1218" customWidth="1"/>
    <col min="4087" max="4087" width="9.140625" style="1218"/>
    <col min="4088" max="4088" width="31.85546875" style="1218" bestFit="1" customWidth="1"/>
    <col min="4089" max="4089" width="12.140625" style="1218" customWidth="1"/>
    <col min="4090" max="4090" width="11.7109375" style="1218" customWidth="1"/>
    <col min="4091" max="4091" width="10.85546875" style="1218" customWidth="1"/>
    <col min="4092" max="4092" width="13.140625" style="1218" customWidth="1"/>
    <col min="4093" max="4093" width="12.5703125" style="1218" customWidth="1"/>
    <col min="4094" max="4094" width="12.28515625" style="1218" customWidth="1"/>
    <col min="4095" max="4095" width="9.140625" style="1218"/>
    <col min="4096" max="4096" width="11.28515625" style="1218" customWidth="1"/>
    <col min="4097" max="4341" width="9.140625" style="1218"/>
    <col min="4342" max="4342" width="7.7109375" style="1218" customWidth="1"/>
    <col min="4343" max="4343" width="9.140625" style="1218"/>
    <col min="4344" max="4344" width="31.85546875" style="1218" bestFit="1" customWidth="1"/>
    <col min="4345" max="4345" width="12.140625" style="1218" customWidth="1"/>
    <col min="4346" max="4346" width="11.7109375" style="1218" customWidth="1"/>
    <col min="4347" max="4347" width="10.85546875" style="1218" customWidth="1"/>
    <col min="4348" max="4348" width="13.140625" style="1218" customWidth="1"/>
    <col min="4349" max="4349" width="12.5703125" style="1218" customWidth="1"/>
    <col min="4350" max="4350" width="12.28515625" style="1218" customWidth="1"/>
    <col min="4351" max="4351" width="9.140625" style="1218"/>
    <col min="4352" max="4352" width="11.28515625" style="1218" customWidth="1"/>
    <col min="4353" max="4597" width="9.140625" style="1218"/>
    <col min="4598" max="4598" width="7.7109375" style="1218" customWidth="1"/>
    <col min="4599" max="4599" width="9.140625" style="1218"/>
    <col min="4600" max="4600" width="31.85546875" style="1218" bestFit="1" customWidth="1"/>
    <col min="4601" max="4601" width="12.140625" style="1218" customWidth="1"/>
    <col min="4602" max="4602" width="11.7109375" style="1218" customWidth="1"/>
    <col min="4603" max="4603" width="10.85546875" style="1218" customWidth="1"/>
    <col min="4604" max="4604" width="13.140625" style="1218" customWidth="1"/>
    <col min="4605" max="4605" width="12.5703125" style="1218" customWidth="1"/>
    <col min="4606" max="4606" width="12.28515625" style="1218" customWidth="1"/>
    <col min="4607" max="4607" width="9.140625" style="1218"/>
    <col min="4608" max="4608" width="11.28515625" style="1218" customWidth="1"/>
    <col min="4609" max="4853" width="9.140625" style="1218"/>
    <col min="4854" max="4854" width="7.7109375" style="1218" customWidth="1"/>
    <col min="4855" max="4855" width="9.140625" style="1218"/>
    <col min="4856" max="4856" width="31.85546875" style="1218" bestFit="1" customWidth="1"/>
    <col min="4857" max="4857" width="12.140625" style="1218" customWidth="1"/>
    <col min="4858" max="4858" width="11.7109375" style="1218" customWidth="1"/>
    <col min="4859" max="4859" width="10.85546875" style="1218" customWidth="1"/>
    <col min="4860" max="4860" width="13.140625" style="1218" customWidth="1"/>
    <col min="4861" max="4861" width="12.5703125" style="1218" customWidth="1"/>
    <col min="4862" max="4862" width="12.28515625" style="1218" customWidth="1"/>
    <col min="4863" max="4863" width="9.140625" style="1218"/>
    <col min="4864" max="4864" width="11.28515625" style="1218" customWidth="1"/>
    <col min="4865" max="5109" width="9.140625" style="1218"/>
    <col min="5110" max="5110" width="7.7109375" style="1218" customWidth="1"/>
    <col min="5111" max="5111" width="9.140625" style="1218"/>
    <col min="5112" max="5112" width="31.85546875" style="1218" bestFit="1" customWidth="1"/>
    <col min="5113" max="5113" width="12.140625" style="1218" customWidth="1"/>
    <col min="5114" max="5114" width="11.7109375" style="1218" customWidth="1"/>
    <col min="5115" max="5115" width="10.85546875" style="1218" customWidth="1"/>
    <col min="5116" max="5116" width="13.140625" style="1218" customWidth="1"/>
    <col min="5117" max="5117" width="12.5703125" style="1218" customWidth="1"/>
    <col min="5118" max="5118" width="12.28515625" style="1218" customWidth="1"/>
    <col min="5119" max="5119" width="9.140625" style="1218"/>
    <col min="5120" max="5120" width="11.28515625" style="1218" customWidth="1"/>
    <col min="5121" max="5365" width="9.140625" style="1218"/>
    <col min="5366" max="5366" width="7.7109375" style="1218" customWidth="1"/>
    <col min="5367" max="5367" width="9.140625" style="1218"/>
    <col min="5368" max="5368" width="31.85546875" style="1218" bestFit="1" customWidth="1"/>
    <col min="5369" max="5369" width="12.140625" style="1218" customWidth="1"/>
    <col min="5370" max="5370" width="11.7109375" style="1218" customWidth="1"/>
    <col min="5371" max="5371" width="10.85546875" style="1218" customWidth="1"/>
    <col min="5372" max="5372" width="13.140625" style="1218" customWidth="1"/>
    <col min="5373" max="5373" width="12.5703125" style="1218" customWidth="1"/>
    <col min="5374" max="5374" width="12.28515625" style="1218" customWidth="1"/>
    <col min="5375" max="5375" width="9.140625" style="1218"/>
    <col min="5376" max="5376" width="11.28515625" style="1218" customWidth="1"/>
    <col min="5377" max="5621" width="9.140625" style="1218"/>
    <col min="5622" max="5622" width="7.7109375" style="1218" customWidth="1"/>
    <col min="5623" max="5623" width="9.140625" style="1218"/>
    <col min="5624" max="5624" width="31.85546875" style="1218" bestFit="1" customWidth="1"/>
    <col min="5625" max="5625" width="12.140625" style="1218" customWidth="1"/>
    <col min="5626" max="5626" width="11.7109375" style="1218" customWidth="1"/>
    <col min="5627" max="5627" width="10.85546875" style="1218" customWidth="1"/>
    <col min="5628" max="5628" width="13.140625" style="1218" customWidth="1"/>
    <col min="5629" max="5629" width="12.5703125" style="1218" customWidth="1"/>
    <col min="5630" max="5630" width="12.28515625" style="1218" customWidth="1"/>
    <col min="5631" max="5631" width="9.140625" style="1218"/>
    <col min="5632" max="5632" width="11.28515625" style="1218" customWidth="1"/>
    <col min="5633" max="5877" width="9.140625" style="1218"/>
    <col min="5878" max="5878" width="7.7109375" style="1218" customWidth="1"/>
    <col min="5879" max="5879" width="9.140625" style="1218"/>
    <col min="5880" max="5880" width="31.85546875" style="1218" bestFit="1" customWidth="1"/>
    <col min="5881" max="5881" width="12.140625" style="1218" customWidth="1"/>
    <col min="5882" max="5882" width="11.7109375" style="1218" customWidth="1"/>
    <col min="5883" max="5883" width="10.85546875" style="1218" customWidth="1"/>
    <col min="5884" max="5884" width="13.140625" style="1218" customWidth="1"/>
    <col min="5885" max="5885" width="12.5703125" style="1218" customWidth="1"/>
    <col min="5886" max="5886" width="12.28515625" style="1218" customWidth="1"/>
    <col min="5887" max="5887" width="9.140625" style="1218"/>
    <col min="5888" max="5888" width="11.28515625" style="1218" customWidth="1"/>
    <col min="5889" max="6133" width="9.140625" style="1218"/>
    <col min="6134" max="6134" width="7.7109375" style="1218" customWidth="1"/>
    <col min="6135" max="6135" width="9.140625" style="1218"/>
    <col min="6136" max="6136" width="31.85546875" style="1218" bestFit="1" customWidth="1"/>
    <col min="6137" max="6137" width="12.140625" style="1218" customWidth="1"/>
    <col min="6138" max="6138" width="11.7109375" style="1218" customWidth="1"/>
    <col min="6139" max="6139" width="10.85546875" style="1218" customWidth="1"/>
    <col min="6140" max="6140" width="13.140625" style="1218" customWidth="1"/>
    <col min="6141" max="6141" width="12.5703125" style="1218" customWidth="1"/>
    <col min="6142" max="6142" width="12.28515625" style="1218" customWidth="1"/>
    <col min="6143" max="6143" width="9.140625" style="1218"/>
    <col min="6144" max="6144" width="11.28515625" style="1218" customWidth="1"/>
    <col min="6145" max="6389" width="9.140625" style="1218"/>
    <col min="6390" max="6390" width="7.7109375" style="1218" customWidth="1"/>
    <col min="6391" max="6391" width="9.140625" style="1218"/>
    <col min="6392" max="6392" width="31.85546875" style="1218" bestFit="1" customWidth="1"/>
    <col min="6393" max="6393" width="12.140625" style="1218" customWidth="1"/>
    <col min="6394" max="6394" width="11.7109375" style="1218" customWidth="1"/>
    <col min="6395" max="6395" width="10.85546875" style="1218" customWidth="1"/>
    <col min="6396" max="6396" width="13.140625" style="1218" customWidth="1"/>
    <col min="6397" max="6397" width="12.5703125" style="1218" customWidth="1"/>
    <col min="6398" max="6398" width="12.28515625" style="1218" customWidth="1"/>
    <col min="6399" max="6399" width="9.140625" style="1218"/>
    <col min="6400" max="6400" width="11.28515625" style="1218" customWidth="1"/>
    <col min="6401" max="6645" width="9.140625" style="1218"/>
    <col min="6646" max="6646" width="7.7109375" style="1218" customWidth="1"/>
    <col min="6647" max="6647" width="9.140625" style="1218"/>
    <col min="6648" max="6648" width="31.85546875" style="1218" bestFit="1" customWidth="1"/>
    <col min="6649" max="6649" width="12.140625" style="1218" customWidth="1"/>
    <col min="6650" max="6650" width="11.7109375" style="1218" customWidth="1"/>
    <col min="6651" max="6651" width="10.85546875" style="1218" customWidth="1"/>
    <col min="6652" max="6652" width="13.140625" style="1218" customWidth="1"/>
    <col min="6653" max="6653" width="12.5703125" style="1218" customWidth="1"/>
    <col min="6654" max="6654" width="12.28515625" style="1218" customWidth="1"/>
    <col min="6655" max="6655" width="9.140625" style="1218"/>
    <col min="6656" max="6656" width="11.28515625" style="1218" customWidth="1"/>
    <col min="6657" max="6901" width="9.140625" style="1218"/>
    <col min="6902" max="6902" width="7.7109375" style="1218" customWidth="1"/>
    <col min="6903" max="6903" width="9.140625" style="1218"/>
    <col min="6904" max="6904" width="31.85546875" style="1218" bestFit="1" customWidth="1"/>
    <col min="6905" max="6905" width="12.140625" style="1218" customWidth="1"/>
    <col min="6906" max="6906" width="11.7109375" style="1218" customWidth="1"/>
    <col min="6907" max="6907" width="10.85546875" style="1218" customWidth="1"/>
    <col min="6908" max="6908" width="13.140625" style="1218" customWidth="1"/>
    <col min="6909" max="6909" width="12.5703125" style="1218" customWidth="1"/>
    <col min="6910" max="6910" width="12.28515625" style="1218" customWidth="1"/>
    <col min="6911" max="6911" width="9.140625" style="1218"/>
    <col min="6912" max="6912" width="11.28515625" style="1218" customWidth="1"/>
    <col min="6913" max="7157" width="9.140625" style="1218"/>
    <col min="7158" max="7158" width="7.7109375" style="1218" customWidth="1"/>
    <col min="7159" max="7159" width="9.140625" style="1218"/>
    <col min="7160" max="7160" width="31.85546875" style="1218" bestFit="1" customWidth="1"/>
    <col min="7161" max="7161" width="12.140625" style="1218" customWidth="1"/>
    <col min="7162" max="7162" width="11.7109375" style="1218" customWidth="1"/>
    <col min="7163" max="7163" width="10.85546875" style="1218" customWidth="1"/>
    <col min="7164" max="7164" width="13.140625" style="1218" customWidth="1"/>
    <col min="7165" max="7165" width="12.5703125" style="1218" customWidth="1"/>
    <col min="7166" max="7166" width="12.28515625" style="1218" customWidth="1"/>
    <col min="7167" max="7167" width="9.140625" style="1218"/>
    <col min="7168" max="7168" width="11.28515625" style="1218" customWidth="1"/>
    <col min="7169" max="7413" width="9.140625" style="1218"/>
    <col min="7414" max="7414" width="7.7109375" style="1218" customWidth="1"/>
    <col min="7415" max="7415" width="9.140625" style="1218"/>
    <col min="7416" max="7416" width="31.85546875" style="1218" bestFit="1" customWidth="1"/>
    <col min="7417" max="7417" width="12.140625" style="1218" customWidth="1"/>
    <col min="7418" max="7418" width="11.7109375" style="1218" customWidth="1"/>
    <col min="7419" max="7419" width="10.85546875" style="1218" customWidth="1"/>
    <col min="7420" max="7420" width="13.140625" style="1218" customWidth="1"/>
    <col min="7421" max="7421" width="12.5703125" style="1218" customWidth="1"/>
    <col min="7422" max="7422" width="12.28515625" style="1218" customWidth="1"/>
    <col min="7423" max="7423" width="9.140625" style="1218"/>
    <col min="7424" max="7424" width="11.28515625" style="1218" customWidth="1"/>
    <col min="7425" max="7669" width="9.140625" style="1218"/>
    <col min="7670" max="7670" width="7.7109375" style="1218" customWidth="1"/>
    <col min="7671" max="7671" width="9.140625" style="1218"/>
    <col min="7672" max="7672" width="31.85546875" style="1218" bestFit="1" customWidth="1"/>
    <col min="7673" max="7673" width="12.140625" style="1218" customWidth="1"/>
    <col min="7674" max="7674" width="11.7109375" style="1218" customWidth="1"/>
    <col min="7675" max="7675" width="10.85546875" style="1218" customWidth="1"/>
    <col min="7676" max="7676" width="13.140625" style="1218" customWidth="1"/>
    <col min="7677" max="7677" width="12.5703125" style="1218" customWidth="1"/>
    <col min="7678" max="7678" width="12.28515625" style="1218" customWidth="1"/>
    <col min="7679" max="7679" width="9.140625" style="1218"/>
    <col min="7680" max="7680" width="11.28515625" style="1218" customWidth="1"/>
    <col min="7681" max="7925" width="9.140625" style="1218"/>
    <col min="7926" max="7926" width="7.7109375" style="1218" customWidth="1"/>
    <col min="7927" max="7927" width="9.140625" style="1218"/>
    <col min="7928" max="7928" width="31.85546875" style="1218" bestFit="1" customWidth="1"/>
    <col min="7929" max="7929" width="12.140625" style="1218" customWidth="1"/>
    <col min="7930" max="7930" width="11.7109375" style="1218" customWidth="1"/>
    <col min="7931" max="7931" width="10.85546875" style="1218" customWidth="1"/>
    <col min="7932" max="7932" width="13.140625" style="1218" customWidth="1"/>
    <col min="7933" max="7933" width="12.5703125" style="1218" customWidth="1"/>
    <col min="7934" max="7934" width="12.28515625" style="1218" customWidth="1"/>
    <col min="7935" max="7935" width="9.140625" style="1218"/>
    <col min="7936" max="7936" width="11.28515625" style="1218" customWidth="1"/>
    <col min="7937" max="8181" width="9.140625" style="1218"/>
    <col min="8182" max="8182" width="7.7109375" style="1218" customWidth="1"/>
    <col min="8183" max="8183" width="9.140625" style="1218"/>
    <col min="8184" max="8184" width="31.85546875" style="1218" bestFit="1" customWidth="1"/>
    <col min="8185" max="8185" width="12.140625" style="1218" customWidth="1"/>
    <col min="8186" max="8186" width="11.7109375" style="1218" customWidth="1"/>
    <col min="8187" max="8187" width="10.85546875" style="1218" customWidth="1"/>
    <col min="8188" max="8188" width="13.140625" style="1218" customWidth="1"/>
    <col min="8189" max="8189" width="12.5703125" style="1218" customWidth="1"/>
    <col min="8190" max="8190" width="12.28515625" style="1218" customWidth="1"/>
    <col min="8191" max="8191" width="9.140625" style="1218"/>
    <col min="8192" max="8192" width="11.28515625" style="1218" customWidth="1"/>
    <col min="8193" max="8437" width="9.140625" style="1218"/>
    <col min="8438" max="8438" width="7.7109375" style="1218" customWidth="1"/>
    <col min="8439" max="8439" width="9.140625" style="1218"/>
    <col min="8440" max="8440" width="31.85546875" style="1218" bestFit="1" customWidth="1"/>
    <col min="8441" max="8441" width="12.140625" style="1218" customWidth="1"/>
    <col min="8442" max="8442" width="11.7109375" style="1218" customWidth="1"/>
    <col min="8443" max="8443" width="10.85546875" style="1218" customWidth="1"/>
    <col min="8444" max="8444" width="13.140625" style="1218" customWidth="1"/>
    <col min="8445" max="8445" width="12.5703125" style="1218" customWidth="1"/>
    <col min="8446" max="8446" width="12.28515625" style="1218" customWidth="1"/>
    <col min="8447" max="8447" width="9.140625" style="1218"/>
    <col min="8448" max="8448" width="11.28515625" style="1218" customWidth="1"/>
    <col min="8449" max="8693" width="9.140625" style="1218"/>
    <col min="8694" max="8694" width="7.7109375" style="1218" customWidth="1"/>
    <col min="8695" max="8695" width="9.140625" style="1218"/>
    <col min="8696" max="8696" width="31.85546875" style="1218" bestFit="1" customWidth="1"/>
    <col min="8697" max="8697" width="12.140625" style="1218" customWidth="1"/>
    <col min="8698" max="8698" width="11.7109375" style="1218" customWidth="1"/>
    <col min="8699" max="8699" width="10.85546875" style="1218" customWidth="1"/>
    <col min="8700" max="8700" width="13.140625" style="1218" customWidth="1"/>
    <col min="8701" max="8701" width="12.5703125" style="1218" customWidth="1"/>
    <col min="8702" max="8702" width="12.28515625" style="1218" customWidth="1"/>
    <col min="8703" max="8703" width="9.140625" style="1218"/>
    <col min="8704" max="8704" width="11.28515625" style="1218" customWidth="1"/>
    <col min="8705" max="8949" width="9.140625" style="1218"/>
    <col min="8950" max="8950" width="7.7109375" style="1218" customWidth="1"/>
    <col min="8951" max="8951" width="9.140625" style="1218"/>
    <col min="8952" max="8952" width="31.85546875" style="1218" bestFit="1" customWidth="1"/>
    <col min="8953" max="8953" width="12.140625" style="1218" customWidth="1"/>
    <col min="8954" max="8954" width="11.7109375" style="1218" customWidth="1"/>
    <col min="8955" max="8955" width="10.85546875" style="1218" customWidth="1"/>
    <col min="8956" max="8956" width="13.140625" style="1218" customWidth="1"/>
    <col min="8957" max="8957" width="12.5703125" style="1218" customWidth="1"/>
    <col min="8958" max="8958" width="12.28515625" style="1218" customWidth="1"/>
    <col min="8959" max="8959" width="9.140625" style="1218"/>
    <col min="8960" max="8960" width="11.28515625" style="1218" customWidth="1"/>
    <col min="8961" max="9205" width="9.140625" style="1218"/>
    <col min="9206" max="9206" width="7.7109375" style="1218" customWidth="1"/>
    <col min="9207" max="9207" width="9.140625" style="1218"/>
    <col min="9208" max="9208" width="31.85546875" style="1218" bestFit="1" customWidth="1"/>
    <col min="9209" max="9209" width="12.140625" style="1218" customWidth="1"/>
    <col min="9210" max="9210" width="11.7109375" style="1218" customWidth="1"/>
    <col min="9211" max="9211" width="10.85546875" style="1218" customWidth="1"/>
    <col min="9212" max="9212" width="13.140625" style="1218" customWidth="1"/>
    <col min="9213" max="9213" width="12.5703125" style="1218" customWidth="1"/>
    <col min="9214" max="9214" width="12.28515625" style="1218" customWidth="1"/>
    <col min="9215" max="9215" width="9.140625" style="1218"/>
    <col min="9216" max="9216" width="11.28515625" style="1218" customWidth="1"/>
    <col min="9217" max="9461" width="9.140625" style="1218"/>
    <col min="9462" max="9462" width="7.7109375" style="1218" customWidth="1"/>
    <col min="9463" max="9463" width="9.140625" style="1218"/>
    <col min="9464" max="9464" width="31.85546875" style="1218" bestFit="1" customWidth="1"/>
    <col min="9465" max="9465" width="12.140625" style="1218" customWidth="1"/>
    <col min="9466" max="9466" width="11.7109375" style="1218" customWidth="1"/>
    <col min="9467" max="9467" width="10.85546875" style="1218" customWidth="1"/>
    <col min="9468" max="9468" width="13.140625" style="1218" customWidth="1"/>
    <col min="9469" max="9469" width="12.5703125" style="1218" customWidth="1"/>
    <col min="9470" max="9470" width="12.28515625" style="1218" customWidth="1"/>
    <col min="9471" max="9471" width="9.140625" style="1218"/>
    <col min="9472" max="9472" width="11.28515625" style="1218" customWidth="1"/>
    <col min="9473" max="9717" width="9.140625" style="1218"/>
    <col min="9718" max="9718" width="7.7109375" style="1218" customWidth="1"/>
    <col min="9719" max="9719" width="9.140625" style="1218"/>
    <col min="9720" max="9720" width="31.85546875" style="1218" bestFit="1" customWidth="1"/>
    <col min="9721" max="9721" width="12.140625" style="1218" customWidth="1"/>
    <col min="9722" max="9722" width="11.7109375" style="1218" customWidth="1"/>
    <col min="9723" max="9723" width="10.85546875" style="1218" customWidth="1"/>
    <col min="9724" max="9724" width="13.140625" style="1218" customWidth="1"/>
    <col min="9725" max="9725" width="12.5703125" style="1218" customWidth="1"/>
    <col min="9726" max="9726" width="12.28515625" style="1218" customWidth="1"/>
    <col min="9727" max="9727" width="9.140625" style="1218"/>
    <col min="9728" max="9728" width="11.28515625" style="1218" customWidth="1"/>
    <col min="9729" max="9973" width="9.140625" style="1218"/>
    <col min="9974" max="9974" width="7.7109375" style="1218" customWidth="1"/>
    <col min="9975" max="9975" width="9.140625" style="1218"/>
    <col min="9976" max="9976" width="31.85546875" style="1218" bestFit="1" customWidth="1"/>
    <col min="9977" max="9977" width="12.140625" style="1218" customWidth="1"/>
    <col min="9978" max="9978" width="11.7109375" style="1218" customWidth="1"/>
    <col min="9979" max="9979" width="10.85546875" style="1218" customWidth="1"/>
    <col min="9980" max="9980" width="13.140625" style="1218" customWidth="1"/>
    <col min="9981" max="9981" width="12.5703125" style="1218" customWidth="1"/>
    <col min="9982" max="9982" width="12.28515625" style="1218" customWidth="1"/>
    <col min="9983" max="9983" width="9.140625" style="1218"/>
    <col min="9984" max="9984" width="11.28515625" style="1218" customWidth="1"/>
    <col min="9985" max="10229" width="9.140625" style="1218"/>
    <col min="10230" max="10230" width="7.7109375" style="1218" customWidth="1"/>
    <col min="10231" max="10231" width="9.140625" style="1218"/>
    <col min="10232" max="10232" width="31.85546875" style="1218" bestFit="1" customWidth="1"/>
    <col min="10233" max="10233" width="12.140625" style="1218" customWidth="1"/>
    <col min="10234" max="10234" width="11.7109375" style="1218" customWidth="1"/>
    <col min="10235" max="10235" width="10.85546875" style="1218" customWidth="1"/>
    <col min="10236" max="10236" width="13.140625" style="1218" customWidth="1"/>
    <col min="10237" max="10237" width="12.5703125" style="1218" customWidth="1"/>
    <col min="10238" max="10238" width="12.28515625" style="1218" customWidth="1"/>
    <col min="10239" max="10239" width="9.140625" style="1218"/>
    <col min="10240" max="10240" width="11.28515625" style="1218" customWidth="1"/>
    <col min="10241" max="10485" width="9.140625" style="1218"/>
    <col min="10486" max="10486" width="7.7109375" style="1218" customWidth="1"/>
    <col min="10487" max="10487" width="9.140625" style="1218"/>
    <col min="10488" max="10488" width="31.85546875" style="1218" bestFit="1" customWidth="1"/>
    <col min="10489" max="10489" width="12.140625" style="1218" customWidth="1"/>
    <col min="10490" max="10490" width="11.7109375" style="1218" customWidth="1"/>
    <col min="10491" max="10491" width="10.85546875" style="1218" customWidth="1"/>
    <col min="10492" max="10492" width="13.140625" style="1218" customWidth="1"/>
    <col min="10493" max="10493" width="12.5703125" style="1218" customWidth="1"/>
    <col min="10494" max="10494" width="12.28515625" style="1218" customWidth="1"/>
    <col min="10495" max="10495" width="9.140625" style="1218"/>
    <col min="10496" max="10496" width="11.28515625" style="1218" customWidth="1"/>
    <col min="10497" max="10741" width="9.140625" style="1218"/>
    <col min="10742" max="10742" width="7.7109375" style="1218" customWidth="1"/>
    <col min="10743" max="10743" width="9.140625" style="1218"/>
    <col min="10744" max="10744" width="31.85546875" style="1218" bestFit="1" customWidth="1"/>
    <col min="10745" max="10745" width="12.140625" style="1218" customWidth="1"/>
    <col min="10746" max="10746" width="11.7109375" style="1218" customWidth="1"/>
    <col min="10747" max="10747" width="10.85546875" style="1218" customWidth="1"/>
    <col min="10748" max="10748" width="13.140625" style="1218" customWidth="1"/>
    <col min="10749" max="10749" width="12.5703125" style="1218" customWidth="1"/>
    <col min="10750" max="10750" width="12.28515625" style="1218" customWidth="1"/>
    <col min="10751" max="10751" width="9.140625" style="1218"/>
    <col min="10752" max="10752" width="11.28515625" style="1218" customWidth="1"/>
    <col min="10753" max="10997" width="9.140625" style="1218"/>
    <col min="10998" max="10998" width="7.7109375" style="1218" customWidth="1"/>
    <col min="10999" max="10999" width="9.140625" style="1218"/>
    <col min="11000" max="11000" width="31.85546875" style="1218" bestFit="1" customWidth="1"/>
    <col min="11001" max="11001" width="12.140625" style="1218" customWidth="1"/>
    <col min="11002" max="11002" width="11.7109375" style="1218" customWidth="1"/>
    <col min="11003" max="11003" width="10.85546875" style="1218" customWidth="1"/>
    <col min="11004" max="11004" width="13.140625" style="1218" customWidth="1"/>
    <col min="11005" max="11005" width="12.5703125" style="1218" customWidth="1"/>
    <col min="11006" max="11006" width="12.28515625" style="1218" customWidth="1"/>
    <col min="11007" max="11007" width="9.140625" style="1218"/>
    <col min="11008" max="11008" width="11.28515625" style="1218" customWidth="1"/>
    <col min="11009" max="11253" width="9.140625" style="1218"/>
    <col min="11254" max="11254" width="7.7109375" style="1218" customWidth="1"/>
    <col min="11255" max="11255" width="9.140625" style="1218"/>
    <col min="11256" max="11256" width="31.85546875" style="1218" bestFit="1" customWidth="1"/>
    <col min="11257" max="11257" width="12.140625" style="1218" customWidth="1"/>
    <col min="11258" max="11258" width="11.7109375" style="1218" customWidth="1"/>
    <col min="11259" max="11259" width="10.85546875" style="1218" customWidth="1"/>
    <col min="11260" max="11260" width="13.140625" style="1218" customWidth="1"/>
    <col min="11261" max="11261" width="12.5703125" style="1218" customWidth="1"/>
    <col min="11262" max="11262" width="12.28515625" style="1218" customWidth="1"/>
    <col min="11263" max="11263" width="9.140625" style="1218"/>
    <col min="11264" max="11264" width="11.28515625" style="1218" customWidth="1"/>
    <col min="11265" max="11509" width="9.140625" style="1218"/>
    <col min="11510" max="11510" width="7.7109375" style="1218" customWidth="1"/>
    <col min="11511" max="11511" width="9.140625" style="1218"/>
    <col min="11512" max="11512" width="31.85546875" style="1218" bestFit="1" customWidth="1"/>
    <col min="11513" max="11513" width="12.140625" style="1218" customWidth="1"/>
    <col min="11514" max="11514" width="11.7109375" style="1218" customWidth="1"/>
    <col min="11515" max="11515" width="10.85546875" style="1218" customWidth="1"/>
    <col min="11516" max="11516" width="13.140625" style="1218" customWidth="1"/>
    <col min="11517" max="11517" width="12.5703125" style="1218" customWidth="1"/>
    <col min="11518" max="11518" width="12.28515625" style="1218" customWidth="1"/>
    <col min="11519" max="11519" width="9.140625" style="1218"/>
    <col min="11520" max="11520" width="11.28515625" style="1218" customWidth="1"/>
    <col min="11521" max="11765" width="9.140625" style="1218"/>
    <col min="11766" max="11766" width="7.7109375" style="1218" customWidth="1"/>
    <col min="11767" max="11767" width="9.140625" style="1218"/>
    <col min="11768" max="11768" width="31.85546875" style="1218" bestFit="1" customWidth="1"/>
    <col min="11769" max="11769" width="12.140625" style="1218" customWidth="1"/>
    <col min="11770" max="11770" width="11.7109375" style="1218" customWidth="1"/>
    <col min="11771" max="11771" width="10.85546875" style="1218" customWidth="1"/>
    <col min="11772" max="11772" width="13.140625" style="1218" customWidth="1"/>
    <col min="11773" max="11773" width="12.5703125" style="1218" customWidth="1"/>
    <col min="11774" max="11774" width="12.28515625" style="1218" customWidth="1"/>
    <col min="11775" max="11775" width="9.140625" style="1218"/>
    <col min="11776" max="11776" width="11.28515625" style="1218" customWidth="1"/>
    <col min="11777" max="12021" width="9.140625" style="1218"/>
    <col min="12022" max="12022" width="7.7109375" style="1218" customWidth="1"/>
    <col min="12023" max="12023" width="9.140625" style="1218"/>
    <col min="12024" max="12024" width="31.85546875" style="1218" bestFit="1" customWidth="1"/>
    <col min="12025" max="12025" width="12.140625" style="1218" customWidth="1"/>
    <col min="12026" max="12026" width="11.7109375" style="1218" customWidth="1"/>
    <col min="12027" max="12027" width="10.85546875" style="1218" customWidth="1"/>
    <col min="12028" max="12028" width="13.140625" style="1218" customWidth="1"/>
    <col min="12029" max="12029" width="12.5703125" style="1218" customWidth="1"/>
    <col min="12030" max="12030" width="12.28515625" style="1218" customWidth="1"/>
    <col min="12031" max="12031" width="9.140625" style="1218"/>
    <col min="12032" max="12032" width="11.28515625" style="1218" customWidth="1"/>
    <col min="12033" max="12277" width="9.140625" style="1218"/>
    <col min="12278" max="12278" width="7.7109375" style="1218" customWidth="1"/>
    <col min="12279" max="12279" width="9.140625" style="1218"/>
    <col min="12280" max="12280" width="31.85546875" style="1218" bestFit="1" customWidth="1"/>
    <col min="12281" max="12281" width="12.140625" style="1218" customWidth="1"/>
    <col min="12282" max="12282" width="11.7109375" style="1218" customWidth="1"/>
    <col min="12283" max="12283" width="10.85546875" style="1218" customWidth="1"/>
    <col min="12284" max="12284" width="13.140625" style="1218" customWidth="1"/>
    <col min="12285" max="12285" width="12.5703125" style="1218" customWidth="1"/>
    <col min="12286" max="12286" width="12.28515625" style="1218" customWidth="1"/>
    <col min="12287" max="12287" width="9.140625" style="1218"/>
    <col min="12288" max="12288" width="11.28515625" style="1218" customWidth="1"/>
    <col min="12289" max="12533" width="9.140625" style="1218"/>
    <col min="12534" max="12534" width="7.7109375" style="1218" customWidth="1"/>
    <col min="12535" max="12535" width="9.140625" style="1218"/>
    <col min="12536" max="12536" width="31.85546875" style="1218" bestFit="1" customWidth="1"/>
    <col min="12537" max="12537" width="12.140625" style="1218" customWidth="1"/>
    <col min="12538" max="12538" width="11.7109375" style="1218" customWidth="1"/>
    <col min="12539" max="12539" width="10.85546875" style="1218" customWidth="1"/>
    <col min="12540" max="12540" width="13.140625" style="1218" customWidth="1"/>
    <col min="12541" max="12541" width="12.5703125" style="1218" customWidth="1"/>
    <col min="12542" max="12542" width="12.28515625" style="1218" customWidth="1"/>
    <col min="12543" max="12543" width="9.140625" style="1218"/>
    <col min="12544" max="12544" width="11.28515625" style="1218" customWidth="1"/>
    <col min="12545" max="12789" width="9.140625" style="1218"/>
    <col min="12790" max="12790" width="7.7109375" style="1218" customWidth="1"/>
    <col min="12791" max="12791" width="9.140625" style="1218"/>
    <col min="12792" max="12792" width="31.85546875" style="1218" bestFit="1" customWidth="1"/>
    <col min="12793" max="12793" width="12.140625" style="1218" customWidth="1"/>
    <col min="12794" max="12794" width="11.7109375" style="1218" customWidth="1"/>
    <col min="12795" max="12795" width="10.85546875" style="1218" customWidth="1"/>
    <col min="12796" max="12796" width="13.140625" style="1218" customWidth="1"/>
    <col min="12797" max="12797" width="12.5703125" style="1218" customWidth="1"/>
    <col min="12798" max="12798" width="12.28515625" style="1218" customWidth="1"/>
    <col min="12799" max="12799" width="9.140625" style="1218"/>
    <col min="12800" max="12800" width="11.28515625" style="1218" customWidth="1"/>
    <col min="12801" max="13045" width="9.140625" style="1218"/>
    <col min="13046" max="13046" width="7.7109375" style="1218" customWidth="1"/>
    <col min="13047" max="13047" width="9.140625" style="1218"/>
    <col min="13048" max="13048" width="31.85546875" style="1218" bestFit="1" customWidth="1"/>
    <col min="13049" max="13049" width="12.140625" style="1218" customWidth="1"/>
    <col min="13050" max="13050" width="11.7109375" style="1218" customWidth="1"/>
    <col min="13051" max="13051" width="10.85546875" style="1218" customWidth="1"/>
    <col min="13052" max="13052" width="13.140625" style="1218" customWidth="1"/>
    <col min="13053" max="13053" width="12.5703125" style="1218" customWidth="1"/>
    <col min="13054" max="13054" width="12.28515625" style="1218" customWidth="1"/>
    <col min="13055" max="13055" width="9.140625" style="1218"/>
    <col min="13056" max="13056" width="11.28515625" style="1218" customWidth="1"/>
    <col min="13057" max="13301" width="9.140625" style="1218"/>
    <col min="13302" max="13302" width="7.7109375" style="1218" customWidth="1"/>
    <col min="13303" max="13303" width="9.140625" style="1218"/>
    <col min="13304" max="13304" width="31.85546875" style="1218" bestFit="1" customWidth="1"/>
    <col min="13305" max="13305" width="12.140625" style="1218" customWidth="1"/>
    <col min="13306" max="13306" width="11.7109375" style="1218" customWidth="1"/>
    <col min="13307" max="13307" width="10.85546875" style="1218" customWidth="1"/>
    <col min="13308" max="13308" width="13.140625" style="1218" customWidth="1"/>
    <col min="13309" max="13309" width="12.5703125" style="1218" customWidth="1"/>
    <col min="13310" max="13310" width="12.28515625" style="1218" customWidth="1"/>
    <col min="13311" max="13311" width="9.140625" style="1218"/>
    <col min="13312" max="13312" width="11.28515625" style="1218" customWidth="1"/>
    <col min="13313" max="13557" width="9.140625" style="1218"/>
    <col min="13558" max="13558" width="7.7109375" style="1218" customWidth="1"/>
    <col min="13559" max="13559" width="9.140625" style="1218"/>
    <col min="13560" max="13560" width="31.85546875" style="1218" bestFit="1" customWidth="1"/>
    <col min="13561" max="13561" width="12.140625" style="1218" customWidth="1"/>
    <col min="13562" max="13562" width="11.7109375" style="1218" customWidth="1"/>
    <col min="13563" max="13563" width="10.85546875" style="1218" customWidth="1"/>
    <col min="13564" max="13564" width="13.140625" style="1218" customWidth="1"/>
    <col min="13565" max="13565" width="12.5703125" style="1218" customWidth="1"/>
    <col min="13566" max="13566" width="12.28515625" style="1218" customWidth="1"/>
    <col min="13567" max="13567" width="9.140625" style="1218"/>
    <col min="13568" max="13568" width="11.28515625" style="1218" customWidth="1"/>
    <col min="13569" max="13813" width="9.140625" style="1218"/>
    <col min="13814" max="13814" width="7.7109375" style="1218" customWidth="1"/>
    <col min="13815" max="13815" width="9.140625" style="1218"/>
    <col min="13816" max="13816" width="31.85546875" style="1218" bestFit="1" customWidth="1"/>
    <col min="13817" max="13817" width="12.140625" style="1218" customWidth="1"/>
    <col min="13818" max="13818" width="11.7109375" style="1218" customWidth="1"/>
    <col min="13819" max="13819" width="10.85546875" style="1218" customWidth="1"/>
    <col min="13820" max="13820" width="13.140625" style="1218" customWidth="1"/>
    <col min="13821" max="13821" width="12.5703125" style="1218" customWidth="1"/>
    <col min="13822" max="13822" width="12.28515625" style="1218" customWidth="1"/>
    <col min="13823" max="13823" width="9.140625" style="1218"/>
    <col min="13824" max="13824" width="11.28515625" style="1218" customWidth="1"/>
    <col min="13825" max="14069" width="9.140625" style="1218"/>
    <col min="14070" max="14070" width="7.7109375" style="1218" customWidth="1"/>
    <col min="14071" max="14071" width="9.140625" style="1218"/>
    <col min="14072" max="14072" width="31.85546875" style="1218" bestFit="1" customWidth="1"/>
    <col min="14073" max="14073" width="12.140625" style="1218" customWidth="1"/>
    <col min="14074" max="14074" width="11.7109375" style="1218" customWidth="1"/>
    <col min="14075" max="14075" width="10.85546875" style="1218" customWidth="1"/>
    <col min="14076" max="14076" width="13.140625" style="1218" customWidth="1"/>
    <col min="14077" max="14077" width="12.5703125" style="1218" customWidth="1"/>
    <col min="14078" max="14078" width="12.28515625" style="1218" customWidth="1"/>
    <col min="14079" max="14079" width="9.140625" style="1218"/>
    <col min="14080" max="14080" width="11.28515625" style="1218" customWidth="1"/>
    <col min="14081" max="14325" width="9.140625" style="1218"/>
    <col min="14326" max="14326" width="7.7109375" style="1218" customWidth="1"/>
    <col min="14327" max="14327" width="9.140625" style="1218"/>
    <col min="14328" max="14328" width="31.85546875" style="1218" bestFit="1" customWidth="1"/>
    <col min="14329" max="14329" width="12.140625" style="1218" customWidth="1"/>
    <col min="14330" max="14330" width="11.7109375" style="1218" customWidth="1"/>
    <col min="14331" max="14331" width="10.85546875" style="1218" customWidth="1"/>
    <col min="14332" max="14332" width="13.140625" style="1218" customWidth="1"/>
    <col min="14333" max="14333" width="12.5703125" style="1218" customWidth="1"/>
    <col min="14334" max="14334" width="12.28515625" style="1218" customWidth="1"/>
    <col min="14335" max="14335" width="9.140625" style="1218"/>
    <col min="14336" max="14336" width="11.28515625" style="1218" customWidth="1"/>
    <col min="14337" max="14581" width="9.140625" style="1218"/>
    <col min="14582" max="14582" width="7.7109375" style="1218" customWidth="1"/>
    <col min="14583" max="14583" width="9.140625" style="1218"/>
    <col min="14584" max="14584" width="31.85546875" style="1218" bestFit="1" customWidth="1"/>
    <col min="14585" max="14585" width="12.140625" style="1218" customWidth="1"/>
    <col min="14586" max="14586" width="11.7109375" style="1218" customWidth="1"/>
    <col min="14587" max="14587" width="10.85546875" style="1218" customWidth="1"/>
    <col min="14588" max="14588" width="13.140625" style="1218" customWidth="1"/>
    <col min="14589" max="14589" width="12.5703125" style="1218" customWidth="1"/>
    <col min="14590" max="14590" width="12.28515625" style="1218" customWidth="1"/>
    <col min="14591" max="14591" width="9.140625" style="1218"/>
    <col min="14592" max="14592" width="11.28515625" style="1218" customWidth="1"/>
    <col min="14593" max="14837" width="9.140625" style="1218"/>
    <col min="14838" max="14838" width="7.7109375" style="1218" customWidth="1"/>
    <col min="14839" max="14839" width="9.140625" style="1218"/>
    <col min="14840" max="14840" width="31.85546875" style="1218" bestFit="1" customWidth="1"/>
    <col min="14841" max="14841" width="12.140625" style="1218" customWidth="1"/>
    <col min="14842" max="14842" width="11.7109375" style="1218" customWidth="1"/>
    <col min="14843" max="14843" width="10.85546875" style="1218" customWidth="1"/>
    <col min="14844" max="14844" width="13.140625" style="1218" customWidth="1"/>
    <col min="14845" max="14845" width="12.5703125" style="1218" customWidth="1"/>
    <col min="14846" max="14846" width="12.28515625" style="1218" customWidth="1"/>
    <col min="14847" max="14847" width="9.140625" style="1218"/>
    <col min="14848" max="14848" width="11.28515625" style="1218" customWidth="1"/>
    <col min="14849" max="15093" width="9.140625" style="1218"/>
    <col min="15094" max="15094" width="7.7109375" style="1218" customWidth="1"/>
    <col min="15095" max="15095" width="9.140625" style="1218"/>
    <col min="15096" max="15096" width="31.85546875" style="1218" bestFit="1" customWidth="1"/>
    <col min="15097" max="15097" width="12.140625" style="1218" customWidth="1"/>
    <col min="15098" max="15098" width="11.7109375" style="1218" customWidth="1"/>
    <col min="15099" max="15099" width="10.85546875" style="1218" customWidth="1"/>
    <col min="15100" max="15100" width="13.140625" style="1218" customWidth="1"/>
    <col min="15101" max="15101" width="12.5703125" style="1218" customWidth="1"/>
    <col min="15102" max="15102" width="12.28515625" style="1218" customWidth="1"/>
    <col min="15103" max="15103" width="9.140625" style="1218"/>
    <col min="15104" max="15104" width="11.28515625" style="1218" customWidth="1"/>
    <col min="15105" max="15349" width="9.140625" style="1218"/>
    <col min="15350" max="15350" width="7.7109375" style="1218" customWidth="1"/>
    <col min="15351" max="15351" width="9.140625" style="1218"/>
    <col min="15352" max="15352" width="31.85546875" style="1218" bestFit="1" customWidth="1"/>
    <col min="15353" max="15353" width="12.140625" style="1218" customWidth="1"/>
    <col min="15354" max="15354" width="11.7109375" style="1218" customWidth="1"/>
    <col min="15355" max="15355" width="10.85546875" style="1218" customWidth="1"/>
    <col min="15356" max="15356" width="13.140625" style="1218" customWidth="1"/>
    <col min="15357" max="15357" width="12.5703125" style="1218" customWidth="1"/>
    <col min="15358" max="15358" width="12.28515625" style="1218" customWidth="1"/>
    <col min="15359" max="15359" width="9.140625" style="1218"/>
    <col min="15360" max="15360" width="11.28515625" style="1218" customWidth="1"/>
    <col min="15361" max="15605" width="9.140625" style="1218"/>
    <col min="15606" max="15606" width="7.7109375" style="1218" customWidth="1"/>
    <col min="15607" max="15607" width="9.140625" style="1218"/>
    <col min="15608" max="15608" width="31.85546875" style="1218" bestFit="1" customWidth="1"/>
    <col min="15609" max="15609" width="12.140625" style="1218" customWidth="1"/>
    <col min="15610" max="15610" width="11.7109375" style="1218" customWidth="1"/>
    <col min="15611" max="15611" width="10.85546875" style="1218" customWidth="1"/>
    <col min="15612" max="15612" width="13.140625" style="1218" customWidth="1"/>
    <col min="15613" max="15613" width="12.5703125" style="1218" customWidth="1"/>
    <col min="15614" max="15614" width="12.28515625" style="1218" customWidth="1"/>
    <col min="15615" max="15615" width="9.140625" style="1218"/>
    <col min="15616" max="15616" width="11.28515625" style="1218" customWidth="1"/>
    <col min="15617" max="15861" width="9.140625" style="1218"/>
    <col min="15862" max="15862" width="7.7109375" style="1218" customWidth="1"/>
    <col min="15863" max="15863" width="9.140625" style="1218"/>
    <col min="15864" max="15864" width="31.85546875" style="1218" bestFit="1" customWidth="1"/>
    <col min="15865" max="15865" width="12.140625" style="1218" customWidth="1"/>
    <col min="15866" max="15866" width="11.7109375" style="1218" customWidth="1"/>
    <col min="15867" max="15867" width="10.85546875" style="1218" customWidth="1"/>
    <col min="15868" max="15868" width="13.140625" style="1218" customWidth="1"/>
    <col min="15869" max="15869" width="12.5703125" style="1218" customWidth="1"/>
    <col min="15870" max="15870" width="12.28515625" style="1218" customWidth="1"/>
    <col min="15871" max="15871" width="9.140625" style="1218"/>
    <col min="15872" max="15872" width="11.28515625" style="1218" customWidth="1"/>
    <col min="15873" max="16117" width="9.140625" style="1218"/>
    <col min="16118" max="16118" width="7.7109375" style="1218" customWidth="1"/>
    <col min="16119" max="16119" width="9.140625" style="1218"/>
    <col min="16120" max="16120" width="31.85546875" style="1218" bestFit="1" customWidth="1"/>
    <col min="16121" max="16121" width="12.140625" style="1218" customWidth="1"/>
    <col min="16122" max="16122" width="11.7109375" style="1218" customWidth="1"/>
    <col min="16123" max="16123" width="10.85546875" style="1218" customWidth="1"/>
    <col min="16124" max="16124" width="13.140625" style="1218" customWidth="1"/>
    <col min="16125" max="16125" width="12.5703125" style="1218" customWidth="1"/>
    <col min="16126" max="16126" width="12.28515625" style="1218" customWidth="1"/>
    <col min="16127" max="16127" width="9.140625" style="1218"/>
    <col min="16128" max="16128" width="11.28515625" style="1218" customWidth="1"/>
    <col min="16129" max="16384" width="9.140625" style="1218"/>
  </cols>
  <sheetData>
    <row r="1" spans="2:14">
      <c r="B1" s="2546" t="s">
        <v>1514</v>
      </c>
      <c r="C1" s="2546"/>
      <c r="D1" s="2546"/>
      <c r="E1" s="2546"/>
      <c r="F1" s="2546"/>
      <c r="G1" s="2546"/>
      <c r="H1" s="2546"/>
      <c r="I1" s="2546"/>
    </row>
    <row r="2" spans="2:14">
      <c r="B2" s="2579" t="s">
        <v>1611</v>
      </c>
      <c r="C2" s="2579"/>
      <c r="D2" s="2579"/>
      <c r="E2" s="2579"/>
      <c r="F2" s="2579"/>
      <c r="G2" s="2579"/>
      <c r="H2" s="2579"/>
      <c r="I2" s="2579"/>
    </row>
    <row r="3" spans="2:14">
      <c r="B3" s="2579" t="s">
        <v>1083</v>
      </c>
      <c r="C3" s="2579"/>
      <c r="D3" s="2579"/>
      <c r="E3" s="2579"/>
      <c r="F3" s="2579"/>
      <c r="G3" s="2579"/>
      <c r="H3" s="2579"/>
      <c r="I3" s="2579"/>
    </row>
    <row r="4" spans="2:14" ht="16.5" thickBot="1">
      <c r="C4" s="2580" t="s">
        <v>1308</v>
      </c>
      <c r="D4" s="2580"/>
      <c r="E4" s="2580"/>
      <c r="F4" s="2580"/>
      <c r="G4" s="2580"/>
      <c r="H4" s="2580"/>
      <c r="I4" s="2580"/>
    </row>
    <row r="5" spans="2:14" ht="33" customHeight="1" thickTop="1">
      <c r="B5" s="2581" t="s">
        <v>100</v>
      </c>
      <c r="C5" s="2583" t="s">
        <v>1309</v>
      </c>
      <c r="D5" s="2585" t="s">
        <v>1310</v>
      </c>
      <c r="E5" s="2586"/>
      <c r="F5" s="2587"/>
      <c r="G5" s="2585" t="s">
        <v>1311</v>
      </c>
      <c r="H5" s="2586"/>
      <c r="I5" s="2587"/>
    </row>
    <row r="6" spans="2:14" ht="33" customHeight="1">
      <c r="B6" s="2582"/>
      <c r="C6" s="2584"/>
      <c r="D6" s="1219" t="s">
        <v>102</v>
      </c>
      <c r="E6" s="1220" t="s">
        <v>106</v>
      </c>
      <c r="F6" s="1221" t="s">
        <v>1312</v>
      </c>
      <c r="G6" s="1220" t="s">
        <v>102</v>
      </c>
      <c r="H6" s="1220" t="s">
        <v>106</v>
      </c>
      <c r="I6" s="1221" t="s">
        <v>1312</v>
      </c>
    </row>
    <row r="7" spans="2:14" ht="33" customHeight="1">
      <c r="B7" s="1222">
        <v>1</v>
      </c>
      <c r="C7" s="1223" t="s">
        <v>1313</v>
      </c>
      <c r="D7" s="1224">
        <v>14063.461638000002</v>
      </c>
      <c r="E7" s="1225">
        <v>21682.083843</v>
      </c>
      <c r="F7" s="1226">
        <f>(E7/D7-1)*100</f>
        <v>54.173164481881145</v>
      </c>
      <c r="G7" s="1227">
        <v>421937.91782099998</v>
      </c>
      <c r="H7" s="1228">
        <v>492679.35145999998</v>
      </c>
      <c r="I7" s="1226">
        <f>(H7/G7-1)*100</f>
        <v>16.765839392754177</v>
      </c>
      <c r="K7" s="1229"/>
      <c r="L7" s="1229"/>
      <c r="M7" s="1229"/>
      <c r="N7" s="1229"/>
    </row>
    <row r="8" spans="2:14" ht="33" customHeight="1">
      <c r="B8" s="1222">
        <v>2</v>
      </c>
      <c r="C8" s="1230" t="s">
        <v>1314</v>
      </c>
      <c r="D8" s="1231">
        <v>4835.9700730000004</v>
      </c>
      <c r="E8" s="1232">
        <v>4236.5249830000002</v>
      </c>
      <c r="F8" s="1226">
        <f t="shared" ref="F8:F21" si="0">(E8/D8-1)*100</f>
        <v>-12.395550033421399</v>
      </c>
      <c r="G8" s="1233">
        <v>130638.85949800001</v>
      </c>
      <c r="H8" s="1234">
        <v>146745.18490300002</v>
      </c>
      <c r="I8" s="1226">
        <f t="shared" ref="I8:I21" si="1">(H8/G8-1)*100</f>
        <v>12.32889315391381</v>
      </c>
      <c r="K8" s="1229"/>
      <c r="L8" s="1229"/>
      <c r="M8" s="1229"/>
      <c r="N8" s="1229"/>
    </row>
    <row r="9" spans="2:14" ht="33" customHeight="1">
      <c r="B9" s="1222">
        <v>3</v>
      </c>
      <c r="C9" s="1230" t="s">
        <v>1315</v>
      </c>
      <c r="D9" s="1231">
        <v>3510.2780280000002</v>
      </c>
      <c r="E9" s="1232">
        <v>3838.2702110000005</v>
      </c>
      <c r="F9" s="1226">
        <f t="shared" si="0"/>
        <v>9.3437665160350782</v>
      </c>
      <c r="G9" s="1233">
        <v>224034.57980200002</v>
      </c>
      <c r="H9" s="1234">
        <v>244384.88079299999</v>
      </c>
      <c r="I9" s="1226">
        <f t="shared" si="1"/>
        <v>9.0835535340059614</v>
      </c>
      <c r="K9" s="1229"/>
      <c r="L9" s="1229"/>
      <c r="M9" s="1229"/>
      <c r="N9" s="1229"/>
    </row>
    <row r="10" spans="2:14" ht="33" customHeight="1">
      <c r="B10" s="1222">
        <v>4</v>
      </c>
      <c r="C10" s="1230" t="s">
        <v>1316</v>
      </c>
      <c r="D10" s="1231">
        <v>24558.857108</v>
      </c>
      <c r="E10" s="1232">
        <v>28632.884486999999</v>
      </c>
      <c r="F10" s="1226">
        <f t="shared" si="0"/>
        <v>16.588831316881159</v>
      </c>
      <c r="G10" s="1233">
        <v>152944.776144</v>
      </c>
      <c r="H10" s="1234">
        <v>176626.807665</v>
      </c>
      <c r="I10" s="1226">
        <f t="shared" si="1"/>
        <v>15.484040787835074</v>
      </c>
      <c r="K10" s="1229"/>
      <c r="L10" s="1229"/>
      <c r="M10" s="1229"/>
      <c r="N10" s="1229"/>
    </row>
    <row r="11" spans="2:14" ht="33" customHeight="1">
      <c r="B11" s="1222">
        <v>5</v>
      </c>
      <c r="C11" s="1230" t="s">
        <v>1317</v>
      </c>
      <c r="D11" s="1231">
        <v>22723.071623000003</v>
      </c>
      <c r="E11" s="1232">
        <v>23746.369193999999</v>
      </c>
      <c r="F11" s="1226">
        <f t="shared" si="0"/>
        <v>4.503341748763523</v>
      </c>
      <c r="G11" s="1233">
        <v>151709.826653</v>
      </c>
      <c r="H11" s="1234">
        <v>154887.7745</v>
      </c>
      <c r="I11" s="1226">
        <f t="shared" si="1"/>
        <v>2.0947541218070187</v>
      </c>
      <c r="K11" s="1229"/>
      <c r="L11" s="1229"/>
      <c r="M11" s="1229"/>
      <c r="N11" s="1229"/>
    </row>
    <row r="12" spans="2:14" ht="33" customHeight="1">
      <c r="B12" s="1222">
        <v>6</v>
      </c>
      <c r="C12" s="1230" t="s">
        <v>1318</v>
      </c>
      <c r="D12" s="1231">
        <v>2255.5745620000002</v>
      </c>
      <c r="E12" s="1232">
        <v>2322.5348670000003</v>
      </c>
      <c r="F12" s="1226">
        <f t="shared" si="0"/>
        <v>2.9686584574986075</v>
      </c>
      <c r="G12" s="1233">
        <v>45083.805570000004</v>
      </c>
      <c r="H12" s="1234">
        <v>54450.450430000004</v>
      </c>
      <c r="I12" s="1226">
        <f t="shared" si="1"/>
        <v>20.776074117027999</v>
      </c>
      <c r="K12" s="1229"/>
      <c r="L12" s="1229"/>
      <c r="M12" s="1229"/>
      <c r="N12" s="1229"/>
    </row>
    <row r="13" spans="2:14" ht="33" customHeight="1">
      <c r="B13" s="1222">
        <v>7</v>
      </c>
      <c r="C13" s="1230" t="s">
        <v>1319</v>
      </c>
      <c r="D13" s="1231">
        <v>6730.377093000001</v>
      </c>
      <c r="E13" s="1232">
        <v>9990.8306929999999</v>
      </c>
      <c r="F13" s="1226">
        <f t="shared" si="0"/>
        <v>48.443847275527375</v>
      </c>
      <c r="G13" s="1233">
        <v>37580.780961999997</v>
      </c>
      <c r="H13" s="1234">
        <v>39904.764967000003</v>
      </c>
      <c r="I13" s="1226">
        <f t="shared" si="1"/>
        <v>6.1839694266862422</v>
      </c>
      <c r="K13" s="1229"/>
      <c r="L13" s="1229"/>
      <c r="M13" s="1229"/>
      <c r="N13" s="1229"/>
    </row>
    <row r="14" spans="2:14" ht="33" customHeight="1">
      <c r="B14" s="1222">
        <v>8</v>
      </c>
      <c r="C14" s="1230" t="s">
        <v>1320</v>
      </c>
      <c r="D14" s="1231">
        <v>450.26467499999995</v>
      </c>
      <c r="E14" s="1232">
        <v>442.15175900000008</v>
      </c>
      <c r="F14" s="1226">
        <f t="shared" si="0"/>
        <v>-1.801810457371511</v>
      </c>
      <c r="G14" s="1233">
        <v>26596.175063999995</v>
      </c>
      <c r="H14" s="1234">
        <v>24350.678543000005</v>
      </c>
      <c r="I14" s="1226">
        <f t="shared" si="1"/>
        <v>-8.4429302920307698</v>
      </c>
      <c r="K14" s="1229"/>
      <c r="L14" s="1229"/>
      <c r="M14" s="1229"/>
      <c r="N14" s="1229"/>
    </row>
    <row r="15" spans="2:14" ht="33" customHeight="1">
      <c r="B15" s="1222">
        <v>9</v>
      </c>
      <c r="C15" s="1230" t="s">
        <v>1321</v>
      </c>
      <c r="D15" s="1231">
        <v>742.6803359999999</v>
      </c>
      <c r="E15" s="1232">
        <v>767.52758400000016</v>
      </c>
      <c r="F15" s="1226">
        <f t="shared" si="0"/>
        <v>3.3456181341524394</v>
      </c>
      <c r="G15" s="1233">
        <v>17580.712094000002</v>
      </c>
      <c r="H15" s="1234">
        <v>20935.300888000002</v>
      </c>
      <c r="I15" s="1226">
        <f t="shared" si="1"/>
        <v>19.081074623506655</v>
      </c>
      <c r="K15" s="1229"/>
      <c r="L15" s="1229"/>
      <c r="M15" s="1229"/>
      <c r="N15" s="1229"/>
    </row>
    <row r="16" spans="2:14" ht="33" customHeight="1">
      <c r="B16" s="1222">
        <v>10</v>
      </c>
      <c r="C16" s="1230" t="s">
        <v>1322</v>
      </c>
      <c r="D16" s="1231">
        <v>6.8999999999999999E-3</v>
      </c>
      <c r="E16" s="1232">
        <v>0</v>
      </c>
      <c r="F16" s="1226" t="s">
        <v>300</v>
      </c>
      <c r="G16" s="1233">
        <v>8392.1673010000013</v>
      </c>
      <c r="H16" s="1234">
        <v>10728.876423999998</v>
      </c>
      <c r="I16" s="1226">
        <f t="shared" si="1"/>
        <v>27.843929216253315</v>
      </c>
      <c r="K16" s="1229"/>
      <c r="L16" s="1229"/>
      <c r="M16" s="1229"/>
      <c r="N16" s="1229"/>
    </row>
    <row r="17" spans="2:14" ht="33" customHeight="1">
      <c r="B17" s="1222">
        <v>11</v>
      </c>
      <c r="C17" s="1230" t="s">
        <v>1323</v>
      </c>
      <c r="D17" s="1231">
        <v>0</v>
      </c>
      <c r="E17" s="1232">
        <v>0</v>
      </c>
      <c r="F17" s="1226" t="s">
        <v>300</v>
      </c>
      <c r="G17" s="1233">
        <v>0</v>
      </c>
      <c r="H17" s="1234">
        <v>48.515299999999996</v>
      </c>
      <c r="I17" s="1226" t="s">
        <v>300</v>
      </c>
      <c r="K17" s="1229"/>
      <c r="L17" s="1229"/>
      <c r="M17" s="1229"/>
      <c r="N17" s="1229"/>
    </row>
    <row r="18" spans="2:14" ht="33" customHeight="1">
      <c r="B18" s="1222">
        <v>12</v>
      </c>
      <c r="C18" s="1230" t="s">
        <v>1324</v>
      </c>
      <c r="D18" s="1231">
        <v>16.791822</v>
      </c>
      <c r="E18" s="1232">
        <v>101.504631</v>
      </c>
      <c r="F18" s="1226">
        <f t="shared" si="0"/>
        <v>504.48848850351078</v>
      </c>
      <c r="G18" s="1233">
        <v>724.27705100000014</v>
      </c>
      <c r="H18" s="1234">
        <v>1136.35385</v>
      </c>
      <c r="I18" s="1226">
        <f t="shared" si="1"/>
        <v>56.894913131798198</v>
      </c>
      <c r="K18" s="1229"/>
      <c r="L18" s="1229"/>
      <c r="M18" s="1229"/>
      <c r="N18" s="1229"/>
    </row>
    <row r="19" spans="2:14" ht="33" customHeight="1">
      <c r="B19" s="1235">
        <v>13</v>
      </c>
      <c r="C19" s="1230" t="s">
        <v>1325</v>
      </c>
      <c r="D19" s="1231">
        <v>1136.8673899999999</v>
      </c>
      <c r="E19" s="1232">
        <v>1209.5973839999999</v>
      </c>
      <c r="F19" s="1226">
        <f t="shared" si="0"/>
        <v>6.397403482564501</v>
      </c>
      <c r="G19" s="1233">
        <v>21894.761822</v>
      </c>
      <c r="H19" s="1234">
        <v>40850.973387000005</v>
      </c>
      <c r="I19" s="1226">
        <f t="shared" si="1"/>
        <v>86.578752119389037</v>
      </c>
      <c r="K19" s="1229"/>
      <c r="L19" s="1229"/>
      <c r="M19" s="1229"/>
      <c r="N19" s="1229"/>
    </row>
    <row r="20" spans="2:14" ht="33" customHeight="1">
      <c r="B20" s="1222">
        <v>14</v>
      </c>
      <c r="C20" s="1230" t="s">
        <v>1038</v>
      </c>
      <c r="D20" s="1231">
        <v>335.62805340001103</v>
      </c>
      <c r="E20" s="1232">
        <v>139.237185869999</v>
      </c>
      <c r="F20" s="1226">
        <f>(E20/D20-1)*100</f>
        <v>-58.514437497257667</v>
      </c>
      <c r="G20" s="1236">
        <v>5984.5508603399103</v>
      </c>
      <c r="H20" s="1237">
        <v>10805.36102941</v>
      </c>
      <c r="I20" s="1226">
        <f t="shared" si="1"/>
        <v>80.554251798877317</v>
      </c>
      <c r="K20" s="1229"/>
      <c r="L20" s="1229"/>
      <c r="M20" s="1229"/>
      <c r="N20" s="1229"/>
    </row>
    <row r="21" spans="2:14" ht="33" customHeight="1" thickBot="1">
      <c r="B21" s="1238"/>
      <c r="C21" s="1239" t="s">
        <v>757</v>
      </c>
      <c r="D21" s="1240">
        <v>81359.848880399994</v>
      </c>
      <c r="E21" s="1241">
        <v>97109.516821869984</v>
      </c>
      <c r="F21" s="1242">
        <f t="shared" si="0"/>
        <v>19.358034900755783</v>
      </c>
      <c r="G21" s="1241">
        <v>1245103.2038643397</v>
      </c>
      <c r="H21" s="1241">
        <v>1418535.2741394101</v>
      </c>
      <c r="I21" s="1242">
        <f t="shared" si="1"/>
        <v>13.929132118269516</v>
      </c>
      <c r="K21" s="1229"/>
      <c r="L21" s="1229"/>
      <c r="M21" s="1229"/>
      <c r="N21" s="1229"/>
    </row>
    <row r="22" spans="2:14" ht="23.25" customHeight="1" thickTop="1">
      <c r="B22" s="1060" t="s">
        <v>1109</v>
      </c>
    </row>
    <row r="23" spans="2:14">
      <c r="D23" s="1229"/>
      <c r="E23" s="1229"/>
      <c r="F23" s="1229"/>
      <c r="G23" s="1229"/>
      <c r="H23" s="1229"/>
      <c r="I23" s="1229"/>
    </row>
    <row r="24" spans="2:14">
      <c r="G24" s="1229"/>
    </row>
    <row r="25" spans="2:14">
      <c r="D25" s="1229"/>
      <c r="E25" s="1229"/>
      <c r="F25" s="1229"/>
    </row>
    <row r="28" spans="2:14">
      <c r="F28" s="1218" t="s">
        <v>178</v>
      </c>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31496062992125984" footer="0.31496062992125984"/>
  <pageSetup paperSize="9" scale="61"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B1:O22"/>
  <sheetViews>
    <sheetView showGridLines="0" topLeftCell="A11" workbookViewId="0">
      <selection activeCell="B18" sqref="B18"/>
    </sheetView>
  </sheetViews>
  <sheetFormatPr defaultRowHeight="21" customHeight="1"/>
  <cols>
    <col min="1" max="1" width="4.28515625" style="1243" customWidth="1"/>
    <col min="2" max="2" width="12.7109375" style="1243" customWidth="1"/>
    <col min="3" max="7" width="12.7109375" style="1243" hidden="1" customWidth="1"/>
    <col min="8" max="15" width="13.140625" style="1243" customWidth="1"/>
    <col min="16" max="257" width="9.140625" style="1243"/>
    <col min="258" max="268" width="12.7109375" style="1243" customWidth="1"/>
    <col min="269" max="269" width="12.28515625" style="1243" customWidth="1"/>
    <col min="270" max="270" width="11.5703125" style="1243" customWidth="1"/>
    <col min="271" max="271" width="11.140625" style="1243" customWidth="1"/>
    <col min="272" max="513" width="9.140625" style="1243"/>
    <col min="514" max="524" width="12.7109375" style="1243" customWidth="1"/>
    <col min="525" max="525" width="12.28515625" style="1243" customWidth="1"/>
    <col min="526" max="526" width="11.5703125" style="1243" customWidth="1"/>
    <col min="527" max="527" width="11.140625" style="1243" customWidth="1"/>
    <col min="528" max="769" width="9.140625" style="1243"/>
    <col min="770" max="780" width="12.7109375" style="1243" customWidth="1"/>
    <col min="781" max="781" width="12.28515625" style="1243" customWidth="1"/>
    <col min="782" max="782" width="11.5703125" style="1243" customWidth="1"/>
    <col min="783" max="783" width="11.140625" style="1243" customWidth="1"/>
    <col min="784" max="1025" width="9.140625" style="1243"/>
    <col min="1026" max="1036" width="12.7109375" style="1243" customWidth="1"/>
    <col min="1037" max="1037" width="12.28515625" style="1243" customWidth="1"/>
    <col min="1038" max="1038" width="11.5703125" style="1243" customWidth="1"/>
    <col min="1039" max="1039" width="11.140625" style="1243" customWidth="1"/>
    <col min="1040" max="1281" width="9.140625" style="1243"/>
    <col min="1282" max="1292" width="12.7109375" style="1243" customWidth="1"/>
    <col min="1293" max="1293" width="12.28515625" style="1243" customWidth="1"/>
    <col min="1294" max="1294" width="11.5703125" style="1243" customWidth="1"/>
    <col min="1295" max="1295" width="11.140625" style="1243" customWidth="1"/>
    <col min="1296" max="1537" width="9.140625" style="1243"/>
    <col min="1538" max="1548" width="12.7109375" style="1243" customWidth="1"/>
    <col min="1549" max="1549" width="12.28515625" style="1243" customWidth="1"/>
    <col min="1550" max="1550" width="11.5703125" style="1243" customWidth="1"/>
    <col min="1551" max="1551" width="11.140625" style="1243" customWidth="1"/>
    <col min="1552" max="1793" width="9.140625" style="1243"/>
    <col min="1794" max="1804" width="12.7109375" style="1243" customWidth="1"/>
    <col min="1805" max="1805" width="12.28515625" style="1243" customWidth="1"/>
    <col min="1806" max="1806" width="11.5703125" style="1243" customWidth="1"/>
    <col min="1807" max="1807" width="11.140625" style="1243" customWidth="1"/>
    <col min="1808" max="2049" width="9.140625" style="1243"/>
    <col min="2050" max="2060" width="12.7109375" style="1243" customWidth="1"/>
    <col min="2061" max="2061" width="12.28515625" style="1243" customWidth="1"/>
    <col min="2062" max="2062" width="11.5703125" style="1243" customWidth="1"/>
    <col min="2063" max="2063" width="11.140625" style="1243" customWidth="1"/>
    <col min="2064" max="2305" width="9.140625" style="1243"/>
    <col min="2306" max="2316" width="12.7109375" style="1243" customWidth="1"/>
    <col min="2317" max="2317" width="12.28515625" style="1243" customWidth="1"/>
    <col min="2318" max="2318" width="11.5703125" style="1243" customWidth="1"/>
    <col min="2319" max="2319" width="11.140625" style="1243" customWidth="1"/>
    <col min="2320" max="2561" width="9.140625" style="1243"/>
    <col min="2562" max="2572" width="12.7109375" style="1243" customWidth="1"/>
    <col min="2573" max="2573" width="12.28515625" style="1243" customWidth="1"/>
    <col min="2574" max="2574" width="11.5703125" style="1243" customWidth="1"/>
    <col min="2575" max="2575" width="11.140625" style="1243" customWidth="1"/>
    <col min="2576" max="2817" width="9.140625" style="1243"/>
    <col min="2818" max="2828" width="12.7109375" style="1243" customWidth="1"/>
    <col min="2829" max="2829" width="12.28515625" style="1243" customWidth="1"/>
    <col min="2830" max="2830" width="11.5703125" style="1243" customWidth="1"/>
    <col min="2831" max="2831" width="11.140625" style="1243" customWidth="1"/>
    <col min="2832" max="3073" width="9.140625" style="1243"/>
    <col min="3074" max="3084" width="12.7109375" style="1243" customWidth="1"/>
    <col min="3085" max="3085" width="12.28515625" style="1243" customWidth="1"/>
    <col min="3086" max="3086" width="11.5703125" style="1243" customWidth="1"/>
    <col min="3087" max="3087" width="11.140625" style="1243" customWidth="1"/>
    <col min="3088" max="3329" width="9.140625" style="1243"/>
    <col min="3330" max="3340" width="12.7109375" style="1243" customWidth="1"/>
    <col min="3341" max="3341" width="12.28515625" style="1243" customWidth="1"/>
    <col min="3342" max="3342" width="11.5703125" style="1243" customWidth="1"/>
    <col min="3343" max="3343" width="11.140625" style="1243" customWidth="1"/>
    <col min="3344" max="3585" width="9.140625" style="1243"/>
    <col min="3586" max="3596" width="12.7109375" style="1243" customWidth="1"/>
    <col min="3597" max="3597" width="12.28515625" style="1243" customWidth="1"/>
    <col min="3598" max="3598" width="11.5703125" style="1243" customWidth="1"/>
    <col min="3599" max="3599" width="11.140625" style="1243" customWidth="1"/>
    <col min="3600" max="3841" width="9.140625" style="1243"/>
    <col min="3842" max="3852" width="12.7109375" style="1243" customWidth="1"/>
    <col min="3853" max="3853" width="12.28515625" style="1243" customWidth="1"/>
    <col min="3854" max="3854" width="11.5703125" style="1243" customWidth="1"/>
    <col min="3855" max="3855" width="11.140625" style="1243" customWidth="1"/>
    <col min="3856" max="4097" width="9.140625" style="1243"/>
    <col min="4098" max="4108" width="12.7109375" style="1243" customWidth="1"/>
    <col min="4109" max="4109" width="12.28515625" style="1243" customWidth="1"/>
    <col min="4110" max="4110" width="11.5703125" style="1243" customWidth="1"/>
    <col min="4111" max="4111" width="11.140625" style="1243" customWidth="1"/>
    <col min="4112" max="4353" width="9.140625" style="1243"/>
    <col min="4354" max="4364" width="12.7109375" style="1243" customWidth="1"/>
    <col min="4365" max="4365" width="12.28515625" style="1243" customWidth="1"/>
    <col min="4366" max="4366" width="11.5703125" style="1243" customWidth="1"/>
    <col min="4367" max="4367" width="11.140625" style="1243" customWidth="1"/>
    <col min="4368" max="4609" width="9.140625" style="1243"/>
    <col min="4610" max="4620" width="12.7109375" style="1243" customWidth="1"/>
    <col min="4621" max="4621" width="12.28515625" style="1243" customWidth="1"/>
    <col min="4622" max="4622" width="11.5703125" style="1243" customWidth="1"/>
    <col min="4623" max="4623" width="11.140625" style="1243" customWidth="1"/>
    <col min="4624" max="4865" width="9.140625" style="1243"/>
    <col min="4866" max="4876" width="12.7109375" style="1243" customWidth="1"/>
    <col min="4877" max="4877" width="12.28515625" style="1243" customWidth="1"/>
    <col min="4878" max="4878" width="11.5703125" style="1243" customWidth="1"/>
    <col min="4879" max="4879" width="11.140625" style="1243" customWidth="1"/>
    <col min="4880" max="5121" width="9.140625" style="1243"/>
    <col min="5122" max="5132" width="12.7109375" style="1243" customWidth="1"/>
    <col min="5133" max="5133" width="12.28515625" style="1243" customWidth="1"/>
    <col min="5134" max="5134" width="11.5703125" style="1243" customWidth="1"/>
    <col min="5135" max="5135" width="11.140625" style="1243" customWidth="1"/>
    <col min="5136" max="5377" width="9.140625" style="1243"/>
    <col min="5378" max="5388" width="12.7109375" style="1243" customWidth="1"/>
    <col min="5389" max="5389" width="12.28515625" style="1243" customWidth="1"/>
    <col min="5390" max="5390" width="11.5703125" style="1243" customWidth="1"/>
    <col min="5391" max="5391" width="11.140625" style="1243" customWidth="1"/>
    <col min="5392" max="5633" width="9.140625" style="1243"/>
    <col min="5634" max="5644" width="12.7109375" style="1243" customWidth="1"/>
    <col min="5645" max="5645" width="12.28515625" style="1243" customWidth="1"/>
    <col min="5646" max="5646" width="11.5703125" style="1243" customWidth="1"/>
    <col min="5647" max="5647" width="11.140625" style="1243" customWidth="1"/>
    <col min="5648" max="5889" width="9.140625" style="1243"/>
    <col min="5890" max="5900" width="12.7109375" style="1243" customWidth="1"/>
    <col min="5901" max="5901" width="12.28515625" style="1243" customWidth="1"/>
    <col min="5902" max="5902" width="11.5703125" style="1243" customWidth="1"/>
    <col min="5903" max="5903" width="11.140625" style="1243" customWidth="1"/>
    <col min="5904" max="6145" width="9.140625" style="1243"/>
    <col min="6146" max="6156" width="12.7109375" style="1243" customWidth="1"/>
    <col min="6157" max="6157" width="12.28515625" style="1243" customWidth="1"/>
    <col min="6158" max="6158" width="11.5703125" style="1243" customWidth="1"/>
    <col min="6159" max="6159" width="11.140625" style="1243" customWidth="1"/>
    <col min="6160" max="6401" width="9.140625" style="1243"/>
    <col min="6402" max="6412" width="12.7109375" style="1243" customWidth="1"/>
    <col min="6413" max="6413" width="12.28515625" style="1243" customWidth="1"/>
    <col min="6414" max="6414" width="11.5703125" style="1243" customWidth="1"/>
    <col min="6415" max="6415" width="11.140625" style="1243" customWidth="1"/>
    <col min="6416" max="6657" width="9.140625" style="1243"/>
    <col min="6658" max="6668" width="12.7109375" style="1243" customWidth="1"/>
    <col min="6669" max="6669" width="12.28515625" style="1243" customWidth="1"/>
    <col min="6670" max="6670" width="11.5703125" style="1243" customWidth="1"/>
    <col min="6671" max="6671" width="11.140625" style="1243" customWidth="1"/>
    <col min="6672" max="6913" width="9.140625" style="1243"/>
    <col min="6914" max="6924" width="12.7109375" style="1243" customWidth="1"/>
    <col min="6925" max="6925" width="12.28515625" style="1243" customWidth="1"/>
    <col min="6926" max="6926" width="11.5703125" style="1243" customWidth="1"/>
    <col min="6927" max="6927" width="11.140625" style="1243" customWidth="1"/>
    <col min="6928" max="7169" width="9.140625" style="1243"/>
    <col min="7170" max="7180" width="12.7109375" style="1243" customWidth="1"/>
    <col min="7181" max="7181" width="12.28515625" style="1243" customWidth="1"/>
    <col min="7182" max="7182" width="11.5703125" style="1243" customWidth="1"/>
    <col min="7183" max="7183" width="11.140625" style="1243" customWidth="1"/>
    <col min="7184" max="7425" width="9.140625" style="1243"/>
    <col min="7426" max="7436" width="12.7109375" style="1243" customWidth="1"/>
    <col min="7437" max="7437" width="12.28515625" style="1243" customWidth="1"/>
    <col min="7438" max="7438" width="11.5703125" style="1243" customWidth="1"/>
    <col min="7439" max="7439" width="11.140625" style="1243" customWidth="1"/>
    <col min="7440" max="7681" width="9.140625" style="1243"/>
    <col min="7682" max="7692" width="12.7109375" style="1243" customWidth="1"/>
    <col min="7693" max="7693" width="12.28515625" style="1243" customWidth="1"/>
    <col min="7694" max="7694" width="11.5703125" style="1243" customWidth="1"/>
    <col min="7695" max="7695" width="11.140625" style="1243" customWidth="1"/>
    <col min="7696" max="7937" width="9.140625" style="1243"/>
    <col min="7938" max="7948" width="12.7109375" style="1243" customWidth="1"/>
    <col min="7949" max="7949" width="12.28515625" style="1243" customWidth="1"/>
    <col min="7950" max="7950" width="11.5703125" style="1243" customWidth="1"/>
    <col min="7951" max="7951" width="11.140625" style="1243" customWidth="1"/>
    <col min="7952" max="8193" width="9.140625" style="1243"/>
    <col min="8194" max="8204" width="12.7109375" style="1243" customWidth="1"/>
    <col min="8205" max="8205" width="12.28515625" style="1243" customWidth="1"/>
    <col min="8206" max="8206" width="11.5703125" style="1243" customWidth="1"/>
    <col min="8207" max="8207" width="11.140625" style="1243" customWidth="1"/>
    <col min="8208" max="8449" width="9.140625" style="1243"/>
    <col min="8450" max="8460" width="12.7109375" style="1243" customWidth="1"/>
    <col min="8461" max="8461" width="12.28515625" style="1243" customWidth="1"/>
    <col min="8462" max="8462" width="11.5703125" style="1243" customWidth="1"/>
    <col min="8463" max="8463" width="11.140625" style="1243" customWidth="1"/>
    <col min="8464" max="8705" width="9.140625" style="1243"/>
    <col min="8706" max="8716" width="12.7109375" style="1243" customWidth="1"/>
    <col min="8717" max="8717" width="12.28515625" style="1243" customWidth="1"/>
    <col min="8718" max="8718" width="11.5703125" style="1243" customWidth="1"/>
    <col min="8719" max="8719" width="11.140625" style="1243" customWidth="1"/>
    <col min="8720" max="8961" width="9.140625" style="1243"/>
    <col min="8962" max="8972" width="12.7109375" style="1243" customWidth="1"/>
    <col min="8973" max="8973" width="12.28515625" style="1243" customWidth="1"/>
    <col min="8974" max="8974" width="11.5703125" style="1243" customWidth="1"/>
    <col min="8975" max="8975" width="11.140625" style="1243" customWidth="1"/>
    <col min="8976" max="9217" width="9.140625" style="1243"/>
    <col min="9218" max="9228" width="12.7109375" style="1243" customWidth="1"/>
    <col min="9229" max="9229" width="12.28515625" style="1243" customWidth="1"/>
    <col min="9230" max="9230" width="11.5703125" style="1243" customWidth="1"/>
    <col min="9231" max="9231" width="11.140625" style="1243" customWidth="1"/>
    <col min="9232" max="9473" width="9.140625" style="1243"/>
    <col min="9474" max="9484" width="12.7109375" style="1243" customWidth="1"/>
    <col min="9485" max="9485" width="12.28515625" style="1243" customWidth="1"/>
    <col min="9486" max="9486" width="11.5703125" style="1243" customWidth="1"/>
    <col min="9487" max="9487" width="11.140625" style="1243" customWidth="1"/>
    <col min="9488" max="9729" width="9.140625" style="1243"/>
    <col min="9730" max="9740" width="12.7109375" style="1243" customWidth="1"/>
    <col min="9741" max="9741" width="12.28515625" style="1243" customWidth="1"/>
    <col min="9742" max="9742" width="11.5703125" style="1243" customWidth="1"/>
    <col min="9743" max="9743" width="11.140625" style="1243" customWidth="1"/>
    <col min="9744" max="9985" width="9.140625" style="1243"/>
    <col min="9986" max="9996" width="12.7109375" style="1243" customWidth="1"/>
    <col min="9997" max="9997" width="12.28515625" style="1243" customWidth="1"/>
    <col min="9998" max="9998" width="11.5703125" style="1243" customWidth="1"/>
    <col min="9999" max="9999" width="11.140625" style="1243" customWidth="1"/>
    <col min="10000" max="10241" width="9.140625" style="1243"/>
    <col min="10242" max="10252" width="12.7109375" style="1243" customWidth="1"/>
    <col min="10253" max="10253" width="12.28515625" style="1243" customWidth="1"/>
    <col min="10254" max="10254" width="11.5703125" style="1243" customWidth="1"/>
    <col min="10255" max="10255" width="11.140625" style="1243" customWidth="1"/>
    <col min="10256" max="10497" width="9.140625" style="1243"/>
    <col min="10498" max="10508" width="12.7109375" style="1243" customWidth="1"/>
    <col min="10509" max="10509" width="12.28515625" style="1243" customWidth="1"/>
    <col min="10510" max="10510" width="11.5703125" style="1243" customWidth="1"/>
    <col min="10511" max="10511" width="11.140625" style="1243" customWidth="1"/>
    <col min="10512" max="10753" width="9.140625" style="1243"/>
    <col min="10754" max="10764" width="12.7109375" style="1243" customWidth="1"/>
    <col min="10765" max="10765" width="12.28515625" style="1243" customWidth="1"/>
    <col min="10766" max="10766" width="11.5703125" style="1243" customWidth="1"/>
    <col min="10767" max="10767" width="11.140625" style="1243" customWidth="1"/>
    <col min="10768" max="11009" width="9.140625" style="1243"/>
    <col min="11010" max="11020" width="12.7109375" style="1243" customWidth="1"/>
    <col min="11021" max="11021" width="12.28515625" style="1243" customWidth="1"/>
    <col min="11022" max="11022" width="11.5703125" style="1243" customWidth="1"/>
    <col min="11023" max="11023" width="11.140625" style="1243" customWidth="1"/>
    <col min="11024" max="11265" width="9.140625" style="1243"/>
    <col min="11266" max="11276" width="12.7109375" style="1243" customWidth="1"/>
    <col min="11277" max="11277" width="12.28515625" style="1243" customWidth="1"/>
    <col min="11278" max="11278" width="11.5703125" style="1243" customWidth="1"/>
    <col min="11279" max="11279" width="11.140625" style="1243" customWidth="1"/>
    <col min="11280" max="11521" width="9.140625" style="1243"/>
    <col min="11522" max="11532" width="12.7109375" style="1243" customWidth="1"/>
    <col min="11533" max="11533" width="12.28515625" style="1243" customWidth="1"/>
    <col min="11534" max="11534" width="11.5703125" style="1243" customWidth="1"/>
    <col min="11535" max="11535" width="11.140625" style="1243" customWidth="1"/>
    <col min="11536" max="11777" width="9.140625" style="1243"/>
    <col min="11778" max="11788" width="12.7109375" style="1243" customWidth="1"/>
    <col min="11789" max="11789" width="12.28515625" style="1243" customWidth="1"/>
    <col min="11790" max="11790" width="11.5703125" style="1243" customWidth="1"/>
    <col min="11791" max="11791" width="11.140625" style="1243" customWidth="1"/>
    <col min="11792" max="12033" width="9.140625" style="1243"/>
    <col min="12034" max="12044" width="12.7109375" style="1243" customWidth="1"/>
    <col min="12045" max="12045" width="12.28515625" style="1243" customWidth="1"/>
    <col min="12046" max="12046" width="11.5703125" style="1243" customWidth="1"/>
    <col min="12047" max="12047" width="11.140625" style="1243" customWidth="1"/>
    <col min="12048" max="12289" width="9.140625" style="1243"/>
    <col min="12290" max="12300" width="12.7109375" style="1243" customWidth="1"/>
    <col min="12301" max="12301" width="12.28515625" style="1243" customWidth="1"/>
    <col min="12302" max="12302" width="11.5703125" style="1243" customWidth="1"/>
    <col min="12303" max="12303" width="11.140625" style="1243" customWidth="1"/>
    <col min="12304" max="12545" width="9.140625" style="1243"/>
    <col min="12546" max="12556" width="12.7109375" style="1243" customWidth="1"/>
    <col min="12557" max="12557" width="12.28515625" style="1243" customWidth="1"/>
    <col min="12558" max="12558" width="11.5703125" style="1243" customWidth="1"/>
    <col min="12559" max="12559" width="11.140625" style="1243" customWidth="1"/>
    <col min="12560" max="12801" width="9.140625" style="1243"/>
    <col min="12802" max="12812" width="12.7109375" style="1243" customWidth="1"/>
    <col min="12813" max="12813" width="12.28515625" style="1243" customWidth="1"/>
    <col min="12814" max="12814" width="11.5703125" style="1243" customWidth="1"/>
    <col min="12815" max="12815" width="11.140625" style="1243" customWidth="1"/>
    <col min="12816" max="13057" width="9.140625" style="1243"/>
    <col min="13058" max="13068" width="12.7109375" style="1243" customWidth="1"/>
    <col min="13069" max="13069" width="12.28515625" style="1243" customWidth="1"/>
    <col min="13070" max="13070" width="11.5703125" style="1243" customWidth="1"/>
    <col min="13071" max="13071" width="11.140625" style="1243" customWidth="1"/>
    <col min="13072" max="13313" width="9.140625" style="1243"/>
    <col min="13314" max="13324" width="12.7109375" style="1243" customWidth="1"/>
    <col min="13325" max="13325" width="12.28515625" style="1243" customWidth="1"/>
    <col min="13326" max="13326" width="11.5703125" style="1243" customWidth="1"/>
    <col min="13327" max="13327" width="11.140625" style="1243" customWidth="1"/>
    <col min="13328" max="13569" width="9.140625" style="1243"/>
    <col min="13570" max="13580" width="12.7109375" style="1243" customWidth="1"/>
    <col min="13581" max="13581" width="12.28515625" style="1243" customWidth="1"/>
    <col min="13582" max="13582" width="11.5703125" style="1243" customWidth="1"/>
    <col min="13583" max="13583" width="11.140625" style="1243" customWidth="1"/>
    <col min="13584" max="13825" width="9.140625" style="1243"/>
    <col min="13826" max="13836" width="12.7109375" style="1243" customWidth="1"/>
    <col min="13837" max="13837" width="12.28515625" style="1243" customWidth="1"/>
    <col min="13838" max="13838" width="11.5703125" style="1243" customWidth="1"/>
    <col min="13839" max="13839" width="11.140625" style="1243" customWidth="1"/>
    <col min="13840" max="14081" width="9.140625" style="1243"/>
    <col min="14082" max="14092" width="12.7109375" style="1243" customWidth="1"/>
    <col min="14093" max="14093" width="12.28515625" style="1243" customWidth="1"/>
    <col min="14094" max="14094" width="11.5703125" style="1243" customWidth="1"/>
    <col min="14095" max="14095" width="11.140625" style="1243" customWidth="1"/>
    <col min="14096" max="14337" width="9.140625" style="1243"/>
    <col min="14338" max="14348" width="12.7109375" style="1243" customWidth="1"/>
    <col min="14349" max="14349" width="12.28515625" style="1243" customWidth="1"/>
    <col min="14350" max="14350" width="11.5703125" style="1243" customWidth="1"/>
    <col min="14351" max="14351" width="11.140625" style="1243" customWidth="1"/>
    <col min="14352" max="14593" width="9.140625" style="1243"/>
    <col min="14594" max="14604" width="12.7109375" style="1243" customWidth="1"/>
    <col min="14605" max="14605" width="12.28515625" style="1243" customWidth="1"/>
    <col min="14606" max="14606" width="11.5703125" style="1243" customWidth="1"/>
    <col min="14607" max="14607" width="11.140625" style="1243" customWidth="1"/>
    <col min="14608" max="14849" width="9.140625" style="1243"/>
    <col min="14850" max="14860" width="12.7109375" style="1243" customWidth="1"/>
    <col min="14861" max="14861" width="12.28515625" style="1243" customWidth="1"/>
    <col min="14862" max="14862" width="11.5703125" style="1243" customWidth="1"/>
    <col min="14863" max="14863" width="11.140625" style="1243" customWidth="1"/>
    <col min="14864" max="15105" width="9.140625" style="1243"/>
    <col min="15106" max="15116" width="12.7109375" style="1243" customWidth="1"/>
    <col min="15117" max="15117" width="12.28515625" style="1243" customWidth="1"/>
    <col min="15118" max="15118" width="11.5703125" style="1243" customWidth="1"/>
    <col min="15119" max="15119" width="11.140625" style="1243" customWidth="1"/>
    <col min="15120" max="15361" width="9.140625" style="1243"/>
    <col min="15362" max="15372" width="12.7109375" style="1243" customWidth="1"/>
    <col min="15373" max="15373" width="12.28515625" style="1243" customWidth="1"/>
    <col min="15374" max="15374" width="11.5703125" style="1243" customWidth="1"/>
    <col min="15375" max="15375" width="11.140625" style="1243" customWidth="1"/>
    <col min="15376" max="15617" width="9.140625" style="1243"/>
    <col min="15618" max="15628" width="12.7109375" style="1243" customWidth="1"/>
    <col min="15629" max="15629" width="12.28515625" style="1243" customWidth="1"/>
    <col min="15630" max="15630" width="11.5703125" style="1243" customWidth="1"/>
    <col min="15631" max="15631" width="11.140625" style="1243" customWidth="1"/>
    <col min="15632" max="15873" width="9.140625" style="1243"/>
    <col min="15874" max="15884" width="12.7109375" style="1243" customWidth="1"/>
    <col min="15885" max="15885" width="12.28515625" style="1243" customWidth="1"/>
    <col min="15886" max="15886" width="11.5703125" style="1243" customWidth="1"/>
    <col min="15887" max="15887" width="11.140625" style="1243" customWidth="1"/>
    <col min="15888" max="16129" width="9.140625" style="1243"/>
    <col min="16130" max="16140" width="12.7109375" style="1243" customWidth="1"/>
    <col min="16141" max="16141" width="12.28515625" style="1243" customWidth="1"/>
    <col min="16142" max="16142" width="11.5703125" style="1243" customWidth="1"/>
    <col min="16143" max="16143" width="11.140625" style="1243" customWidth="1"/>
    <col min="16144" max="16384" width="9.140625" style="1243"/>
  </cols>
  <sheetData>
    <row r="1" spans="2:15" ht="15.75">
      <c r="B1" s="2588" t="s">
        <v>1517</v>
      </c>
      <c r="C1" s="2588"/>
      <c r="D1" s="2588"/>
      <c r="E1" s="2588"/>
      <c r="F1" s="2588"/>
      <c r="G1" s="2588"/>
      <c r="H1" s="2588"/>
      <c r="I1" s="2588"/>
      <c r="J1" s="2588"/>
      <c r="K1" s="2588"/>
      <c r="L1" s="2588"/>
      <c r="M1" s="2588"/>
      <c r="N1" s="2588"/>
      <c r="O1" s="2588"/>
    </row>
    <row r="2" spans="2:15" ht="15.75">
      <c r="B2" s="2588" t="s">
        <v>1327</v>
      </c>
      <c r="C2" s="2588"/>
      <c r="D2" s="2588"/>
      <c r="E2" s="2588"/>
      <c r="F2" s="2588"/>
      <c r="G2" s="2588"/>
      <c r="H2" s="2588"/>
      <c r="I2" s="2588"/>
      <c r="J2" s="2588"/>
      <c r="K2" s="2588"/>
      <c r="L2" s="2588"/>
      <c r="M2" s="2588"/>
      <c r="N2" s="2588"/>
      <c r="O2" s="2588"/>
    </row>
    <row r="3" spans="2:15" ht="15.75">
      <c r="B3" s="1244"/>
      <c r="C3" s="1244"/>
      <c r="D3" s="1244"/>
      <c r="E3" s="1244"/>
      <c r="F3" s="1244"/>
      <c r="G3" s="1244"/>
      <c r="H3" s="1244"/>
      <c r="I3" s="1244"/>
      <c r="J3" s="1244"/>
      <c r="K3" s="1244"/>
      <c r="L3" s="1244"/>
      <c r="M3" s="1244"/>
      <c r="N3" s="1244"/>
      <c r="O3" s="1244"/>
    </row>
    <row r="4" spans="2:15" ht="15.75" customHeight="1" thickBot="1">
      <c r="B4" s="2589" t="s">
        <v>279</v>
      </c>
      <c r="C4" s="2589"/>
      <c r="D4" s="2589"/>
      <c r="E4" s="2589"/>
      <c r="F4" s="2589"/>
      <c r="G4" s="2589"/>
      <c r="H4" s="2589"/>
      <c r="I4" s="2589"/>
      <c r="J4" s="2589"/>
      <c r="K4" s="2589"/>
      <c r="L4" s="2589"/>
      <c r="M4" s="2589"/>
      <c r="N4" s="2589"/>
      <c r="O4" s="2589"/>
    </row>
    <row r="5" spans="2:15" ht="29.25" customHeight="1" thickTop="1">
      <c r="B5" s="1245" t="s">
        <v>216</v>
      </c>
      <c r="C5" s="1246" t="s">
        <v>1328</v>
      </c>
      <c r="D5" s="1246" t="s">
        <v>1329</v>
      </c>
      <c r="E5" s="1246" t="s">
        <v>338</v>
      </c>
      <c r="F5" s="1246" t="s">
        <v>339</v>
      </c>
      <c r="G5" s="1247" t="s">
        <v>340</v>
      </c>
      <c r="H5" s="1247" t="s">
        <v>341</v>
      </c>
      <c r="I5" s="1247" t="s">
        <v>342</v>
      </c>
      <c r="J5" s="1248" t="s">
        <v>155</v>
      </c>
      <c r="K5" s="1248" t="s">
        <v>0</v>
      </c>
      <c r="L5" s="1248" t="s">
        <v>1</v>
      </c>
      <c r="M5" s="1249" t="s">
        <v>87</v>
      </c>
      <c r="N5" s="1249" t="s">
        <v>1084</v>
      </c>
      <c r="O5" s="1250" t="s">
        <v>1085</v>
      </c>
    </row>
    <row r="6" spans="2:15" ht="29.25" customHeight="1">
      <c r="B6" s="1251" t="s">
        <v>17</v>
      </c>
      <c r="C6" s="1252">
        <v>957.5</v>
      </c>
      <c r="D6" s="1252">
        <v>2133.8000000000002</v>
      </c>
      <c r="E6" s="1252">
        <v>3417.43</v>
      </c>
      <c r="F6" s="1252">
        <v>3939.5</v>
      </c>
      <c r="G6" s="1252">
        <v>2628.6460000000002</v>
      </c>
      <c r="H6" s="1253">
        <v>3023.9850000000006</v>
      </c>
      <c r="I6" s="1253">
        <v>3350.8</v>
      </c>
      <c r="J6" s="1253">
        <v>5513.3755829999982</v>
      </c>
      <c r="K6" s="1253">
        <v>6551.1244999999999</v>
      </c>
      <c r="L6" s="1253">
        <v>9220.5297679999985</v>
      </c>
      <c r="M6" s="1253">
        <v>6774.6354419999998</v>
      </c>
      <c r="N6" s="1253">
        <v>10222.84742</v>
      </c>
      <c r="O6" s="1254">
        <v>15961.640973000001</v>
      </c>
    </row>
    <row r="7" spans="2:15" ht="29.25" customHeight="1">
      <c r="B7" s="1255" t="s">
        <v>16</v>
      </c>
      <c r="C7" s="1256">
        <v>1207.954</v>
      </c>
      <c r="D7" s="1256">
        <v>1655.2090000000001</v>
      </c>
      <c r="E7" s="1256">
        <v>2820.1</v>
      </c>
      <c r="F7" s="1256">
        <v>4235.2</v>
      </c>
      <c r="G7" s="1256">
        <v>4914.0360000000001</v>
      </c>
      <c r="H7" s="1257">
        <v>5135.26</v>
      </c>
      <c r="I7" s="1257">
        <v>3193.1</v>
      </c>
      <c r="J7" s="1257">
        <v>6800.9159080000009</v>
      </c>
      <c r="K7" s="1257">
        <v>6873.778996</v>
      </c>
      <c r="L7" s="1257">
        <v>2674.8709549999999</v>
      </c>
      <c r="M7" s="1257">
        <v>7496.8306839999987</v>
      </c>
      <c r="N7" s="1257">
        <v>10897.021828000001</v>
      </c>
      <c r="O7" s="1258">
        <v>13388.809525999997</v>
      </c>
    </row>
    <row r="8" spans="2:15" ht="29.25" customHeight="1">
      <c r="B8" s="1259" t="s">
        <v>15</v>
      </c>
      <c r="C8" s="1256">
        <v>865.71900000000005</v>
      </c>
      <c r="D8" s="1256">
        <v>2411.6</v>
      </c>
      <c r="E8" s="1256">
        <v>1543.5170000000001</v>
      </c>
      <c r="F8" s="1256">
        <v>4145.5</v>
      </c>
      <c r="G8" s="1256">
        <v>4589.3469999999998</v>
      </c>
      <c r="H8" s="1257">
        <v>3823.28</v>
      </c>
      <c r="I8" s="1257">
        <v>2878.5835040000002</v>
      </c>
      <c r="J8" s="1257">
        <v>5499.6267330000001</v>
      </c>
      <c r="K8" s="1257">
        <v>4687.5600000000004</v>
      </c>
      <c r="L8" s="1257">
        <v>1943.2883870000001</v>
      </c>
      <c r="M8" s="1257">
        <v>5574.7615070000002</v>
      </c>
      <c r="N8" s="1257">
        <v>11232.899986000004</v>
      </c>
      <c r="O8" s="1258">
        <v>16730.626994999999</v>
      </c>
    </row>
    <row r="9" spans="2:15" ht="29.25" customHeight="1">
      <c r="B9" s="1259" t="s">
        <v>14</v>
      </c>
      <c r="C9" s="1256">
        <v>1188.259</v>
      </c>
      <c r="D9" s="1256">
        <v>2065.6999999999998</v>
      </c>
      <c r="E9" s="1256">
        <v>1571.367</v>
      </c>
      <c r="F9" s="1256">
        <v>3894.8</v>
      </c>
      <c r="G9" s="1256">
        <v>2064.913</v>
      </c>
      <c r="H9" s="1257">
        <v>3673.03</v>
      </c>
      <c r="I9" s="1257">
        <v>4227.3</v>
      </c>
      <c r="J9" s="1257">
        <v>4878.9203680000001</v>
      </c>
      <c r="K9" s="1257">
        <v>6661.43</v>
      </c>
      <c r="L9" s="1257">
        <v>1729.7318549999995</v>
      </c>
      <c r="M9" s="1257">
        <v>7059.7193449999995</v>
      </c>
      <c r="N9" s="1257">
        <v>10915.065041999998</v>
      </c>
      <c r="O9" s="1258">
        <v>12548.618104999996</v>
      </c>
    </row>
    <row r="10" spans="2:15" ht="29.25" customHeight="1">
      <c r="B10" s="1259" t="s">
        <v>13</v>
      </c>
      <c r="C10" s="1256">
        <v>1661.3610000000001</v>
      </c>
      <c r="D10" s="1256">
        <v>2859.9</v>
      </c>
      <c r="E10" s="1256">
        <v>2301.56</v>
      </c>
      <c r="F10" s="1256">
        <v>4767.3999999999996</v>
      </c>
      <c r="G10" s="1256">
        <v>3784.9839999999999</v>
      </c>
      <c r="H10" s="1257">
        <v>5468.7659999999996</v>
      </c>
      <c r="I10" s="1257">
        <v>3117</v>
      </c>
      <c r="J10" s="1257">
        <v>6215.8037160000003</v>
      </c>
      <c r="K10" s="1257">
        <v>6053</v>
      </c>
      <c r="L10" s="1257">
        <v>6048.7550779999992</v>
      </c>
      <c r="M10" s="1257">
        <v>6728.4490170000017</v>
      </c>
      <c r="N10" s="1257">
        <v>10634.4</v>
      </c>
      <c r="O10" s="1258">
        <v>14508.155257999999</v>
      </c>
    </row>
    <row r="11" spans="2:15" ht="29.25" customHeight="1">
      <c r="B11" s="1259" t="s">
        <v>12</v>
      </c>
      <c r="C11" s="1256">
        <v>1643.9849999999999</v>
      </c>
      <c r="D11" s="1256">
        <v>3805.5</v>
      </c>
      <c r="E11" s="1256">
        <v>2016.8240000000001</v>
      </c>
      <c r="F11" s="1256">
        <v>4917.8</v>
      </c>
      <c r="G11" s="1256">
        <v>4026.84</v>
      </c>
      <c r="H11" s="1257">
        <v>5113.1090000000004</v>
      </c>
      <c r="I11" s="1257">
        <v>3147.6299930000009</v>
      </c>
      <c r="J11" s="1257">
        <v>7250.6900829999995</v>
      </c>
      <c r="K11" s="1257">
        <v>6521.12</v>
      </c>
      <c r="L11" s="1257">
        <v>5194.9025220000003</v>
      </c>
      <c r="M11" s="1257">
        <v>6554.5328209999998</v>
      </c>
      <c r="N11" s="1257">
        <v>9930.5709999999999</v>
      </c>
      <c r="O11" s="1258">
        <v>15977.455362000001</v>
      </c>
    </row>
    <row r="12" spans="2:15" ht="29.25" customHeight="1">
      <c r="B12" s="1259" t="s">
        <v>11</v>
      </c>
      <c r="C12" s="1256">
        <v>716.98099999999999</v>
      </c>
      <c r="D12" s="1256">
        <v>2962.1</v>
      </c>
      <c r="E12" s="1256">
        <v>2007.5</v>
      </c>
      <c r="F12" s="1256">
        <v>5107.5</v>
      </c>
      <c r="G12" s="1256">
        <v>5404.0780000000004</v>
      </c>
      <c r="H12" s="1257">
        <v>5923.4</v>
      </c>
      <c r="I12" s="1257">
        <v>3693.2007319999998</v>
      </c>
      <c r="J12" s="1260">
        <v>7103.7186680000004</v>
      </c>
      <c r="K12" s="1260">
        <v>5399.75</v>
      </c>
      <c r="L12" s="1260">
        <v>5664.3699710000001</v>
      </c>
      <c r="M12" s="1260">
        <v>9021.8687930000015</v>
      </c>
      <c r="N12" s="1260">
        <v>10746.6</v>
      </c>
      <c r="O12" s="1261">
        <v>14058.7</v>
      </c>
    </row>
    <row r="13" spans="2:15" ht="29.25" customHeight="1">
      <c r="B13" s="1259" t="s">
        <v>10</v>
      </c>
      <c r="C13" s="1256">
        <v>1428.479</v>
      </c>
      <c r="D13" s="1256">
        <v>1963.1</v>
      </c>
      <c r="E13" s="1256">
        <v>2480.0949999999998</v>
      </c>
      <c r="F13" s="1256">
        <v>3755.8</v>
      </c>
      <c r="G13" s="1256">
        <v>4548.1769999999997</v>
      </c>
      <c r="H13" s="1257">
        <v>5524.5529999999999</v>
      </c>
      <c r="I13" s="1257">
        <v>2894.6</v>
      </c>
      <c r="J13" s="1260">
        <v>6370.2816669999984</v>
      </c>
      <c r="K13" s="1260">
        <v>7039.43</v>
      </c>
      <c r="L13" s="1260">
        <v>7382.366038000001</v>
      </c>
      <c r="M13" s="1260">
        <v>7526.0486350000019</v>
      </c>
      <c r="N13" s="1260">
        <v>14545.6</v>
      </c>
      <c r="O13" s="1261">
        <v>12063.57144</v>
      </c>
    </row>
    <row r="14" spans="2:15" ht="29.25" customHeight="1">
      <c r="B14" s="1259" t="s">
        <v>9</v>
      </c>
      <c r="C14" s="1256">
        <v>2052.8530000000001</v>
      </c>
      <c r="D14" s="1256">
        <v>3442.1</v>
      </c>
      <c r="E14" s="1256">
        <v>3768.18</v>
      </c>
      <c r="F14" s="1256">
        <v>4382.1000000000004</v>
      </c>
      <c r="G14" s="1256">
        <v>4505.9769999999999</v>
      </c>
      <c r="H14" s="1257">
        <v>4638.701</v>
      </c>
      <c r="I14" s="1257">
        <v>3614.0764290000002</v>
      </c>
      <c r="J14" s="1260">
        <v>7574.0239679999995</v>
      </c>
      <c r="K14" s="1260">
        <v>6503.97</v>
      </c>
      <c r="L14" s="1260">
        <v>6771.428519000001</v>
      </c>
      <c r="M14" s="1260">
        <v>9922.8314289999998</v>
      </c>
      <c r="N14" s="1260">
        <v>15617.408614</v>
      </c>
      <c r="O14" s="1261">
        <v>13564.03491</v>
      </c>
    </row>
    <row r="15" spans="2:15" ht="29.25" customHeight="1">
      <c r="B15" s="1259" t="s">
        <v>8</v>
      </c>
      <c r="C15" s="1256">
        <v>2714.8429999999998</v>
      </c>
      <c r="D15" s="1256">
        <v>3420.2</v>
      </c>
      <c r="E15" s="1256">
        <v>3495.0349999999999</v>
      </c>
      <c r="F15" s="1256">
        <v>3427.2</v>
      </c>
      <c r="G15" s="1256">
        <v>3263.9209999999998</v>
      </c>
      <c r="H15" s="1257">
        <v>5139.5680000000002</v>
      </c>
      <c r="I15" s="1257">
        <v>3358.2392350000009</v>
      </c>
      <c r="J15" s="1260">
        <v>5302.3272899999984</v>
      </c>
      <c r="K15" s="1260">
        <v>4403.9783417999997</v>
      </c>
      <c r="L15" s="1260">
        <v>5899.4462929999991</v>
      </c>
      <c r="M15" s="1260">
        <v>8227.5991320000012</v>
      </c>
      <c r="N15" s="1260">
        <v>15113.348652999997</v>
      </c>
      <c r="O15" s="1261">
        <v>13444.679898</v>
      </c>
    </row>
    <row r="16" spans="2:15" ht="29.25" customHeight="1">
      <c r="B16" s="1259" t="s">
        <v>7</v>
      </c>
      <c r="C16" s="1256">
        <v>1711.2</v>
      </c>
      <c r="D16" s="1256">
        <v>2205.73</v>
      </c>
      <c r="E16" s="1256">
        <v>3452.1</v>
      </c>
      <c r="F16" s="1256">
        <v>3016.2</v>
      </c>
      <c r="G16" s="1256">
        <v>4066.7150000000001</v>
      </c>
      <c r="H16" s="1257">
        <v>5497.3729999999996</v>
      </c>
      <c r="I16" s="1257">
        <v>3799.3208210000007</v>
      </c>
      <c r="J16" s="1260">
        <v>5892.2001649999993</v>
      </c>
      <c r="K16" s="1260">
        <v>7150.5194390000006</v>
      </c>
      <c r="L16" s="1260">
        <v>7405.3902679999992</v>
      </c>
      <c r="M16" s="1260">
        <v>11514.789676</v>
      </c>
      <c r="N16" s="1260">
        <v>16125.591098999999</v>
      </c>
      <c r="O16" s="1261">
        <v>15458.06367</v>
      </c>
    </row>
    <row r="17" spans="2:15" ht="29.25" customHeight="1">
      <c r="B17" s="1259" t="s">
        <v>6</v>
      </c>
      <c r="C17" s="1256">
        <v>1571.796</v>
      </c>
      <c r="D17" s="1256">
        <v>3091.4349999999999</v>
      </c>
      <c r="E17" s="1256">
        <v>4253.0950000000003</v>
      </c>
      <c r="F17" s="1256">
        <v>2113.92</v>
      </c>
      <c r="G17" s="1262">
        <v>3970.4189999999999</v>
      </c>
      <c r="H17" s="1263">
        <v>7717.93</v>
      </c>
      <c r="I17" s="1257">
        <v>4485.5208590000002</v>
      </c>
      <c r="J17" s="1260">
        <v>6628.0436819999995</v>
      </c>
      <c r="K17" s="1260">
        <v>10623.366395999999</v>
      </c>
      <c r="L17" s="1260">
        <v>10266.200000000001</v>
      </c>
      <c r="M17" s="1260">
        <v>8599.8682250000002</v>
      </c>
      <c r="N17" s="1260">
        <v>15974.14293</v>
      </c>
      <c r="O17" s="1261">
        <v>14519.526403</v>
      </c>
    </row>
    <row r="18" spans="2:15" ht="29.25" customHeight="1" thickBot="1">
      <c r="B18" s="2004" t="s">
        <v>597</v>
      </c>
      <c r="C18" s="1264">
        <v>17720.93</v>
      </c>
      <c r="D18" s="1264">
        <v>32016.374</v>
      </c>
      <c r="E18" s="1264">
        <v>33126.803</v>
      </c>
      <c r="F18" s="1264">
        <v>47702.92</v>
      </c>
      <c r="G18" s="1264">
        <v>47768.053000000007</v>
      </c>
      <c r="H18" s="1265">
        <v>60678.955000000002</v>
      </c>
      <c r="I18" s="1265">
        <v>41759.371572999997</v>
      </c>
      <c r="J18" s="1265">
        <v>75029.927831000008</v>
      </c>
      <c r="K18" s="1265">
        <v>78469.027672800003</v>
      </c>
      <c r="L18" s="1265">
        <v>70201.279653999998</v>
      </c>
      <c r="M18" s="1265">
        <v>95001.934706</v>
      </c>
      <c r="N18" s="1265">
        <v>151955.49657200003</v>
      </c>
      <c r="O18" s="1266">
        <f>SUM(O6:O17)</f>
        <v>172223.88253999999</v>
      </c>
    </row>
    <row r="19" spans="2:15" ht="25.5" customHeight="1" thickTop="1">
      <c r="B19" s="2590" t="s">
        <v>1330</v>
      </c>
      <c r="C19" s="2590"/>
      <c r="D19" s="2590"/>
      <c r="E19" s="2590"/>
      <c r="F19" s="2590"/>
      <c r="G19" s="2590"/>
      <c r="H19" s="2590"/>
      <c r="I19" s="2590"/>
      <c r="J19" s="2590"/>
      <c r="K19" s="2590"/>
      <c r="L19" s="2590"/>
      <c r="M19" s="2590"/>
      <c r="N19" s="2590"/>
      <c r="O19" s="2590"/>
    </row>
    <row r="20" spans="2:15" ht="21" customHeight="1">
      <c r="B20" s="2591" t="s">
        <v>1169</v>
      </c>
      <c r="C20" s="2591"/>
      <c r="D20" s="2591"/>
      <c r="E20" s="2591"/>
      <c r="F20" s="2591"/>
      <c r="G20" s="2591"/>
      <c r="H20" s="2591"/>
      <c r="I20" s="2591"/>
      <c r="J20" s="2591"/>
      <c r="K20" s="2591"/>
      <c r="L20" s="2591"/>
      <c r="M20" s="2591"/>
      <c r="N20" s="2591"/>
      <c r="O20" s="2591"/>
    </row>
    <row r="21" spans="2:15" ht="21" customHeight="1">
      <c r="H21" s="1267"/>
      <c r="I21" s="1267"/>
      <c r="J21" s="1267"/>
      <c r="K21" s="1267"/>
      <c r="L21" s="1267"/>
      <c r="M21" s="1267"/>
      <c r="N21" s="1267"/>
      <c r="O21" s="1267"/>
    </row>
    <row r="22" spans="2:15" ht="21" customHeight="1">
      <c r="H22" s="1267"/>
      <c r="I22" s="1267"/>
      <c r="J22" s="1267"/>
      <c r="K22" s="1267"/>
      <c r="L22" s="1267"/>
      <c r="M22" s="1267"/>
      <c r="N22" s="1267"/>
      <c r="O22" s="1267"/>
    </row>
  </sheetData>
  <mergeCells count="5">
    <mergeCell ref="B1:O1"/>
    <mergeCell ref="B2:O2"/>
    <mergeCell ref="B4:O4"/>
    <mergeCell ref="B19:O19"/>
    <mergeCell ref="B20:O20"/>
  </mergeCells>
  <pageMargins left="0.39370078740157483" right="0.39370078740157483" top="0.51181102362204722" bottom="0.51181102362204722" header="0.31496062992125984" footer="0.31496062992125984"/>
  <pageSetup scale="83" orientation="portrait" r:id="rId1"/>
  <headerFooter alignWithMargins="0"/>
</worksheet>
</file>

<file path=xl/worksheets/sheet27.xml><?xml version="1.0" encoding="utf-8"?>
<worksheet xmlns="http://schemas.openxmlformats.org/spreadsheetml/2006/main" xmlns:r="http://schemas.openxmlformats.org/officeDocument/2006/relationships">
  <dimension ref="B1:Z25"/>
  <sheetViews>
    <sheetView showGridLines="0" workbookViewId="0">
      <selection activeCell="U6" sqref="U6"/>
    </sheetView>
  </sheetViews>
  <sheetFormatPr defaultRowHeight="15.75"/>
  <cols>
    <col min="1" max="1" width="4.7109375" style="187" customWidth="1"/>
    <col min="2" max="2" width="12.140625" style="187" bestFit="1" customWidth="1"/>
    <col min="3" max="3" width="10.85546875" style="187" hidden="1" customWidth="1"/>
    <col min="4" max="4" width="11" style="187" hidden="1" customWidth="1"/>
    <col min="5" max="5" width="9.7109375" style="187" customWidth="1"/>
    <col min="6" max="6" width="12.7109375" style="187" customWidth="1"/>
    <col min="7" max="7" width="10.140625" style="187" customWidth="1"/>
    <col min="8" max="8" width="10.5703125" style="187" customWidth="1"/>
    <col min="9" max="10" width="0" style="187" hidden="1" customWidth="1"/>
    <col min="11" max="11" width="9.140625" style="187"/>
    <col min="12" max="12" width="9.85546875" style="187" customWidth="1"/>
    <col min="13" max="13" width="9.140625" style="187"/>
    <col min="14" max="14" width="9.7109375" style="187" customWidth="1"/>
    <col min="15" max="16" width="0" style="187" hidden="1" customWidth="1"/>
    <col min="17" max="17" width="9.140625" style="187"/>
    <col min="18" max="18" width="10.7109375" style="187" customWidth="1"/>
    <col min="19" max="20" width="9.140625" style="187"/>
    <col min="21" max="21" width="9.5703125" style="187" bestFit="1" customWidth="1"/>
    <col min="22" max="22" width="9.140625" style="187"/>
    <col min="23" max="23" width="10.42578125" style="187" bestFit="1" customWidth="1"/>
    <col min="24" max="24" width="10.42578125" style="187" customWidth="1"/>
    <col min="25" max="25" width="9.5703125" style="187" bestFit="1" customWidth="1"/>
    <col min="26" max="258" width="9.140625" style="187"/>
    <col min="259" max="259" width="9.5703125" style="187" bestFit="1" customWidth="1"/>
    <col min="260" max="261" width="0" style="187" hidden="1" customWidth="1"/>
    <col min="262" max="262" width="9.7109375" style="187" customWidth="1"/>
    <col min="263" max="263" width="12.7109375" style="187" customWidth="1"/>
    <col min="264" max="264" width="10.140625" style="187" customWidth="1"/>
    <col min="265" max="265" width="10.5703125" style="187" customWidth="1"/>
    <col min="266" max="267" width="0" style="187" hidden="1" customWidth="1"/>
    <col min="268" max="268" width="9.140625" style="187"/>
    <col min="269" max="269" width="9.85546875" style="187" customWidth="1"/>
    <col min="270" max="270" width="9.140625" style="187"/>
    <col min="271" max="271" width="9.7109375" style="187" customWidth="1"/>
    <col min="272" max="273" width="0" style="187" hidden="1" customWidth="1"/>
    <col min="274" max="274" width="9.140625" style="187"/>
    <col min="275" max="275" width="10.7109375" style="187" customWidth="1"/>
    <col min="276" max="514" width="9.140625" style="187"/>
    <col min="515" max="515" width="9.5703125" style="187" bestFit="1" customWidth="1"/>
    <col min="516" max="517" width="0" style="187" hidden="1" customWidth="1"/>
    <col min="518" max="518" width="9.7109375" style="187" customWidth="1"/>
    <col min="519" max="519" width="12.7109375" style="187" customWidth="1"/>
    <col min="520" max="520" width="10.140625" style="187" customWidth="1"/>
    <col min="521" max="521" width="10.5703125" style="187" customWidth="1"/>
    <col min="522" max="523" width="0" style="187" hidden="1" customWidth="1"/>
    <col min="524" max="524" width="9.140625" style="187"/>
    <col min="525" max="525" width="9.85546875" style="187" customWidth="1"/>
    <col min="526" max="526" width="9.140625" style="187"/>
    <col min="527" max="527" width="9.7109375" style="187" customWidth="1"/>
    <col min="528" max="529" width="0" style="187" hidden="1" customWidth="1"/>
    <col min="530" max="530" width="9.140625" style="187"/>
    <col min="531" max="531" width="10.7109375" style="187" customWidth="1"/>
    <col min="532" max="770" width="9.140625" style="187"/>
    <col min="771" max="771" width="9.5703125" style="187" bestFit="1" customWidth="1"/>
    <col min="772" max="773" width="0" style="187" hidden="1" customWidth="1"/>
    <col min="774" max="774" width="9.7109375" style="187" customWidth="1"/>
    <col min="775" max="775" width="12.7109375" style="187" customWidth="1"/>
    <col min="776" max="776" width="10.140625" style="187" customWidth="1"/>
    <col min="777" max="777" width="10.5703125" style="187" customWidth="1"/>
    <col min="778" max="779" width="0" style="187" hidden="1" customWidth="1"/>
    <col min="780" max="780" width="9.140625" style="187"/>
    <col min="781" max="781" width="9.85546875" style="187" customWidth="1"/>
    <col min="782" max="782" width="9.140625" style="187"/>
    <col min="783" max="783" width="9.7109375" style="187" customWidth="1"/>
    <col min="784" max="785" width="0" style="187" hidden="1" customWidth="1"/>
    <col min="786" max="786" width="9.140625" style="187"/>
    <col min="787" max="787" width="10.7109375" style="187" customWidth="1"/>
    <col min="788" max="1026" width="9.140625" style="187"/>
    <col min="1027" max="1027" width="9.5703125" style="187" bestFit="1" customWidth="1"/>
    <col min="1028" max="1029" width="0" style="187" hidden="1" customWidth="1"/>
    <col min="1030" max="1030" width="9.7109375" style="187" customWidth="1"/>
    <col min="1031" max="1031" width="12.7109375" style="187" customWidth="1"/>
    <col min="1032" max="1032" width="10.140625" style="187" customWidth="1"/>
    <col min="1033" max="1033" width="10.5703125" style="187" customWidth="1"/>
    <col min="1034" max="1035" width="0" style="187" hidden="1" customWidth="1"/>
    <col min="1036" max="1036" width="9.140625" style="187"/>
    <col min="1037" max="1037" width="9.85546875" style="187" customWidth="1"/>
    <col min="1038" max="1038" width="9.140625" style="187"/>
    <col min="1039" max="1039" width="9.7109375" style="187" customWidth="1"/>
    <col min="1040" max="1041" width="0" style="187" hidden="1" customWidth="1"/>
    <col min="1042" max="1042" width="9.140625" style="187"/>
    <col min="1043" max="1043" width="10.7109375" style="187" customWidth="1"/>
    <col min="1044" max="1282" width="9.140625" style="187"/>
    <col min="1283" max="1283" width="9.5703125" style="187" bestFit="1" customWidth="1"/>
    <col min="1284" max="1285" width="0" style="187" hidden="1" customWidth="1"/>
    <col min="1286" max="1286" width="9.7109375" style="187" customWidth="1"/>
    <col min="1287" max="1287" width="12.7109375" style="187" customWidth="1"/>
    <col min="1288" max="1288" width="10.140625" style="187" customWidth="1"/>
    <col min="1289" max="1289" width="10.5703125" style="187" customWidth="1"/>
    <col min="1290" max="1291" width="0" style="187" hidden="1" customWidth="1"/>
    <col min="1292" max="1292" width="9.140625" style="187"/>
    <col min="1293" max="1293" width="9.85546875" style="187" customWidth="1"/>
    <col min="1294" max="1294" width="9.140625" style="187"/>
    <col min="1295" max="1295" width="9.7109375" style="187" customWidth="1"/>
    <col min="1296" max="1297" width="0" style="187" hidden="1" customWidth="1"/>
    <col min="1298" max="1298" width="9.140625" style="187"/>
    <col min="1299" max="1299" width="10.7109375" style="187" customWidth="1"/>
    <col min="1300" max="1538" width="9.140625" style="187"/>
    <col min="1539" max="1539" width="9.5703125" style="187" bestFit="1" customWidth="1"/>
    <col min="1540" max="1541" width="0" style="187" hidden="1" customWidth="1"/>
    <col min="1542" max="1542" width="9.7109375" style="187" customWidth="1"/>
    <col min="1543" max="1543" width="12.7109375" style="187" customWidth="1"/>
    <col min="1544" max="1544" width="10.140625" style="187" customWidth="1"/>
    <col min="1545" max="1545" width="10.5703125" style="187" customWidth="1"/>
    <col min="1546" max="1547" width="0" style="187" hidden="1" customWidth="1"/>
    <col min="1548" max="1548" width="9.140625" style="187"/>
    <col min="1549" max="1549" width="9.85546875" style="187" customWidth="1"/>
    <col min="1550" max="1550" width="9.140625" style="187"/>
    <col min="1551" max="1551" width="9.7109375" style="187" customWidth="1"/>
    <col min="1552" max="1553" width="0" style="187" hidden="1" customWidth="1"/>
    <col min="1554" max="1554" width="9.140625" style="187"/>
    <col min="1555" max="1555" width="10.7109375" style="187" customWidth="1"/>
    <col min="1556" max="1794" width="9.140625" style="187"/>
    <col min="1795" max="1795" width="9.5703125" style="187" bestFit="1" customWidth="1"/>
    <col min="1796" max="1797" width="0" style="187" hidden="1" customWidth="1"/>
    <col min="1798" max="1798" width="9.7109375" style="187" customWidth="1"/>
    <col min="1799" max="1799" width="12.7109375" style="187" customWidth="1"/>
    <col min="1800" max="1800" width="10.140625" style="187" customWidth="1"/>
    <col min="1801" max="1801" width="10.5703125" style="187" customWidth="1"/>
    <col min="1802" max="1803" width="0" style="187" hidden="1" customWidth="1"/>
    <col min="1804" max="1804" width="9.140625" style="187"/>
    <col min="1805" max="1805" width="9.85546875" style="187" customWidth="1"/>
    <col min="1806" max="1806" width="9.140625" style="187"/>
    <col min="1807" max="1807" width="9.7109375" style="187" customWidth="1"/>
    <col min="1808" max="1809" width="0" style="187" hidden="1" customWidth="1"/>
    <col min="1810" max="1810" width="9.140625" style="187"/>
    <col min="1811" max="1811" width="10.7109375" style="187" customWidth="1"/>
    <col min="1812" max="2050" width="9.140625" style="187"/>
    <col min="2051" max="2051" width="9.5703125" style="187" bestFit="1" customWidth="1"/>
    <col min="2052" max="2053" width="0" style="187" hidden="1" customWidth="1"/>
    <col min="2054" max="2054" width="9.7109375" style="187" customWidth="1"/>
    <col min="2055" max="2055" width="12.7109375" style="187" customWidth="1"/>
    <col min="2056" max="2056" width="10.140625" style="187" customWidth="1"/>
    <col min="2057" max="2057" width="10.5703125" style="187" customWidth="1"/>
    <col min="2058" max="2059" width="0" style="187" hidden="1" customWidth="1"/>
    <col min="2060" max="2060" width="9.140625" style="187"/>
    <col min="2061" max="2061" width="9.85546875" style="187" customWidth="1"/>
    <col min="2062" max="2062" width="9.140625" style="187"/>
    <col min="2063" max="2063" width="9.7109375" style="187" customWidth="1"/>
    <col min="2064" max="2065" width="0" style="187" hidden="1" customWidth="1"/>
    <col min="2066" max="2066" width="9.140625" style="187"/>
    <col min="2067" max="2067" width="10.7109375" style="187" customWidth="1"/>
    <col min="2068" max="2306" width="9.140625" style="187"/>
    <col min="2307" max="2307" width="9.5703125" style="187" bestFit="1" customWidth="1"/>
    <col min="2308" max="2309" width="0" style="187" hidden="1" customWidth="1"/>
    <col min="2310" max="2310" width="9.7109375" style="187" customWidth="1"/>
    <col min="2311" max="2311" width="12.7109375" style="187" customWidth="1"/>
    <col min="2312" max="2312" width="10.140625" style="187" customWidth="1"/>
    <col min="2313" max="2313" width="10.5703125" style="187" customWidth="1"/>
    <col min="2314" max="2315" width="0" style="187" hidden="1" customWidth="1"/>
    <col min="2316" max="2316" width="9.140625" style="187"/>
    <col min="2317" max="2317" width="9.85546875" style="187" customWidth="1"/>
    <col min="2318" max="2318" width="9.140625" style="187"/>
    <col min="2319" max="2319" width="9.7109375" style="187" customWidth="1"/>
    <col min="2320" max="2321" width="0" style="187" hidden="1" customWidth="1"/>
    <col min="2322" max="2322" width="9.140625" style="187"/>
    <col min="2323" max="2323" width="10.7109375" style="187" customWidth="1"/>
    <col min="2324" max="2562" width="9.140625" style="187"/>
    <col min="2563" max="2563" width="9.5703125" style="187" bestFit="1" customWidth="1"/>
    <col min="2564" max="2565" width="0" style="187" hidden="1" customWidth="1"/>
    <col min="2566" max="2566" width="9.7109375" style="187" customWidth="1"/>
    <col min="2567" max="2567" width="12.7109375" style="187" customWidth="1"/>
    <col min="2568" max="2568" width="10.140625" style="187" customWidth="1"/>
    <col min="2569" max="2569" width="10.5703125" style="187" customWidth="1"/>
    <col min="2570" max="2571" width="0" style="187" hidden="1" customWidth="1"/>
    <col min="2572" max="2572" width="9.140625" style="187"/>
    <col min="2573" max="2573" width="9.85546875" style="187" customWidth="1"/>
    <col min="2574" max="2574" width="9.140625" style="187"/>
    <col min="2575" max="2575" width="9.7109375" style="187" customWidth="1"/>
    <col min="2576" max="2577" width="0" style="187" hidden="1" customWidth="1"/>
    <col min="2578" max="2578" width="9.140625" style="187"/>
    <col min="2579" max="2579" width="10.7109375" style="187" customWidth="1"/>
    <col min="2580" max="2818" width="9.140625" style="187"/>
    <col min="2819" max="2819" width="9.5703125" style="187" bestFit="1" customWidth="1"/>
    <col min="2820" max="2821" width="0" style="187" hidden="1" customWidth="1"/>
    <col min="2822" max="2822" width="9.7109375" style="187" customWidth="1"/>
    <col min="2823" max="2823" width="12.7109375" style="187" customWidth="1"/>
    <col min="2824" max="2824" width="10.140625" style="187" customWidth="1"/>
    <col min="2825" max="2825" width="10.5703125" style="187" customWidth="1"/>
    <col min="2826" max="2827" width="0" style="187" hidden="1" customWidth="1"/>
    <col min="2828" max="2828" width="9.140625" style="187"/>
    <col min="2829" max="2829" width="9.85546875" style="187" customWidth="1"/>
    <col min="2830" max="2830" width="9.140625" style="187"/>
    <col min="2831" max="2831" width="9.7109375" style="187" customWidth="1"/>
    <col min="2832" max="2833" width="0" style="187" hidden="1" customWidth="1"/>
    <col min="2834" max="2834" width="9.140625" style="187"/>
    <col min="2835" max="2835" width="10.7109375" style="187" customWidth="1"/>
    <col min="2836" max="3074" width="9.140625" style="187"/>
    <col min="3075" max="3075" width="9.5703125" style="187" bestFit="1" customWidth="1"/>
    <col min="3076" max="3077" width="0" style="187" hidden="1" customWidth="1"/>
    <col min="3078" max="3078" width="9.7109375" style="187" customWidth="1"/>
    <col min="3079" max="3079" width="12.7109375" style="187" customWidth="1"/>
    <col min="3080" max="3080" width="10.140625" style="187" customWidth="1"/>
    <col min="3081" max="3081" width="10.5703125" style="187" customWidth="1"/>
    <col min="3082" max="3083" width="0" style="187" hidden="1" customWidth="1"/>
    <col min="3084" max="3084" width="9.140625" style="187"/>
    <col min="3085" max="3085" width="9.85546875" style="187" customWidth="1"/>
    <col min="3086" max="3086" width="9.140625" style="187"/>
    <col min="3087" max="3087" width="9.7109375" style="187" customWidth="1"/>
    <col min="3088" max="3089" width="0" style="187" hidden="1" customWidth="1"/>
    <col min="3090" max="3090" width="9.140625" style="187"/>
    <col min="3091" max="3091" width="10.7109375" style="187" customWidth="1"/>
    <col min="3092" max="3330" width="9.140625" style="187"/>
    <col min="3331" max="3331" width="9.5703125" style="187" bestFit="1" customWidth="1"/>
    <col min="3332" max="3333" width="0" style="187" hidden="1" customWidth="1"/>
    <col min="3334" max="3334" width="9.7109375" style="187" customWidth="1"/>
    <col min="3335" max="3335" width="12.7109375" style="187" customWidth="1"/>
    <col min="3336" max="3336" width="10.140625" style="187" customWidth="1"/>
    <col min="3337" max="3337" width="10.5703125" style="187" customWidth="1"/>
    <col min="3338" max="3339" width="0" style="187" hidden="1" customWidth="1"/>
    <col min="3340" max="3340" width="9.140625" style="187"/>
    <col min="3341" max="3341" width="9.85546875" style="187" customWidth="1"/>
    <col min="3342" max="3342" width="9.140625" style="187"/>
    <col min="3343" max="3343" width="9.7109375" style="187" customWidth="1"/>
    <col min="3344" max="3345" width="0" style="187" hidden="1" customWidth="1"/>
    <col min="3346" max="3346" width="9.140625" style="187"/>
    <col min="3347" max="3347" width="10.7109375" style="187" customWidth="1"/>
    <col min="3348" max="3586" width="9.140625" style="187"/>
    <col min="3587" max="3587" width="9.5703125" style="187" bestFit="1" customWidth="1"/>
    <col min="3588" max="3589" width="0" style="187" hidden="1" customWidth="1"/>
    <col min="3590" max="3590" width="9.7109375" style="187" customWidth="1"/>
    <col min="3591" max="3591" width="12.7109375" style="187" customWidth="1"/>
    <col min="3592" max="3592" width="10.140625" style="187" customWidth="1"/>
    <col min="3593" max="3593" width="10.5703125" style="187" customWidth="1"/>
    <col min="3594" max="3595" width="0" style="187" hidden="1" customWidth="1"/>
    <col min="3596" max="3596" width="9.140625" style="187"/>
    <col min="3597" max="3597" width="9.85546875" style="187" customWidth="1"/>
    <col min="3598" max="3598" width="9.140625" style="187"/>
    <col min="3599" max="3599" width="9.7109375" style="187" customWidth="1"/>
    <col min="3600" max="3601" width="0" style="187" hidden="1" customWidth="1"/>
    <col min="3602" max="3602" width="9.140625" style="187"/>
    <col min="3603" max="3603" width="10.7109375" style="187" customWidth="1"/>
    <col min="3604" max="3842" width="9.140625" style="187"/>
    <col min="3843" max="3843" width="9.5703125" style="187" bestFit="1" customWidth="1"/>
    <col min="3844" max="3845" width="0" style="187" hidden="1" customWidth="1"/>
    <col min="3846" max="3846" width="9.7109375" style="187" customWidth="1"/>
    <col min="3847" max="3847" width="12.7109375" style="187" customWidth="1"/>
    <col min="3848" max="3848" width="10.140625" style="187" customWidth="1"/>
    <col min="3849" max="3849" width="10.5703125" style="187" customWidth="1"/>
    <col min="3850" max="3851" width="0" style="187" hidden="1" customWidth="1"/>
    <col min="3852" max="3852" width="9.140625" style="187"/>
    <col min="3853" max="3853" width="9.85546875" style="187" customWidth="1"/>
    <col min="3854" max="3854" width="9.140625" style="187"/>
    <col min="3855" max="3855" width="9.7109375" style="187" customWidth="1"/>
    <col min="3856" max="3857" width="0" style="187" hidden="1" customWidth="1"/>
    <col min="3858" max="3858" width="9.140625" style="187"/>
    <col min="3859" max="3859" width="10.7109375" style="187" customWidth="1"/>
    <col min="3860" max="4098" width="9.140625" style="187"/>
    <col min="4099" max="4099" width="9.5703125" style="187" bestFit="1" customWidth="1"/>
    <col min="4100" max="4101" width="0" style="187" hidden="1" customWidth="1"/>
    <col min="4102" max="4102" width="9.7109375" style="187" customWidth="1"/>
    <col min="4103" max="4103" width="12.7109375" style="187" customWidth="1"/>
    <col min="4104" max="4104" width="10.140625" style="187" customWidth="1"/>
    <col min="4105" max="4105" width="10.5703125" style="187" customWidth="1"/>
    <col min="4106" max="4107" width="0" style="187" hidden="1" customWidth="1"/>
    <col min="4108" max="4108" width="9.140625" style="187"/>
    <col min="4109" max="4109" width="9.85546875" style="187" customWidth="1"/>
    <col min="4110" max="4110" width="9.140625" style="187"/>
    <col min="4111" max="4111" width="9.7109375" style="187" customWidth="1"/>
    <col min="4112" max="4113" width="0" style="187" hidden="1" customWidth="1"/>
    <col min="4114" max="4114" width="9.140625" style="187"/>
    <col min="4115" max="4115" width="10.7109375" style="187" customWidth="1"/>
    <col min="4116" max="4354" width="9.140625" style="187"/>
    <col min="4355" max="4355" width="9.5703125" style="187" bestFit="1" customWidth="1"/>
    <col min="4356" max="4357" width="0" style="187" hidden="1" customWidth="1"/>
    <col min="4358" max="4358" width="9.7109375" style="187" customWidth="1"/>
    <col min="4359" max="4359" width="12.7109375" style="187" customWidth="1"/>
    <col min="4360" max="4360" width="10.140625" style="187" customWidth="1"/>
    <col min="4361" max="4361" width="10.5703125" style="187" customWidth="1"/>
    <col min="4362" max="4363" width="0" style="187" hidden="1" customWidth="1"/>
    <col min="4364" max="4364" width="9.140625" style="187"/>
    <col min="4365" max="4365" width="9.85546875" style="187" customWidth="1"/>
    <col min="4366" max="4366" width="9.140625" style="187"/>
    <col min="4367" max="4367" width="9.7109375" style="187" customWidth="1"/>
    <col min="4368" max="4369" width="0" style="187" hidden="1" customWidth="1"/>
    <col min="4370" max="4370" width="9.140625" style="187"/>
    <col min="4371" max="4371" width="10.7109375" style="187" customWidth="1"/>
    <col min="4372" max="4610" width="9.140625" style="187"/>
    <col min="4611" max="4611" width="9.5703125" style="187" bestFit="1" customWidth="1"/>
    <col min="4612" max="4613" width="0" style="187" hidden="1" customWidth="1"/>
    <col min="4614" max="4614" width="9.7109375" style="187" customWidth="1"/>
    <col min="4615" max="4615" width="12.7109375" style="187" customWidth="1"/>
    <col min="4616" max="4616" width="10.140625" style="187" customWidth="1"/>
    <col min="4617" max="4617" width="10.5703125" style="187" customWidth="1"/>
    <col min="4618" max="4619" width="0" style="187" hidden="1" customWidth="1"/>
    <col min="4620" max="4620" width="9.140625" style="187"/>
    <col min="4621" max="4621" width="9.85546875" style="187" customWidth="1"/>
    <col min="4622" max="4622" width="9.140625" style="187"/>
    <col min="4623" max="4623" width="9.7109375" style="187" customWidth="1"/>
    <col min="4624" max="4625" width="0" style="187" hidden="1" customWidth="1"/>
    <col min="4626" max="4626" width="9.140625" style="187"/>
    <col min="4627" max="4627" width="10.7109375" style="187" customWidth="1"/>
    <col min="4628" max="4866" width="9.140625" style="187"/>
    <col min="4867" max="4867" width="9.5703125" style="187" bestFit="1" customWidth="1"/>
    <col min="4868" max="4869" width="0" style="187" hidden="1" customWidth="1"/>
    <col min="4870" max="4870" width="9.7109375" style="187" customWidth="1"/>
    <col min="4871" max="4871" width="12.7109375" style="187" customWidth="1"/>
    <col min="4872" max="4872" width="10.140625" style="187" customWidth="1"/>
    <col min="4873" max="4873" width="10.5703125" style="187" customWidth="1"/>
    <col min="4874" max="4875" width="0" style="187" hidden="1" customWidth="1"/>
    <col min="4876" max="4876" width="9.140625" style="187"/>
    <col min="4877" max="4877" width="9.85546875" style="187" customWidth="1"/>
    <col min="4878" max="4878" width="9.140625" style="187"/>
    <col min="4879" max="4879" width="9.7109375" style="187" customWidth="1"/>
    <col min="4880" max="4881" width="0" style="187" hidden="1" customWidth="1"/>
    <col min="4882" max="4882" width="9.140625" style="187"/>
    <col min="4883" max="4883" width="10.7109375" style="187" customWidth="1"/>
    <col min="4884" max="5122" width="9.140625" style="187"/>
    <col min="5123" max="5123" width="9.5703125" style="187" bestFit="1" customWidth="1"/>
    <col min="5124" max="5125" width="0" style="187" hidden="1" customWidth="1"/>
    <col min="5126" max="5126" width="9.7109375" style="187" customWidth="1"/>
    <col min="5127" max="5127" width="12.7109375" style="187" customWidth="1"/>
    <col min="5128" max="5128" width="10.140625" style="187" customWidth="1"/>
    <col min="5129" max="5129" width="10.5703125" style="187" customWidth="1"/>
    <col min="5130" max="5131" width="0" style="187" hidden="1" customWidth="1"/>
    <col min="5132" max="5132" width="9.140625" style="187"/>
    <col min="5133" max="5133" width="9.85546875" style="187" customWidth="1"/>
    <col min="5134" max="5134" width="9.140625" style="187"/>
    <col min="5135" max="5135" width="9.7109375" style="187" customWidth="1"/>
    <col min="5136" max="5137" width="0" style="187" hidden="1" customWidth="1"/>
    <col min="5138" max="5138" width="9.140625" style="187"/>
    <col min="5139" max="5139" width="10.7109375" style="187" customWidth="1"/>
    <col min="5140" max="5378" width="9.140625" style="187"/>
    <col min="5379" max="5379" width="9.5703125" style="187" bestFit="1" customWidth="1"/>
    <col min="5380" max="5381" width="0" style="187" hidden="1" customWidth="1"/>
    <col min="5382" max="5382" width="9.7109375" style="187" customWidth="1"/>
    <col min="5383" max="5383" width="12.7109375" style="187" customWidth="1"/>
    <col min="5384" max="5384" width="10.140625" style="187" customWidth="1"/>
    <col min="5385" max="5385" width="10.5703125" style="187" customWidth="1"/>
    <col min="5386" max="5387" width="0" style="187" hidden="1" customWidth="1"/>
    <col min="5388" max="5388" width="9.140625" style="187"/>
    <col min="5389" max="5389" width="9.85546875" style="187" customWidth="1"/>
    <col min="5390" max="5390" width="9.140625" style="187"/>
    <col min="5391" max="5391" width="9.7109375" style="187" customWidth="1"/>
    <col min="5392" max="5393" width="0" style="187" hidden="1" customWidth="1"/>
    <col min="5394" max="5394" width="9.140625" style="187"/>
    <col min="5395" max="5395" width="10.7109375" style="187" customWidth="1"/>
    <col min="5396" max="5634" width="9.140625" style="187"/>
    <col min="5635" max="5635" width="9.5703125" style="187" bestFit="1" customWidth="1"/>
    <col min="5636" max="5637" width="0" style="187" hidden="1" customWidth="1"/>
    <col min="5638" max="5638" width="9.7109375" style="187" customWidth="1"/>
    <col min="5639" max="5639" width="12.7109375" style="187" customWidth="1"/>
    <col min="5640" max="5640" width="10.140625" style="187" customWidth="1"/>
    <col min="5641" max="5641" width="10.5703125" style="187" customWidth="1"/>
    <col min="5642" max="5643" width="0" style="187" hidden="1" customWidth="1"/>
    <col min="5644" max="5644" width="9.140625" style="187"/>
    <col min="5645" max="5645" width="9.85546875" style="187" customWidth="1"/>
    <col min="5646" max="5646" width="9.140625" style="187"/>
    <col min="5647" max="5647" width="9.7109375" style="187" customWidth="1"/>
    <col min="5648" max="5649" width="0" style="187" hidden="1" customWidth="1"/>
    <col min="5650" max="5650" width="9.140625" style="187"/>
    <col min="5651" max="5651" width="10.7109375" style="187" customWidth="1"/>
    <col min="5652" max="5890" width="9.140625" style="187"/>
    <col min="5891" max="5891" width="9.5703125" style="187" bestFit="1" customWidth="1"/>
    <col min="5892" max="5893" width="0" style="187" hidden="1" customWidth="1"/>
    <col min="5894" max="5894" width="9.7109375" style="187" customWidth="1"/>
    <col min="5895" max="5895" width="12.7109375" style="187" customWidth="1"/>
    <col min="5896" max="5896" width="10.140625" style="187" customWidth="1"/>
    <col min="5897" max="5897" width="10.5703125" style="187" customWidth="1"/>
    <col min="5898" max="5899" width="0" style="187" hidden="1" customWidth="1"/>
    <col min="5900" max="5900" width="9.140625" style="187"/>
    <col min="5901" max="5901" width="9.85546875" style="187" customWidth="1"/>
    <col min="5902" max="5902" width="9.140625" style="187"/>
    <col min="5903" max="5903" width="9.7109375" style="187" customWidth="1"/>
    <col min="5904" max="5905" width="0" style="187" hidden="1" customWidth="1"/>
    <col min="5906" max="5906" width="9.140625" style="187"/>
    <col min="5907" max="5907" width="10.7109375" style="187" customWidth="1"/>
    <col min="5908" max="6146" width="9.140625" style="187"/>
    <col min="6147" max="6147" width="9.5703125" style="187" bestFit="1" customWidth="1"/>
    <col min="6148" max="6149" width="0" style="187" hidden="1" customWidth="1"/>
    <col min="6150" max="6150" width="9.7109375" style="187" customWidth="1"/>
    <col min="6151" max="6151" width="12.7109375" style="187" customWidth="1"/>
    <col min="6152" max="6152" width="10.140625" style="187" customWidth="1"/>
    <col min="6153" max="6153" width="10.5703125" style="187" customWidth="1"/>
    <col min="6154" max="6155" width="0" style="187" hidden="1" customWidth="1"/>
    <col min="6156" max="6156" width="9.140625" style="187"/>
    <col min="6157" max="6157" width="9.85546875" style="187" customWidth="1"/>
    <col min="6158" max="6158" width="9.140625" style="187"/>
    <col min="6159" max="6159" width="9.7109375" style="187" customWidth="1"/>
    <col min="6160" max="6161" width="0" style="187" hidden="1" customWidth="1"/>
    <col min="6162" max="6162" width="9.140625" style="187"/>
    <col min="6163" max="6163" width="10.7109375" style="187" customWidth="1"/>
    <col min="6164" max="6402" width="9.140625" style="187"/>
    <col min="6403" max="6403" width="9.5703125" style="187" bestFit="1" customWidth="1"/>
    <col min="6404" max="6405" width="0" style="187" hidden="1" customWidth="1"/>
    <col min="6406" max="6406" width="9.7109375" style="187" customWidth="1"/>
    <col min="6407" max="6407" width="12.7109375" style="187" customWidth="1"/>
    <col min="6408" max="6408" width="10.140625" style="187" customWidth="1"/>
    <col min="6409" max="6409" width="10.5703125" style="187" customWidth="1"/>
    <col min="6410" max="6411" width="0" style="187" hidden="1" customWidth="1"/>
    <col min="6412" max="6412" width="9.140625" style="187"/>
    <col min="6413" max="6413" width="9.85546875" style="187" customWidth="1"/>
    <col min="6414" max="6414" width="9.140625" style="187"/>
    <col min="6415" max="6415" width="9.7109375" style="187" customWidth="1"/>
    <col min="6416" max="6417" width="0" style="187" hidden="1" customWidth="1"/>
    <col min="6418" max="6418" width="9.140625" style="187"/>
    <col min="6419" max="6419" width="10.7109375" style="187" customWidth="1"/>
    <col min="6420" max="6658" width="9.140625" style="187"/>
    <col min="6659" max="6659" width="9.5703125" style="187" bestFit="1" customWidth="1"/>
    <col min="6660" max="6661" width="0" style="187" hidden="1" customWidth="1"/>
    <col min="6662" max="6662" width="9.7109375" style="187" customWidth="1"/>
    <col min="6663" max="6663" width="12.7109375" style="187" customWidth="1"/>
    <col min="6664" max="6664" width="10.140625" style="187" customWidth="1"/>
    <col min="6665" max="6665" width="10.5703125" style="187" customWidth="1"/>
    <col min="6666" max="6667" width="0" style="187" hidden="1" customWidth="1"/>
    <col min="6668" max="6668" width="9.140625" style="187"/>
    <col min="6669" max="6669" width="9.85546875" style="187" customWidth="1"/>
    <col min="6670" max="6670" width="9.140625" style="187"/>
    <col min="6671" max="6671" width="9.7109375" style="187" customWidth="1"/>
    <col min="6672" max="6673" width="0" style="187" hidden="1" customWidth="1"/>
    <col min="6674" max="6674" width="9.140625" style="187"/>
    <col min="6675" max="6675" width="10.7109375" style="187" customWidth="1"/>
    <col min="6676" max="6914" width="9.140625" style="187"/>
    <col min="6915" max="6915" width="9.5703125" style="187" bestFit="1" customWidth="1"/>
    <col min="6916" max="6917" width="0" style="187" hidden="1" customWidth="1"/>
    <col min="6918" max="6918" width="9.7109375" style="187" customWidth="1"/>
    <col min="6919" max="6919" width="12.7109375" style="187" customWidth="1"/>
    <col min="6920" max="6920" width="10.140625" style="187" customWidth="1"/>
    <col min="6921" max="6921" width="10.5703125" style="187" customWidth="1"/>
    <col min="6922" max="6923" width="0" style="187" hidden="1" customWidth="1"/>
    <col min="6924" max="6924" width="9.140625" style="187"/>
    <col min="6925" max="6925" width="9.85546875" style="187" customWidth="1"/>
    <col min="6926" max="6926" width="9.140625" style="187"/>
    <col min="6927" max="6927" width="9.7109375" style="187" customWidth="1"/>
    <col min="6928" max="6929" width="0" style="187" hidden="1" customWidth="1"/>
    <col min="6930" max="6930" width="9.140625" style="187"/>
    <col min="6931" max="6931" width="10.7109375" style="187" customWidth="1"/>
    <col min="6932" max="7170" width="9.140625" style="187"/>
    <col min="7171" max="7171" width="9.5703125" style="187" bestFit="1" customWidth="1"/>
    <col min="7172" max="7173" width="0" style="187" hidden="1" customWidth="1"/>
    <col min="7174" max="7174" width="9.7109375" style="187" customWidth="1"/>
    <col min="7175" max="7175" width="12.7109375" style="187" customWidth="1"/>
    <col min="7176" max="7176" width="10.140625" style="187" customWidth="1"/>
    <col min="7177" max="7177" width="10.5703125" style="187" customWidth="1"/>
    <col min="7178" max="7179" width="0" style="187" hidden="1" customWidth="1"/>
    <col min="7180" max="7180" width="9.140625" style="187"/>
    <col min="7181" max="7181" width="9.85546875" style="187" customWidth="1"/>
    <col min="7182" max="7182" width="9.140625" style="187"/>
    <col min="7183" max="7183" width="9.7109375" style="187" customWidth="1"/>
    <col min="7184" max="7185" width="0" style="187" hidden="1" customWidth="1"/>
    <col min="7186" max="7186" width="9.140625" style="187"/>
    <col min="7187" max="7187" width="10.7109375" style="187" customWidth="1"/>
    <col min="7188" max="7426" width="9.140625" style="187"/>
    <col min="7427" max="7427" width="9.5703125" style="187" bestFit="1" customWidth="1"/>
    <col min="7428" max="7429" width="0" style="187" hidden="1" customWidth="1"/>
    <col min="7430" max="7430" width="9.7109375" style="187" customWidth="1"/>
    <col min="7431" max="7431" width="12.7109375" style="187" customWidth="1"/>
    <col min="7432" max="7432" width="10.140625" style="187" customWidth="1"/>
    <col min="7433" max="7433" width="10.5703125" style="187" customWidth="1"/>
    <col min="7434" max="7435" width="0" style="187" hidden="1" customWidth="1"/>
    <col min="7436" max="7436" width="9.140625" style="187"/>
    <col min="7437" max="7437" width="9.85546875" style="187" customWidth="1"/>
    <col min="7438" max="7438" width="9.140625" style="187"/>
    <col min="7439" max="7439" width="9.7109375" style="187" customWidth="1"/>
    <col min="7440" max="7441" width="0" style="187" hidden="1" customWidth="1"/>
    <col min="7442" max="7442" width="9.140625" style="187"/>
    <col min="7443" max="7443" width="10.7109375" style="187" customWidth="1"/>
    <col min="7444" max="7682" width="9.140625" style="187"/>
    <col min="7683" max="7683" width="9.5703125" style="187" bestFit="1" customWidth="1"/>
    <col min="7684" max="7685" width="0" style="187" hidden="1" customWidth="1"/>
    <col min="7686" max="7686" width="9.7109375" style="187" customWidth="1"/>
    <col min="7687" max="7687" width="12.7109375" style="187" customWidth="1"/>
    <col min="7688" max="7688" width="10.140625" style="187" customWidth="1"/>
    <col min="7689" max="7689" width="10.5703125" style="187" customWidth="1"/>
    <col min="7690" max="7691" width="0" style="187" hidden="1" customWidth="1"/>
    <col min="7692" max="7692" width="9.140625" style="187"/>
    <col min="7693" max="7693" width="9.85546875" style="187" customWidth="1"/>
    <col min="7694" max="7694" width="9.140625" style="187"/>
    <col min="7695" max="7695" width="9.7109375" style="187" customWidth="1"/>
    <col min="7696" max="7697" width="0" style="187" hidden="1" customWidth="1"/>
    <col min="7698" max="7698" width="9.140625" style="187"/>
    <col min="7699" max="7699" width="10.7109375" style="187" customWidth="1"/>
    <col min="7700" max="7938" width="9.140625" style="187"/>
    <col min="7939" max="7939" width="9.5703125" style="187" bestFit="1" customWidth="1"/>
    <col min="7940" max="7941" width="0" style="187" hidden="1" customWidth="1"/>
    <col min="7942" max="7942" width="9.7109375" style="187" customWidth="1"/>
    <col min="7943" max="7943" width="12.7109375" style="187" customWidth="1"/>
    <col min="7944" max="7944" width="10.140625" style="187" customWidth="1"/>
    <col min="7945" max="7945" width="10.5703125" style="187" customWidth="1"/>
    <col min="7946" max="7947" width="0" style="187" hidden="1" customWidth="1"/>
    <col min="7948" max="7948" width="9.140625" style="187"/>
    <col min="7949" max="7949" width="9.85546875" style="187" customWidth="1"/>
    <col min="7950" max="7950" width="9.140625" style="187"/>
    <col min="7951" max="7951" width="9.7109375" style="187" customWidth="1"/>
    <col min="7952" max="7953" width="0" style="187" hidden="1" customWidth="1"/>
    <col min="7954" max="7954" width="9.140625" style="187"/>
    <col min="7955" max="7955" width="10.7109375" style="187" customWidth="1"/>
    <col min="7956" max="8194" width="9.140625" style="187"/>
    <col min="8195" max="8195" width="9.5703125" style="187" bestFit="1" customWidth="1"/>
    <col min="8196" max="8197" width="0" style="187" hidden="1" customWidth="1"/>
    <col min="8198" max="8198" width="9.7109375" style="187" customWidth="1"/>
    <col min="8199" max="8199" width="12.7109375" style="187" customWidth="1"/>
    <col min="8200" max="8200" width="10.140625" style="187" customWidth="1"/>
    <col min="8201" max="8201" width="10.5703125" style="187" customWidth="1"/>
    <col min="8202" max="8203" width="0" style="187" hidden="1" customWidth="1"/>
    <col min="8204" max="8204" width="9.140625" style="187"/>
    <col min="8205" max="8205" width="9.85546875" style="187" customWidth="1"/>
    <col min="8206" max="8206" width="9.140625" style="187"/>
    <col min="8207" max="8207" width="9.7109375" style="187" customWidth="1"/>
    <col min="8208" max="8209" width="0" style="187" hidden="1" customWidth="1"/>
    <col min="8210" max="8210" width="9.140625" style="187"/>
    <col min="8211" max="8211" width="10.7109375" style="187" customWidth="1"/>
    <col min="8212" max="8450" width="9.140625" style="187"/>
    <col min="8451" max="8451" width="9.5703125" style="187" bestFit="1" customWidth="1"/>
    <col min="8452" max="8453" width="0" style="187" hidden="1" customWidth="1"/>
    <col min="8454" max="8454" width="9.7109375" style="187" customWidth="1"/>
    <col min="8455" max="8455" width="12.7109375" style="187" customWidth="1"/>
    <col min="8456" max="8456" width="10.140625" style="187" customWidth="1"/>
    <col min="8457" max="8457" width="10.5703125" style="187" customWidth="1"/>
    <col min="8458" max="8459" width="0" style="187" hidden="1" customWidth="1"/>
    <col min="8460" max="8460" width="9.140625" style="187"/>
    <col min="8461" max="8461" width="9.85546875" style="187" customWidth="1"/>
    <col min="8462" max="8462" width="9.140625" style="187"/>
    <col min="8463" max="8463" width="9.7109375" style="187" customWidth="1"/>
    <col min="8464" max="8465" width="0" style="187" hidden="1" customWidth="1"/>
    <col min="8466" max="8466" width="9.140625" style="187"/>
    <col min="8467" max="8467" width="10.7109375" style="187" customWidth="1"/>
    <col min="8468" max="8706" width="9.140625" style="187"/>
    <col min="8707" max="8707" width="9.5703125" style="187" bestFit="1" customWidth="1"/>
    <col min="8708" max="8709" width="0" style="187" hidden="1" customWidth="1"/>
    <col min="8710" max="8710" width="9.7109375" style="187" customWidth="1"/>
    <col min="8711" max="8711" width="12.7109375" style="187" customWidth="1"/>
    <col min="8712" max="8712" width="10.140625" style="187" customWidth="1"/>
    <col min="8713" max="8713" width="10.5703125" style="187" customWidth="1"/>
    <col min="8714" max="8715" width="0" style="187" hidden="1" customWidth="1"/>
    <col min="8716" max="8716" width="9.140625" style="187"/>
    <col min="8717" max="8717" width="9.85546875" style="187" customWidth="1"/>
    <col min="8718" max="8718" width="9.140625" style="187"/>
    <col min="8719" max="8719" width="9.7109375" style="187" customWidth="1"/>
    <col min="8720" max="8721" width="0" style="187" hidden="1" customWidth="1"/>
    <col min="8722" max="8722" width="9.140625" style="187"/>
    <col min="8723" max="8723" width="10.7109375" style="187" customWidth="1"/>
    <col min="8724" max="8962" width="9.140625" style="187"/>
    <col min="8963" max="8963" width="9.5703125" style="187" bestFit="1" customWidth="1"/>
    <col min="8964" max="8965" width="0" style="187" hidden="1" customWidth="1"/>
    <col min="8966" max="8966" width="9.7109375" style="187" customWidth="1"/>
    <col min="8967" max="8967" width="12.7109375" style="187" customWidth="1"/>
    <col min="8968" max="8968" width="10.140625" style="187" customWidth="1"/>
    <col min="8969" max="8969" width="10.5703125" style="187" customWidth="1"/>
    <col min="8970" max="8971" width="0" style="187" hidden="1" customWidth="1"/>
    <col min="8972" max="8972" width="9.140625" style="187"/>
    <col min="8973" max="8973" width="9.85546875" style="187" customWidth="1"/>
    <col min="8974" max="8974" width="9.140625" style="187"/>
    <col min="8975" max="8975" width="9.7109375" style="187" customWidth="1"/>
    <col min="8976" max="8977" width="0" style="187" hidden="1" customWidth="1"/>
    <col min="8978" max="8978" width="9.140625" style="187"/>
    <col min="8979" max="8979" width="10.7109375" style="187" customWidth="1"/>
    <col min="8980" max="9218" width="9.140625" style="187"/>
    <col min="9219" max="9219" width="9.5703125" style="187" bestFit="1" customWidth="1"/>
    <col min="9220" max="9221" width="0" style="187" hidden="1" customWidth="1"/>
    <col min="9222" max="9222" width="9.7109375" style="187" customWidth="1"/>
    <col min="9223" max="9223" width="12.7109375" style="187" customWidth="1"/>
    <col min="9224" max="9224" width="10.140625" style="187" customWidth="1"/>
    <col min="9225" max="9225" width="10.5703125" style="187" customWidth="1"/>
    <col min="9226" max="9227" width="0" style="187" hidden="1" customWidth="1"/>
    <col min="9228" max="9228" width="9.140625" style="187"/>
    <col min="9229" max="9229" width="9.85546875" style="187" customWidth="1"/>
    <col min="9230" max="9230" width="9.140625" style="187"/>
    <col min="9231" max="9231" width="9.7109375" style="187" customWidth="1"/>
    <col min="9232" max="9233" width="0" style="187" hidden="1" customWidth="1"/>
    <col min="9234" max="9234" width="9.140625" style="187"/>
    <col min="9235" max="9235" width="10.7109375" style="187" customWidth="1"/>
    <col min="9236" max="9474" width="9.140625" style="187"/>
    <col min="9475" max="9475" width="9.5703125" style="187" bestFit="1" customWidth="1"/>
    <col min="9476" max="9477" width="0" style="187" hidden="1" customWidth="1"/>
    <col min="9478" max="9478" width="9.7109375" style="187" customWidth="1"/>
    <col min="9479" max="9479" width="12.7109375" style="187" customWidth="1"/>
    <col min="9480" max="9480" width="10.140625" style="187" customWidth="1"/>
    <col min="9481" max="9481" width="10.5703125" style="187" customWidth="1"/>
    <col min="9482" max="9483" width="0" style="187" hidden="1" customWidth="1"/>
    <col min="9484" max="9484" width="9.140625" style="187"/>
    <col min="9485" max="9485" width="9.85546875" style="187" customWidth="1"/>
    <col min="9486" max="9486" width="9.140625" style="187"/>
    <col min="9487" max="9487" width="9.7109375" style="187" customWidth="1"/>
    <col min="9488" max="9489" width="0" style="187" hidden="1" customWidth="1"/>
    <col min="9490" max="9490" width="9.140625" style="187"/>
    <col min="9491" max="9491" width="10.7109375" style="187" customWidth="1"/>
    <col min="9492" max="9730" width="9.140625" style="187"/>
    <col min="9731" max="9731" width="9.5703125" style="187" bestFit="1" customWidth="1"/>
    <col min="9732" max="9733" width="0" style="187" hidden="1" customWidth="1"/>
    <col min="9734" max="9734" width="9.7109375" style="187" customWidth="1"/>
    <col min="9735" max="9735" width="12.7109375" style="187" customWidth="1"/>
    <col min="9736" max="9736" width="10.140625" style="187" customWidth="1"/>
    <col min="9737" max="9737" width="10.5703125" style="187" customWidth="1"/>
    <col min="9738" max="9739" width="0" style="187" hidden="1" customWidth="1"/>
    <col min="9740" max="9740" width="9.140625" style="187"/>
    <col min="9741" max="9741" width="9.85546875" style="187" customWidth="1"/>
    <col min="9742" max="9742" width="9.140625" style="187"/>
    <col min="9743" max="9743" width="9.7109375" style="187" customWidth="1"/>
    <col min="9744" max="9745" width="0" style="187" hidden="1" customWidth="1"/>
    <col min="9746" max="9746" width="9.140625" style="187"/>
    <col min="9747" max="9747" width="10.7109375" style="187" customWidth="1"/>
    <col min="9748" max="9986" width="9.140625" style="187"/>
    <col min="9987" max="9987" width="9.5703125" style="187" bestFit="1" customWidth="1"/>
    <col min="9988" max="9989" width="0" style="187" hidden="1" customWidth="1"/>
    <col min="9990" max="9990" width="9.7109375" style="187" customWidth="1"/>
    <col min="9991" max="9991" width="12.7109375" style="187" customWidth="1"/>
    <col min="9992" max="9992" width="10.140625" style="187" customWidth="1"/>
    <col min="9993" max="9993" width="10.5703125" style="187" customWidth="1"/>
    <col min="9994" max="9995" width="0" style="187" hidden="1" customWidth="1"/>
    <col min="9996" max="9996" width="9.140625" style="187"/>
    <col min="9997" max="9997" width="9.85546875" style="187" customWidth="1"/>
    <col min="9998" max="9998" width="9.140625" style="187"/>
    <col min="9999" max="9999" width="9.7109375" style="187" customWidth="1"/>
    <col min="10000" max="10001" width="0" style="187" hidden="1" customWidth="1"/>
    <col min="10002" max="10002" width="9.140625" style="187"/>
    <col min="10003" max="10003" width="10.7109375" style="187" customWidth="1"/>
    <col min="10004" max="10242" width="9.140625" style="187"/>
    <col min="10243" max="10243" width="9.5703125" style="187" bestFit="1" customWidth="1"/>
    <col min="10244" max="10245" width="0" style="187" hidden="1" customWidth="1"/>
    <col min="10246" max="10246" width="9.7109375" style="187" customWidth="1"/>
    <col min="10247" max="10247" width="12.7109375" style="187" customWidth="1"/>
    <col min="10248" max="10248" width="10.140625" style="187" customWidth="1"/>
    <col min="10249" max="10249" width="10.5703125" style="187" customWidth="1"/>
    <col min="10250" max="10251" width="0" style="187" hidden="1" customWidth="1"/>
    <col min="10252" max="10252" width="9.140625" style="187"/>
    <col min="10253" max="10253" width="9.85546875" style="187" customWidth="1"/>
    <col min="10254" max="10254" width="9.140625" style="187"/>
    <col min="10255" max="10255" width="9.7109375" style="187" customWidth="1"/>
    <col min="10256" max="10257" width="0" style="187" hidden="1" customWidth="1"/>
    <col min="10258" max="10258" width="9.140625" style="187"/>
    <col min="10259" max="10259" width="10.7109375" style="187" customWidth="1"/>
    <col min="10260" max="10498" width="9.140625" style="187"/>
    <col min="10499" max="10499" width="9.5703125" style="187" bestFit="1" customWidth="1"/>
    <col min="10500" max="10501" width="0" style="187" hidden="1" customWidth="1"/>
    <col min="10502" max="10502" width="9.7109375" style="187" customWidth="1"/>
    <col min="10503" max="10503" width="12.7109375" style="187" customWidth="1"/>
    <col min="10504" max="10504" width="10.140625" style="187" customWidth="1"/>
    <col min="10505" max="10505" width="10.5703125" style="187" customWidth="1"/>
    <col min="10506" max="10507" width="0" style="187" hidden="1" customWidth="1"/>
    <col min="10508" max="10508" width="9.140625" style="187"/>
    <col min="10509" max="10509" width="9.85546875" style="187" customWidth="1"/>
    <col min="10510" max="10510" width="9.140625" style="187"/>
    <col min="10511" max="10511" width="9.7109375" style="187" customWidth="1"/>
    <col min="10512" max="10513" width="0" style="187" hidden="1" customWidth="1"/>
    <col min="10514" max="10514" width="9.140625" style="187"/>
    <col min="10515" max="10515" width="10.7109375" style="187" customWidth="1"/>
    <col min="10516" max="10754" width="9.140625" style="187"/>
    <col min="10755" max="10755" width="9.5703125" style="187" bestFit="1" customWidth="1"/>
    <col min="10756" max="10757" width="0" style="187" hidden="1" customWidth="1"/>
    <col min="10758" max="10758" width="9.7109375" style="187" customWidth="1"/>
    <col min="10759" max="10759" width="12.7109375" style="187" customWidth="1"/>
    <col min="10760" max="10760" width="10.140625" style="187" customWidth="1"/>
    <col min="10761" max="10761" width="10.5703125" style="187" customWidth="1"/>
    <col min="10762" max="10763" width="0" style="187" hidden="1" customWidth="1"/>
    <col min="10764" max="10764" width="9.140625" style="187"/>
    <col min="10765" max="10765" width="9.85546875" style="187" customWidth="1"/>
    <col min="10766" max="10766" width="9.140625" style="187"/>
    <col min="10767" max="10767" width="9.7109375" style="187" customWidth="1"/>
    <col min="10768" max="10769" width="0" style="187" hidden="1" customWidth="1"/>
    <col min="10770" max="10770" width="9.140625" style="187"/>
    <col min="10771" max="10771" width="10.7109375" style="187" customWidth="1"/>
    <col min="10772" max="11010" width="9.140625" style="187"/>
    <col min="11011" max="11011" width="9.5703125" style="187" bestFit="1" customWidth="1"/>
    <col min="11012" max="11013" width="0" style="187" hidden="1" customWidth="1"/>
    <col min="11014" max="11014" width="9.7109375" style="187" customWidth="1"/>
    <col min="11015" max="11015" width="12.7109375" style="187" customWidth="1"/>
    <col min="11016" max="11016" width="10.140625" style="187" customWidth="1"/>
    <col min="11017" max="11017" width="10.5703125" style="187" customWidth="1"/>
    <col min="11018" max="11019" width="0" style="187" hidden="1" customWidth="1"/>
    <col min="11020" max="11020" width="9.140625" style="187"/>
    <col min="11021" max="11021" width="9.85546875" style="187" customWidth="1"/>
    <col min="11022" max="11022" width="9.140625" style="187"/>
    <col min="11023" max="11023" width="9.7109375" style="187" customWidth="1"/>
    <col min="11024" max="11025" width="0" style="187" hidden="1" customWidth="1"/>
    <col min="11026" max="11026" width="9.140625" style="187"/>
    <col min="11027" max="11027" width="10.7109375" style="187" customWidth="1"/>
    <col min="11028" max="11266" width="9.140625" style="187"/>
    <col min="11267" max="11267" width="9.5703125" style="187" bestFit="1" customWidth="1"/>
    <col min="11268" max="11269" width="0" style="187" hidden="1" customWidth="1"/>
    <col min="11270" max="11270" width="9.7109375" style="187" customWidth="1"/>
    <col min="11271" max="11271" width="12.7109375" style="187" customWidth="1"/>
    <col min="11272" max="11272" width="10.140625" style="187" customWidth="1"/>
    <col min="11273" max="11273" width="10.5703125" style="187" customWidth="1"/>
    <col min="11274" max="11275" width="0" style="187" hidden="1" customWidth="1"/>
    <col min="11276" max="11276" width="9.140625" style="187"/>
    <col min="11277" max="11277" width="9.85546875" style="187" customWidth="1"/>
    <col min="11278" max="11278" width="9.140625" style="187"/>
    <col min="11279" max="11279" width="9.7109375" style="187" customWidth="1"/>
    <col min="11280" max="11281" width="0" style="187" hidden="1" customWidth="1"/>
    <col min="11282" max="11282" width="9.140625" style="187"/>
    <col min="11283" max="11283" width="10.7109375" style="187" customWidth="1"/>
    <col min="11284" max="11522" width="9.140625" style="187"/>
    <col min="11523" max="11523" width="9.5703125" style="187" bestFit="1" customWidth="1"/>
    <col min="11524" max="11525" width="0" style="187" hidden="1" customWidth="1"/>
    <col min="11526" max="11526" width="9.7109375" style="187" customWidth="1"/>
    <col min="11527" max="11527" width="12.7109375" style="187" customWidth="1"/>
    <col min="11528" max="11528" width="10.140625" style="187" customWidth="1"/>
    <col min="11529" max="11529" width="10.5703125" style="187" customWidth="1"/>
    <col min="11530" max="11531" width="0" style="187" hidden="1" customWidth="1"/>
    <col min="11532" max="11532" width="9.140625" style="187"/>
    <col min="11533" max="11533" width="9.85546875" style="187" customWidth="1"/>
    <col min="11534" max="11534" width="9.140625" style="187"/>
    <col min="11535" max="11535" width="9.7109375" style="187" customWidth="1"/>
    <col min="11536" max="11537" width="0" style="187" hidden="1" customWidth="1"/>
    <col min="11538" max="11538" width="9.140625" style="187"/>
    <col min="11539" max="11539" width="10.7109375" style="187" customWidth="1"/>
    <col min="11540" max="11778" width="9.140625" style="187"/>
    <col min="11779" max="11779" width="9.5703125" style="187" bestFit="1" customWidth="1"/>
    <col min="11780" max="11781" width="0" style="187" hidden="1" customWidth="1"/>
    <col min="11782" max="11782" width="9.7109375" style="187" customWidth="1"/>
    <col min="11783" max="11783" width="12.7109375" style="187" customWidth="1"/>
    <col min="11784" max="11784" width="10.140625" style="187" customWidth="1"/>
    <col min="11785" max="11785" width="10.5703125" style="187" customWidth="1"/>
    <col min="11786" max="11787" width="0" style="187" hidden="1" customWidth="1"/>
    <col min="11788" max="11788" width="9.140625" style="187"/>
    <col min="11789" max="11789" width="9.85546875" style="187" customWidth="1"/>
    <col min="11790" max="11790" width="9.140625" style="187"/>
    <col min="11791" max="11791" width="9.7109375" style="187" customWidth="1"/>
    <col min="11792" max="11793" width="0" style="187" hidden="1" customWidth="1"/>
    <col min="11794" max="11794" width="9.140625" style="187"/>
    <col min="11795" max="11795" width="10.7109375" style="187" customWidth="1"/>
    <col min="11796" max="12034" width="9.140625" style="187"/>
    <col min="12035" max="12035" width="9.5703125" style="187" bestFit="1" customWidth="1"/>
    <col min="12036" max="12037" width="0" style="187" hidden="1" customWidth="1"/>
    <col min="12038" max="12038" width="9.7109375" style="187" customWidth="1"/>
    <col min="12039" max="12039" width="12.7109375" style="187" customWidth="1"/>
    <col min="12040" max="12040" width="10.140625" style="187" customWidth="1"/>
    <col min="12041" max="12041" width="10.5703125" style="187" customWidth="1"/>
    <col min="12042" max="12043" width="0" style="187" hidden="1" customWidth="1"/>
    <col min="12044" max="12044" width="9.140625" style="187"/>
    <col min="12045" max="12045" width="9.85546875" style="187" customWidth="1"/>
    <col min="12046" max="12046" width="9.140625" style="187"/>
    <col min="12047" max="12047" width="9.7109375" style="187" customWidth="1"/>
    <col min="12048" max="12049" width="0" style="187" hidden="1" customWidth="1"/>
    <col min="12050" max="12050" width="9.140625" style="187"/>
    <col min="12051" max="12051" width="10.7109375" style="187" customWidth="1"/>
    <col min="12052" max="12290" width="9.140625" style="187"/>
    <col min="12291" max="12291" width="9.5703125" style="187" bestFit="1" customWidth="1"/>
    <col min="12292" max="12293" width="0" style="187" hidden="1" customWidth="1"/>
    <col min="12294" max="12294" width="9.7109375" style="187" customWidth="1"/>
    <col min="12295" max="12295" width="12.7109375" style="187" customWidth="1"/>
    <col min="12296" max="12296" width="10.140625" style="187" customWidth="1"/>
    <col min="12297" max="12297" width="10.5703125" style="187" customWidth="1"/>
    <col min="12298" max="12299" width="0" style="187" hidden="1" customWidth="1"/>
    <col min="12300" max="12300" width="9.140625" style="187"/>
    <col min="12301" max="12301" width="9.85546875" style="187" customWidth="1"/>
    <col min="12302" max="12302" width="9.140625" style="187"/>
    <col min="12303" max="12303" width="9.7109375" style="187" customWidth="1"/>
    <col min="12304" max="12305" width="0" style="187" hidden="1" customWidth="1"/>
    <col min="12306" max="12306" width="9.140625" style="187"/>
    <col min="12307" max="12307" width="10.7109375" style="187" customWidth="1"/>
    <col min="12308" max="12546" width="9.140625" style="187"/>
    <col min="12547" max="12547" width="9.5703125" style="187" bestFit="1" customWidth="1"/>
    <col min="12548" max="12549" width="0" style="187" hidden="1" customWidth="1"/>
    <col min="12550" max="12550" width="9.7109375" style="187" customWidth="1"/>
    <col min="12551" max="12551" width="12.7109375" style="187" customWidth="1"/>
    <col min="12552" max="12552" width="10.140625" style="187" customWidth="1"/>
    <col min="12553" max="12553" width="10.5703125" style="187" customWidth="1"/>
    <col min="12554" max="12555" width="0" style="187" hidden="1" customWidth="1"/>
    <col min="12556" max="12556" width="9.140625" style="187"/>
    <col min="12557" max="12557" width="9.85546875" style="187" customWidth="1"/>
    <col min="12558" max="12558" width="9.140625" style="187"/>
    <col min="12559" max="12559" width="9.7109375" style="187" customWidth="1"/>
    <col min="12560" max="12561" width="0" style="187" hidden="1" customWidth="1"/>
    <col min="12562" max="12562" width="9.140625" style="187"/>
    <col min="12563" max="12563" width="10.7109375" style="187" customWidth="1"/>
    <col min="12564" max="12802" width="9.140625" style="187"/>
    <col min="12803" max="12803" width="9.5703125" style="187" bestFit="1" customWidth="1"/>
    <col min="12804" max="12805" width="0" style="187" hidden="1" customWidth="1"/>
    <col min="12806" max="12806" width="9.7109375" style="187" customWidth="1"/>
    <col min="12807" max="12807" width="12.7109375" style="187" customWidth="1"/>
    <col min="12808" max="12808" width="10.140625" style="187" customWidth="1"/>
    <col min="12809" max="12809" width="10.5703125" style="187" customWidth="1"/>
    <col min="12810" max="12811" width="0" style="187" hidden="1" customWidth="1"/>
    <col min="12812" max="12812" width="9.140625" style="187"/>
    <col min="12813" max="12813" width="9.85546875" style="187" customWidth="1"/>
    <col min="12814" max="12814" width="9.140625" style="187"/>
    <col min="12815" max="12815" width="9.7109375" style="187" customWidth="1"/>
    <col min="12816" max="12817" width="0" style="187" hidden="1" customWidth="1"/>
    <col min="12818" max="12818" width="9.140625" style="187"/>
    <col min="12819" max="12819" width="10.7109375" style="187" customWidth="1"/>
    <col min="12820" max="13058" width="9.140625" style="187"/>
    <col min="13059" max="13059" width="9.5703125" style="187" bestFit="1" customWidth="1"/>
    <col min="13060" max="13061" width="0" style="187" hidden="1" customWidth="1"/>
    <col min="13062" max="13062" width="9.7109375" style="187" customWidth="1"/>
    <col min="13063" max="13063" width="12.7109375" style="187" customWidth="1"/>
    <col min="13064" max="13064" width="10.140625" style="187" customWidth="1"/>
    <col min="13065" max="13065" width="10.5703125" style="187" customWidth="1"/>
    <col min="13066" max="13067" width="0" style="187" hidden="1" customWidth="1"/>
    <col min="13068" max="13068" width="9.140625" style="187"/>
    <col min="13069" max="13069" width="9.85546875" style="187" customWidth="1"/>
    <col min="13070" max="13070" width="9.140625" style="187"/>
    <col min="13071" max="13071" width="9.7109375" style="187" customWidth="1"/>
    <col min="13072" max="13073" width="0" style="187" hidden="1" customWidth="1"/>
    <col min="13074" max="13074" width="9.140625" style="187"/>
    <col min="13075" max="13075" width="10.7109375" style="187" customWidth="1"/>
    <col min="13076" max="13314" width="9.140625" style="187"/>
    <col min="13315" max="13315" width="9.5703125" style="187" bestFit="1" customWidth="1"/>
    <col min="13316" max="13317" width="0" style="187" hidden="1" customWidth="1"/>
    <col min="13318" max="13318" width="9.7109375" style="187" customWidth="1"/>
    <col min="13319" max="13319" width="12.7109375" style="187" customWidth="1"/>
    <col min="13320" max="13320" width="10.140625" style="187" customWidth="1"/>
    <col min="13321" max="13321" width="10.5703125" style="187" customWidth="1"/>
    <col min="13322" max="13323" width="0" style="187" hidden="1" customWidth="1"/>
    <col min="13324" max="13324" width="9.140625" style="187"/>
    <col min="13325" max="13325" width="9.85546875" style="187" customWidth="1"/>
    <col min="13326" max="13326" width="9.140625" style="187"/>
    <col min="13327" max="13327" width="9.7109375" style="187" customWidth="1"/>
    <col min="13328" max="13329" width="0" style="187" hidden="1" customWidth="1"/>
    <col min="13330" max="13330" width="9.140625" style="187"/>
    <col min="13331" max="13331" width="10.7109375" style="187" customWidth="1"/>
    <col min="13332" max="13570" width="9.140625" style="187"/>
    <col min="13571" max="13571" width="9.5703125" style="187" bestFit="1" customWidth="1"/>
    <col min="13572" max="13573" width="0" style="187" hidden="1" customWidth="1"/>
    <col min="13574" max="13574" width="9.7109375" style="187" customWidth="1"/>
    <col min="13575" max="13575" width="12.7109375" style="187" customWidth="1"/>
    <col min="13576" max="13576" width="10.140625" style="187" customWidth="1"/>
    <col min="13577" max="13577" width="10.5703125" style="187" customWidth="1"/>
    <col min="13578" max="13579" width="0" style="187" hidden="1" customWidth="1"/>
    <col min="13580" max="13580" width="9.140625" style="187"/>
    <col min="13581" max="13581" width="9.85546875" style="187" customWidth="1"/>
    <col min="13582" max="13582" width="9.140625" style="187"/>
    <col min="13583" max="13583" width="9.7109375" style="187" customWidth="1"/>
    <col min="13584" max="13585" width="0" style="187" hidden="1" customWidth="1"/>
    <col min="13586" max="13586" width="9.140625" style="187"/>
    <col min="13587" max="13587" width="10.7109375" style="187" customWidth="1"/>
    <col min="13588" max="13826" width="9.140625" style="187"/>
    <col min="13827" max="13827" width="9.5703125" style="187" bestFit="1" customWidth="1"/>
    <col min="13828" max="13829" width="0" style="187" hidden="1" customWidth="1"/>
    <col min="13830" max="13830" width="9.7109375" style="187" customWidth="1"/>
    <col min="13831" max="13831" width="12.7109375" style="187" customWidth="1"/>
    <col min="13832" max="13832" width="10.140625" style="187" customWidth="1"/>
    <col min="13833" max="13833" width="10.5703125" style="187" customWidth="1"/>
    <col min="13834" max="13835" width="0" style="187" hidden="1" customWidth="1"/>
    <col min="13836" max="13836" width="9.140625" style="187"/>
    <col min="13837" max="13837" width="9.85546875" style="187" customWidth="1"/>
    <col min="13838" max="13838" width="9.140625" style="187"/>
    <col min="13839" max="13839" width="9.7109375" style="187" customWidth="1"/>
    <col min="13840" max="13841" width="0" style="187" hidden="1" customWidth="1"/>
    <col min="13842" max="13842" width="9.140625" style="187"/>
    <col min="13843" max="13843" width="10.7109375" style="187" customWidth="1"/>
    <col min="13844" max="14082" width="9.140625" style="187"/>
    <col min="14083" max="14083" width="9.5703125" style="187" bestFit="1" customWidth="1"/>
    <col min="14084" max="14085" width="0" style="187" hidden="1" customWidth="1"/>
    <col min="14086" max="14086" width="9.7109375" style="187" customWidth="1"/>
    <col min="14087" max="14087" width="12.7109375" style="187" customWidth="1"/>
    <col min="14088" max="14088" width="10.140625" style="187" customWidth="1"/>
    <col min="14089" max="14089" width="10.5703125" style="187" customWidth="1"/>
    <col min="14090" max="14091" width="0" style="187" hidden="1" customWidth="1"/>
    <col min="14092" max="14092" width="9.140625" style="187"/>
    <col min="14093" max="14093" width="9.85546875" style="187" customWidth="1"/>
    <col min="14094" max="14094" width="9.140625" style="187"/>
    <col min="14095" max="14095" width="9.7109375" style="187" customWidth="1"/>
    <col min="14096" max="14097" width="0" style="187" hidden="1" customWidth="1"/>
    <col min="14098" max="14098" width="9.140625" style="187"/>
    <col min="14099" max="14099" width="10.7109375" style="187" customWidth="1"/>
    <col min="14100" max="14338" width="9.140625" style="187"/>
    <col min="14339" max="14339" width="9.5703125" style="187" bestFit="1" customWidth="1"/>
    <col min="14340" max="14341" width="0" style="187" hidden="1" customWidth="1"/>
    <col min="14342" max="14342" width="9.7109375" style="187" customWidth="1"/>
    <col min="14343" max="14343" width="12.7109375" style="187" customWidth="1"/>
    <col min="14344" max="14344" width="10.140625" style="187" customWidth="1"/>
    <col min="14345" max="14345" width="10.5703125" style="187" customWidth="1"/>
    <col min="14346" max="14347" width="0" style="187" hidden="1" customWidth="1"/>
    <col min="14348" max="14348" width="9.140625" style="187"/>
    <col min="14349" max="14349" width="9.85546875" style="187" customWidth="1"/>
    <col min="14350" max="14350" width="9.140625" style="187"/>
    <col min="14351" max="14351" width="9.7109375" style="187" customWidth="1"/>
    <col min="14352" max="14353" width="0" style="187" hidden="1" customWidth="1"/>
    <col min="14354" max="14354" width="9.140625" style="187"/>
    <col min="14355" max="14355" width="10.7109375" style="187" customWidth="1"/>
    <col min="14356" max="14594" width="9.140625" style="187"/>
    <col min="14595" max="14595" width="9.5703125" style="187" bestFit="1" customWidth="1"/>
    <col min="14596" max="14597" width="0" style="187" hidden="1" customWidth="1"/>
    <col min="14598" max="14598" width="9.7109375" style="187" customWidth="1"/>
    <col min="14599" max="14599" width="12.7109375" style="187" customWidth="1"/>
    <col min="14600" max="14600" width="10.140625" style="187" customWidth="1"/>
    <col min="14601" max="14601" width="10.5703125" style="187" customWidth="1"/>
    <col min="14602" max="14603" width="0" style="187" hidden="1" customWidth="1"/>
    <col min="14604" max="14604" width="9.140625" style="187"/>
    <col min="14605" max="14605" width="9.85546875" style="187" customWidth="1"/>
    <col min="14606" max="14606" width="9.140625" style="187"/>
    <col min="14607" max="14607" width="9.7109375" style="187" customWidth="1"/>
    <col min="14608" max="14609" width="0" style="187" hidden="1" customWidth="1"/>
    <col min="14610" max="14610" width="9.140625" style="187"/>
    <col min="14611" max="14611" width="10.7109375" style="187" customWidth="1"/>
    <col min="14612" max="14850" width="9.140625" style="187"/>
    <col min="14851" max="14851" width="9.5703125" style="187" bestFit="1" customWidth="1"/>
    <col min="14852" max="14853" width="0" style="187" hidden="1" customWidth="1"/>
    <col min="14854" max="14854" width="9.7109375" style="187" customWidth="1"/>
    <col min="14855" max="14855" width="12.7109375" style="187" customWidth="1"/>
    <col min="14856" max="14856" width="10.140625" style="187" customWidth="1"/>
    <col min="14857" max="14857" width="10.5703125" style="187" customWidth="1"/>
    <col min="14858" max="14859" width="0" style="187" hidden="1" customWidth="1"/>
    <col min="14860" max="14860" width="9.140625" style="187"/>
    <col min="14861" max="14861" width="9.85546875" style="187" customWidth="1"/>
    <col min="14862" max="14862" width="9.140625" style="187"/>
    <col min="14863" max="14863" width="9.7109375" style="187" customWidth="1"/>
    <col min="14864" max="14865" width="0" style="187" hidden="1" customWidth="1"/>
    <col min="14866" max="14866" width="9.140625" style="187"/>
    <col min="14867" max="14867" width="10.7109375" style="187" customWidth="1"/>
    <col min="14868" max="15106" width="9.140625" style="187"/>
    <col min="15107" max="15107" width="9.5703125" style="187" bestFit="1" customWidth="1"/>
    <col min="15108" max="15109" width="0" style="187" hidden="1" customWidth="1"/>
    <col min="15110" max="15110" width="9.7109375" style="187" customWidth="1"/>
    <col min="15111" max="15111" width="12.7109375" style="187" customWidth="1"/>
    <col min="15112" max="15112" width="10.140625" style="187" customWidth="1"/>
    <col min="15113" max="15113" width="10.5703125" style="187" customWidth="1"/>
    <col min="15114" max="15115" width="0" style="187" hidden="1" customWidth="1"/>
    <col min="15116" max="15116" width="9.140625" style="187"/>
    <col min="15117" max="15117" width="9.85546875" style="187" customWidth="1"/>
    <col min="15118" max="15118" width="9.140625" style="187"/>
    <col min="15119" max="15119" width="9.7109375" style="187" customWidth="1"/>
    <col min="15120" max="15121" width="0" style="187" hidden="1" customWidth="1"/>
    <col min="15122" max="15122" width="9.140625" style="187"/>
    <col min="15123" max="15123" width="10.7109375" style="187" customWidth="1"/>
    <col min="15124" max="15362" width="9.140625" style="187"/>
    <col min="15363" max="15363" width="9.5703125" style="187" bestFit="1" customWidth="1"/>
    <col min="15364" max="15365" width="0" style="187" hidden="1" customWidth="1"/>
    <col min="15366" max="15366" width="9.7109375" style="187" customWidth="1"/>
    <col min="15367" max="15367" width="12.7109375" style="187" customWidth="1"/>
    <col min="15368" max="15368" width="10.140625" style="187" customWidth="1"/>
    <col min="15369" max="15369" width="10.5703125" style="187" customWidth="1"/>
    <col min="15370" max="15371" width="0" style="187" hidden="1" customWidth="1"/>
    <col min="15372" max="15372" width="9.140625" style="187"/>
    <col min="15373" max="15373" width="9.85546875" style="187" customWidth="1"/>
    <col min="15374" max="15374" width="9.140625" style="187"/>
    <col min="15375" max="15375" width="9.7109375" style="187" customWidth="1"/>
    <col min="15376" max="15377" width="0" style="187" hidden="1" customWidth="1"/>
    <col min="15378" max="15378" width="9.140625" style="187"/>
    <col min="15379" max="15379" width="10.7109375" style="187" customWidth="1"/>
    <col min="15380" max="15618" width="9.140625" style="187"/>
    <col min="15619" max="15619" width="9.5703125" style="187" bestFit="1" customWidth="1"/>
    <col min="15620" max="15621" width="0" style="187" hidden="1" customWidth="1"/>
    <col min="15622" max="15622" width="9.7109375" style="187" customWidth="1"/>
    <col min="15623" max="15623" width="12.7109375" style="187" customWidth="1"/>
    <col min="15624" max="15624" width="10.140625" style="187" customWidth="1"/>
    <col min="15625" max="15625" width="10.5703125" style="187" customWidth="1"/>
    <col min="15626" max="15627" width="0" style="187" hidden="1" customWidth="1"/>
    <col min="15628" max="15628" width="9.140625" style="187"/>
    <col min="15629" max="15629" width="9.85546875" style="187" customWidth="1"/>
    <col min="15630" max="15630" width="9.140625" style="187"/>
    <col min="15631" max="15631" width="9.7109375" style="187" customWidth="1"/>
    <col min="15632" max="15633" width="0" style="187" hidden="1" customWidth="1"/>
    <col min="15634" max="15634" width="9.140625" style="187"/>
    <col min="15635" max="15635" width="10.7109375" style="187" customWidth="1"/>
    <col min="15636" max="15874" width="9.140625" style="187"/>
    <col min="15875" max="15875" width="9.5703125" style="187" bestFit="1" customWidth="1"/>
    <col min="15876" max="15877" width="0" style="187" hidden="1" customWidth="1"/>
    <col min="15878" max="15878" width="9.7109375" style="187" customWidth="1"/>
    <col min="15879" max="15879" width="12.7109375" style="187" customWidth="1"/>
    <col min="15880" max="15880" width="10.140625" style="187" customWidth="1"/>
    <col min="15881" max="15881" width="10.5703125" style="187" customWidth="1"/>
    <col min="15882" max="15883" width="0" style="187" hidden="1" customWidth="1"/>
    <col min="15884" max="15884" width="9.140625" style="187"/>
    <col min="15885" max="15885" width="9.85546875" style="187" customWidth="1"/>
    <col min="15886" max="15886" width="9.140625" style="187"/>
    <col min="15887" max="15887" width="9.7109375" style="187" customWidth="1"/>
    <col min="15888" max="15889" width="0" style="187" hidden="1" customWidth="1"/>
    <col min="15890" max="15890" width="9.140625" style="187"/>
    <col min="15891" max="15891" width="10.7109375" style="187" customWidth="1"/>
    <col min="15892" max="16130" width="9.140625" style="187"/>
    <col min="16131" max="16131" width="9.5703125" style="187" bestFit="1" customWidth="1"/>
    <col min="16132" max="16133" width="0" style="187" hidden="1" customWidth="1"/>
    <col min="16134" max="16134" width="9.7109375" style="187" customWidth="1"/>
    <col min="16135" max="16135" width="12.7109375" style="187" customWidth="1"/>
    <col min="16136" max="16136" width="10.140625" style="187" customWidth="1"/>
    <col min="16137" max="16137" width="10.5703125" style="187" customWidth="1"/>
    <col min="16138" max="16139" width="0" style="187" hidden="1" customWidth="1"/>
    <col min="16140" max="16140" width="9.140625" style="187"/>
    <col min="16141" max="16141" width="9.85546875" style="187" customWidth="1"/>
    <col min="16142" max="16142" width="9.140625" style="187"/>
    <col min="16143" max="16143" width="9.7109375" style="187" customWidth="1"/>
    <col min="16144" max="16145" width="0" style="187" hidden="1" customWidth="1"/>
    <col min="16146" max="16146" width="9.140625" style="187"/>
    <col min="16147" max="16147" width="10.7109375" style="187" customWidth="1"/>
    <col min="16148" max="16384" width="9.140625" style="187"/>
  </cols>
  <sheetData>
    <row r="1" spans="2:26">
      <c r="B1" s="2598" t="s">
        <v>1529</v>
      </c>
      <c r="C1" s="2598"/>
      <c r="D1" s="2598"/>
      <c r="E1" s="2598"/>
      <c r="F1" s="2598"/>
      <c r="G1" s="2598"/>
      <c r="H1" s="2598"/>
      <c r="I1" s="2598"/>
      <c r="J1" s="2598"/>
      <c r="K1" s="2598"/>
      <c r="L1" s="2598"/>
      <c r="M1" s="2598"/>
      <c r="N1" s="2598"/>
      <c r="O1" s="2598"/>
      <c r="P1" s="2598"/>
      <c r="Q1" s="2598"/>
      <c r="R1" s="2598"/>
      <c r="S1" s="2598"/>
      <c r="T1" s="2598"/>
    </row>
    <row r="2" spans="2:26">
      <c r="B2" s="2599" t="s">
        <v>1332</v>
      </c>
      <c r="C2" s="2599"/>
      <c r="D2" s="2599"/>
      <c r="E2" s="2599"/>
      <c r="F2" s="2599"/>
      <c r="G2" s="2599"/>
      <c r="H2" s="2599"/>
      <c r="I2" s="2599"/>
      <c r="J2" s="2599"/>
      <c r="K2" s="2599"/>
      <c r="L2" s="2599"/>
      <c r="M2" s="2599"/>
      <c r="N2" s="2599"/>
      <c r="O2" s="2599"/>
      <c r="P2" s="2599"/>
      <c r="Q2" s="2599"/>
      <c r="R2" s="2599"/>
      <c r="S2" s="2599"/>
      <c r="T2" s="2599"/>
    </row>
    <row r="3" spans="2:26">
      <c r="B3" s="2599" t="s">
        <v>1333</v>
      </c>
      <c r="C3" s="2599"/>
      <c r="D3" s="2599"/>
      <c r="E3" s="2599"/>
      <c r="F3" s="2599"/>
      <c r="G3" s="2599"/>
      <c r="H3" s="2599"/>
      <c r="I3" s="2599"/>
      <c r="J3" s="2599"/>
      <c r="K3" s="2599"/>
      <c r="L3" s="2599"/>
      <c r="M3" s="2599"/>
      <c r="N3" s="2599"/>
      <c r="O3" s="2599"/>
      <c r="P3" s="2599"/>
      <c r="Q3" s="2599"/>
      <c r="R3" s="2599"/>
      <c r="S3" s="2599"/>
      <c r="T3" s="2599"/>
    </row>
    <row r="4" spans="2:26" ht="16.5" thickBot="1"/>
    <row r="5" spans="2:26" ht="24.75" customHeight="1" thickTop="1">
      <c r="B5" s="2600" t="s">
        <v>1334</v>
      </c>
      <c r="C5" s="2341"/>
      <c r="D5" s="2341"/>
      <c r="E5" s="2341"/>
      <c r="F5" s="2341"/>
      <c r="G5" s="2341"/>
      <c r="H5" s="2342"/>
      <c r="I5" s="2600" t="s">
        <v>1335</v>
      </c>
      <c r="J5" s="2341"/>
      <c r="K5" s="2341"/>
      <c r="L5" s="2341"/>
      <c r="M5" s="2341"/>
      <c r="N5" s="2342"/>
      <c r="O5" s="2600" t="s">
        <v>1336</v>
      </c>
      <c r="P5" s="2341"/>
      <c r="Q5" s="2341"/>
      <c r="R5" s="2341"/>
      <c r="S5" s="2341"/>
      <c r="T5" s="2342"/>
    </row>
    <row r="6" spans="2:26" ht="24.75" customHeight="1">
      <c r="B6" s="2592" t="s">
        <v>216</v>
      </c>
      <c r="C6" s="2595" t="s">
        <v>155</v>
      </c>
      <c r="D6" s="2595"/>
      <c r="E6" s="2595" t="s">
        <v>102</v>
      </c>
      <c r="F6" s="2595"/>
      <c r="G6" s="2596" t="s">
        <v>106</v>
      </c>
      <c r="H6" s="2597"/>
      <c r="I6" s="2594" t="s">
        <v>155</v>
      </c>
      <c r="J6" s="2595"/>
      <c r="K6" s="2595" t="s">
        <v>102</v>
      </c>
      <c r="L6" s="2595"/>
      <c r="M6" s="2596" t="s">
        <v>106</v>
      </c>
      <c r="N6" s="2597"/>
      <c r="O6" s="2594" t="s">
        <v>155</v>
      </c>
      <c r="P6" s="2595"/>
      <c r="Q6" s="2595" t="s">
        <v>102</v>
      </c>
      <c r="R6" s="2595"/>
      <c r="S6" s="2596" t="s">
        <v>106</v>
      </c>
      <c r="T6" s="2597"/>
    </row>
    <row r="7" spans="2:26" ht="47.25">
      <c r="B7" s="2593"/>
      <c r="C7" s="1268" t="s">
        <v>47</v>
      </c>
      <c r="D7" s="1268" t="s">
        <v>1337</v>
      </c>
      <c r="E7" s="1268" t="s">
        <v>47</v>
      </c>
      <c r="F7" s="1268" t="s">
        <v>48</v>
      </c>
      <c r="G7" s="1269" t="s">
        <v>47</v>
      </c>
      <c r="H7" s="1270" t="s">
        <v>1338</v>
      </c>
      <c r="I7" s="1271" t="s">
        <v>47</v>
      </c>
      <c r="J7" s="1268" t="s">
        <v>1337</v>
      </c>
      <c r="K7" s="1268" t="s">
        <v>47</v>
      </c>
      <c r="L7" s="1268" t="s">
        <v>48</v>
      </c>
      <c r="M7" s="1269" t="s">
        <v>47</v>
      </c>
      <c r="N7" s="1270" t="s">
        <v>1338</v>
      </c>
      <c r="O7" s="1272" t="s">
        <v>47</v>
      </c>
      <c r="P7" s="1273" t="s">
        <v>1337</v>
      </c>
      <c r="Q7" s="1273" t="s">
        <v>47</v>
      </c>
      <c r="R7" s="1273" t="s">
        <v>48</v>
      </c>
      <c r="S7" s="1274" t="s">
        <v>47</v>
      </c>
      <c r="T7" s="1275" t="s">
        <v>48</v>
      </c>
    </row>
    <row r="8" spans="2:26" ht="24.75" customHeight="1">
      <c r="B8" s="1276" t="s">
        <v>1339</v>
      </c>
      <c r="C8" s="1277">
        <v>112.68935709970962</v>
      </c>
      <c r="D8" s="1277">
        <v>17.519220694849636</v>
      </c>
      <c r="E8" s="1277">
        <v>156.57968159070987</v>
      </c>
      <c r="F8" s="1277">
        <v>0.50043747799092841</v>
      </c>
      <c r="G8" s="1277">
        <v>169.32907348242799</v>
      </c>
      <c r="H8" s="1278">
        <v>8.1424305900968719</v>
      </c>
      <c r="I8" s="1279">
        <v>102.86640075318743</v>
      </c>
      <c r="J8" s="1277">
        <v>4.1124600470362083</v>
      </c>
      <c r="K8" s="1280">
        <v>103.598615916955</v>
      </c>
      <c r="L8" s="1277">
        <v>5.6913097176133363</v>
      </c>
      <c r="M8" s="1277">
        <v>115.05882352941175</v>
      </c>
      <c r="N8" s="1278">
        <v>11.062124248496996</v>
      </c>
      <c r="O8" s="1279">
        <v>109.54923694675671</v>
      </c>
      <c r="P8" s="1277">
        <v>12.877191300403894</v>
      </c>
      <c r="Q8" s="1280">
        <v>151.14070801508069</v>
      </c>
      <c r="R8" s="1277">
        <v>-4.9113519867351414</v>
      </c>
      <c r="S8" s="1277">
        <v>147.16739515343957</v>
      </c>
      <c r="T8" s="1278">
        <v>-2.6288833192740242</v>
      </c>
      <c r="U8" s="1069"/>
      <c r="V8" s="1069"/>
      <c r="W8" s="1069"/>
      <c r="X8" s="1069"/>
      <c r="Y8" s="1069"/>
      <c r="Z8" s="1069"/>
    </row>
    <row r="9" spans="2:26" ht="24.75" customHeight="1">
      <c r="B9" s="1281" t="s">
        <v>1340</v>
      </c>
      <c r="C9" s="195">
        <v>114.00424675175967</v>
      </c>
      <c r="D9" s="195">
        <v>16.606640858359654</v>
      </c>
      <c r="E9" s="195">
        <v>157.8402555910543</v>
      </c>
      <c r="F9" s="195">
        <v>3.2396533570917541E-2</v>
      </c>
      <c r="G9" s="195">
        <v>171.15015974440897</v>
      </c>
      <c r="H9" s="199">
        <v>8.4325155857825518</v>
      </c>
      <c r="I9" s="1282">
        <v>104.46369637198811</v>
      </c>
      <c r="J9" s="195">
        <v>3.5640504476687198</v>
      </c>
      <c r="K9" s="1283">
        <v>104.18685121107266</v>
      </c>
      <c r="L9" s="195">
        <v>4.3891277215365534</v>
      </c>
      <c r="M9" s="195">
        <v>115.93771626297577</v>
      </c>
      <c r="N9" s="199">
        <v>11.278644968449015</v>
      </c>
      <c r="O9" s="1282">
        <v>109.13288607536758</v>
      </c>
      <c r="P9" s="195">
        <v>12.593743054962303</v>
      </c>
      <c r="Q9" s="1283">
        <v>151.49728949124776</v>
      </c>
      <c r="R9" s="195">
        <v>-4.1735488005871986</v>
      </c>
      <c r="S9" s="195">
        <v>147.62250392805527</v>
      </c>
      <c r="T9" s="199">
        <v>-2.5576599926009607</v>
      </c>
      <c r="U9" s="1069"/>
      <c r="V9" s="1069"/>
      <c r="W9" s="1069"/>
      <c r="X9" s="1069"/>
      <c r="Y9" s="1069"/>
      <c r="Z9" s="1069"/>
    </row>
    <row r="10" spans="2:26" ht="24.75" customHeight="1">
      <c r="B10" s="1284" t="s">
        <v>817</v>
      </c>
      <c r="C10" s="1285">
        <v>113.62847620478178</v>
      </c>
      <c r="D10" s="1285">
        <v>16.033148191853869</v>
      </c>
      <c r="E10" s="1285">
        <v>172.40255591054313</v>
      </c>
      <c r="F10" s="1285">
        <v>9.5897644191714164</v>
      </c>
      <c r="G10" s="1285">
        <v>171.57827476038338</v>
      </c>
      <c r="H10" s="1286">
        <v>-0.47811422853119012</v>
      </c>
      <c r="I10" s="1287">
        <v>107.15943410332939</v>
      </c>
      <c r="J10" s="1285">
        <v>5.9304234210461289</v>
      </c>
      <c r="K10" s="1288">
        <v>105.16262975778547</v>
      </c>
      <c r="L10" s="1285">
        <v>5.1699079521074083</v>
      </c>
      <c r="M10" s="1285">
        <v>118.10380622837368</v>
      </c>
      <c r="N10" s="1286">
        <v>12.305869965780447</v>
      </c>
      <c r="O10" s="1287">
        <v>106.03683861862743</v>
      </c>
      <c r="P10" s="1285">
        <v>9.5371324351758915</v>
      </c>
      <c r="Q10" s="1288">
        <v>163.93899268934905</v>
      </c>
      <c r="R10" s="1285">
        <v>4.2205929366490977</v>
      </c>
      <c r="S10" s="1285">
        <v>145.27751495883865</v>
      </c>
      <c r="T10" s="1286">
        <v>-11.383184332401243</v>
      </c>
      <c r="U10" s="1069"/>
      <c r="V10" s="1069"/>
      <c r="W10" s="1069"/>
      <c r="X10" s="1069"/>
      <c r="Y10" s="1069"/>
      <c r="Z10" s="1069"/>
    </row>
    <row r="11" spans="2:26" ht="24.75" customHeight="1">
      <c r="B11" s="1276" t="s">
        <v>1341</v>
      </c>
      <c r="C11" s="1277">
        <v>106.22663500669962</v>
      </c>
      <c r="D11" s="1277">
        <v>8.6402732344659512</v>
      </c>
      <c r="E11" s="1277">
        <v>158.24281150159743</v>
      </c>
      <c r="F11" s="1277">
        <v>1.1559513111673851</v>
      </c>
      <c r="G11" s="1277">
        <v>171.87220447284346</v>
      </c>
      <c r="H11" s="1278">
        <v>8.6129618413083087</v>
      </c>
      <c r="I11" s="1279">
        <v>107.1476900720676</v>
      </c>
      <c r="J11" s="1277">
        <v>6.9101733253367001</v>
      </c>
      <c r="K11" s="1280">
        <v>105.37716262975779</v>
      </c>
      <c r="L11" s="1277">
        <v>4.5379651242620014</v>
      </c>
      <c r="M11" s="1277">
        <v>119.20415224913494</v>
      </c>
      <c r="N11" s="1278">
        <v>13.121429040520116</v>
      </c>
      <c r="O11" s="1279">
        <v>99.140387380494644</v>
      </c>
      <c r="P11" s="1277">
        <v>1.6182743468803267</v>
      </c>
      <c r="Q11" s="1280">
        <v>150.16803219268948</v>
      </c>
      <c r="R11" s="1277">
        <v>-3.2165112210799123</v>
      </c>
      <c r="S11" s="1277">
        <v>144.18306848374968</v>
      </c>
      <c r="T11" s="1278">
        <v>-3.9855111780782693</v>
      </c>
      <c r="U11" s="1069"/>
      <c r="V11" s="1069"/>
      <c r="W11" s="1069"/>
      <c r="X11" s="1069"/>
      <c r="Y11" s="1069"/>
      <c r="Z11" s="1069"/>
    </row>
    <row r="12" spans="2:26" ht="24.75" customHeight="1">
      <c r="B12" s="1281" t="s">
        <v>1342</v>
      </c>
      <c r="C12" s="195">
        <v>111.03290658759045</v>
      </c>
      <c r="D12" s="195">
        <v>11.712737948937075</v>
      </c>
      <c r="E12" s="195">
        <v>159.56549520766774</v>
      </c>
      <c r="F12" s="195">
        <v>-0.39090546469881815</v>
      </c>
      <c r="G12" s="195">
        <v>168.05111821086263</v>
      </c>
      <c r="H12" s="199">
        <v>5.3179561108441353</v>
      </c>
      <c r="I12" s="1282">
        <v>107.67627899454415</v>
      </c>
      <c r="J12" s="195">
        <v>8.1060300031000594</v>
      </c>
      <c r="K12" s="1283">
        <v>106.14532871972317</v>
      </c>
      <c r="L12" s="195">
        <v>5.0332123536259559</v>
      </c>
      <c r="M12" s="195">
        <v>116.95501730103805</v>
      </c>
      <c r="N12" s="199">
        <v>10.183857086973536</v>
      </c>
      <c r="O12" s="1282">
        <v>103.11733245649803</v>
      </c>
      <c r="P12" s="195">
        <v>3.3362689812340705</v>
      </c>
      <c r="Q12" s="1283">
        <v>150.32738334533832</v>
      </c>
      <c r="R12" s="195">
        <v>-5.1304715592153229</v>
      </c>
      <c r="S12" s="195">
        <v>143.68867799686186</v>
      </c>
      <c r="T12" s="199">
        <v>-4.4161650397557679</v>
      </c>
      <c r="U12" s="1069"/>
      <c r="V12" s="1069"/>
      <c r="W12" s="1069"/>
      <c r="X12" s="1069"/>
      <c r="Y12" s="1069"/>
      <c r="Z12" s="1069"/>
    </row>
    <row r="13" spans="2:26" ht="24.75" customHeight="1">
      <c r="B13" s="1284" t="s">
        <v>1343</v>
      </c>
      <c r="C13" s="1285">
        <v>109.67740254546072</v>
      </c>
      <c r="D13" s="1285">
        <v>10.170218215821933</v>
      </c>
      <c r="E13" s="1285">
        <v>158.05750798722045</v>
      </c>
      <c r="F13" s="1285">
        <v>-1.3873385424972184</v>
      </c>
      <c r="G13" s="1285">
        <v>168</v>
      </c>
      <c r="H13" s="1286">
        <v>6.29</v>
      </c>
      <c r="I13" s="1287">
        <v>110.03982842329214</v>
      </c>
      <c r="J13" s="1285">
        <v>11.113372020915051</v>
      </c>
      <c r="K13" s="1288">
        <v>106.57439446366782</v>
      </c>
      <c r="L13" s="1285">
        <v>4.1525767618016971</v>
      </c>
      <c r="M13" s="1285">
        <v>113.4</v>
      </c>
      <c r="N13" s="1286">
        <v>6.44</v>
      </c>
      <c r="O13" s="1287">
        <v>99.670641182356931</v>
      </c>
      <c r="P13" s="1285">
        <v>-0.84882115261122237</v>
      </c>
      <c r="Q13" s="1283">
        <v>148.307207169827</v>
      </c>
      <c r="R13" s="195">
        <v>-5.3535415254316945</v>
      </c>
      <c r="S13" s="1285">
        <v>148.11000000000001</v>
      </c>
      <c r="T13" s="1286">
        <v>-0.14000000000000001</v>
      </c>
      <c r="U13" s="1069"/>
      <c r="V13" s="1069"/>
      <c r="W13" s="1069"/>
      <c r="X13" s="1069"/>
      <c r="Y13" s="1069"/>
      <c r="Z13" s="1069"/>
    </row>
    <row r="14" spans="2:26" ht="24.75" customHeight="1">
      <c r="B14" s="1276" t="s">
        <v>1344</v>
      </c>
      <c r="C14" s="1277">
        <v>112.45944271084433</v>
      </c>
      <c r="D14" s="1277">
        <v>14.385226639702921</v>
      </c>
      <c r="E14" s="1277">
        <v>158.44089456869008</v>
      </c>
      <c r="F14" s="1277">
        <v>-1.9339529365236245</v>
      </c>
      <c r="G14" s="1277">
        <v>163.12</v>
      </c>
      <c r="H14" s="1278">
        <v>2.96</v>
      </c>
      <c r="I14" s="1279">
        <v>112.78410133672875</v>
      </c>
      <c r="J14" s="1277">
        <v>14.253046300309052</v>
      </c>
      <c r="K14" s="1280">
        <v>107.46020761245674</v>
      </c>
      <c r="L14" s="1277">
        <v>3.2035092383357693</v>
      </c>
      <c r="M14" s="1277">
        <v>111.87</v>
      </c>
      <c r="N14" s="1278">
        <v>4.0999999999999996</v>
      </c>
      <c r="O14" s="1279">
        <v>99.712141496863012</v>
      </c>
      <c r="P14" s="1277">
        <v>0.11569086661063466</v>
      </c>
      <c r="Q14" s="1280">
        <v>147.44145585507289</v>
      </c>
      <c r="R14" s="1277">
        <v>-5.0206958260328776</v>
      </c>
      <c r="S14" s="1277">
        <v>145.82</v>
      </c>
      <c r="T14" s="1278">
        <v>-1.1000000000000001</v>
      </c>
      <c r="U14" s="1069"/>
      <c r="V14" s="1069"/>
      <c r="W14" s="1069"/>
      <c r="X14" s="1069"/>
      <c r="Y14" s="1069"/>
      <c r="Z14" s="1069"/>
    </row>
    <row r="15" spans="2:26" ht="24.75" customHeight="1">
      <c r="B15" s="1281" t="s">
        <v>1345</v>
      </c>
      <c r="C15" s="195">
        <v>112.27075204399073</v>
      </c>
      <c r="D15" s="195">
        <v>12.591503947140453</v>
      </c>
      <c r="E15" s="195">
        <v>162.92651757188497</v>
      </c>
      <c r="F15" s="195">
        <v>1.7193920293613019</v>
      </c>
      <c r="G15" s="195">
        <v>165.4</v>
      </c>
      <c r="H15" s="199">
        <v>1.5</v>
      </c>
      <c r="I15" s="1282">
        <v>112.06370773024058</v>
      </c>
      <c r="J15" s="195">
        <v>12.165595574456802</v>
      </c>
      <c r="K15" s="1283">
        <v>111.14186851211072</v>
      </c>
      <c r="L15" s="195">
        <v>6.181818181818187</v>
      </c>
      <c r="M15" s="195">
        <v>115.9</v>
      </c>
      <c r="N15" s="199">
        <v>4.3</v>
      </c>
      <c r="O15" s="1282">
        <v>100.1847559017488</v>
      </c>
      <c r="P15" s="195">
        <v>0.37971391361351436</v>
      </c>
      <c r="Q15" s="1283">
        <v>146.59328635826515</v>
      </c>
      <c r="R15" s="195">
        <v>-4.1927772677255746</v>
      </c>
      <c r="S15" s="195">
        <v>142.69999999999999</v>
      </c>
      <c r="T15" s="199">
        <v>-2.7</v>
      </c>
      <c r="U15" s="1069"/>
      <c r="V15" s="1069"/>
      <c r="W15" s="1069"/>
      <c r="X15" s="1069"/>
      <c r="Y15" s="1069"/>
      <c r="Z15" s="1069"/>
    </row>
    <row r="16" spans="2:26" ht="24.75" customHeight="1">
      <c r="B16" s="1284" t="s">
        <v>1346</v>
      </c>
      <c r="C16" s="1285">
        <v>111.60232184290282</v>
      </c>
      <c r="D16" s="1285">
        <v>11.667010575844628</v>
      </c>
      <c r="E16" s="1285">
        <v>162.74121405750799</v>
      </c>
      <c r="F16" s="1285">
        <v>1.7335729978030798</v>
      </c>
      <c r="G16" s="1285">
        <v>167.3</v>
      </c>
      <c r="H16" s="1286">
        <v>2.8</v>
      </c>
      <c r="I16" s="1287">
        <v>110.48672511906376</v>
      </c>
      <c r="J16" s="1285">
        <v>10.534807515222241</v>
      </c>
      <c r="K16" s="1288">
        <v>110.90657439446365</v>
      </c>
      <c r="L16" s="1285">
        <v>6.3931487751443967</v>
      </c>
      <c r="M16" s="1285">
        <v>116.2</v>
      </c>
      <c r="N16" s="1286">
        <v>4.8</v>
      </c>
      <c r="O16" s="1287">
        <v>101.00971109663794</v>
      </c>
      <c r="P16" s="1285">
        <v>1.0242955011854065</v>
      </c>
      <c r="Q16" s="1288">
        <v>146.73721097784792</v>
      </c>
      <c r="R16" s="1285">
        <v>-4.4183055490689185</v>
      </c>
      <c r="S16" s="1285">
        <v>143.9</v>
      </c>
      <c r="T16" s="1286">
        <v>-1.9</v>
      </c>
      <c r="U16" s="1069"/>
      <c r="V16" s="1069"/>
      <c r="W16" s="1069"/>
      <c r="X16" s="1069"/>
      <c r="Y16" s="1069"/>
      <c r="Z16" s="1069"/>
    </row>
    <row r="17" spans="2:26" ht="24.75" customHeight="1">
      <c r="B17" s="1276" t="s">
        <v>1347</v>
      </c>
      <c r="C17" s="1277">
        <v>112.06722997872829</v>
      </c>
      <c r="D17" s="1277">
        <v>8.820195726362499</v>
      </c>
      <c r="E17" s="1277">
        <v>163.35463258785941</v>
      </c>
      <c r="F17" s="1277">
        <v>3.3764658309745101</v>
      </c>
      <c r="G17" s="1277">
        <v>166.97</v>
      </c>
      <c r="H17" s="1278">
        <v>2.2000000000000002</v>
      </c>
      <c r="I17" s="1279">
        <v>109.15708229953579</v>
      </c>
      <c r="J17" s="1277">
        <v>10.143002922814119</v>
      </c>
      <c r="K17" s="1280">
        <v>112.80968858131486</v>
      </c>
      <c r="L17" s="1277">
        <v>8.8402216732322785</v>
      </c>
      <c r="M17" s="1277">
        <v>116.95</v>
      </c>
      <c r="N17" s="1278">
        <v>3.7</v>
      </c>
      <c r="O17" s="1279">
        <v>102.6660181986239</v>
      </c>
      <c r="P17" s="1277">
        <v>-1.2009906769825562</v>
      </c>
      <c r="Q17" s="1280">
        <v>144.80549910401626</v>
      </c>
      <c r="R17" s="1277">
        <v>-5.0199786055760143</v>
      </c>
      <c r="S17" s="1277">
        <v>142.78</v>
      </c>
      <c r="T17" s="1278">
        <v>-1.4</v>
      </c>
      <c r="U17" s="1069"/>
      <c r="V17" s="1069"/>
      <c r="W17" s="1069"/>
      <c r="X17" s="1069"/>
      <c r="Y17" s="1069"/>
      <c r="Z17" s="1069"/>
    </row>
    <row r="18" spans="2:26" ht="24.75" customHeight="1">
      <c r="B18" s="1281" t="s">
        <v>1348</v>
      </c>
      <c r="C18" s="195">
        <v>113.22717848462969</v>
      </c>
      <c r="D18" s="195">
        <v>6.4207115404632873</v>
      </c>
      <c r="E18" s="195">
        <v>163.65495207667732</v>
      </c>
      <c r="F18" s="195">
        <v>6.2341864034177945</v>
      </c>
      <c r="G18" s="195">
        <v>167.53038046031364</v>
      </c>
      <c r="H18" s="199">
        <v>2.3680483446786083</v>
      </c>
      <c r="I18" s="1282">
        <v>109.72889947384357</v>
      </c>
      <c r="J18" s="195">
        <v>9.2560421725574713</v>
      </c>
      <c r="K18" s="1283">
        <v>114.71280276816607</v>
      </c>
      <c r="L18" s="195">
        <v>11.076861220934134</v>
      </c>
      <c r="M18" s="195">
        <v>116.88445613914507</v>
      </c>
      <c r="N18" s="199">
        <v>1.8931220566268392</v>
      </c>
      <c r="O18" s="1282">
        <v>103.18811090565983</v>
      </c>
      <c r="P18" s="195">
        <v>-2.5951247873468617</v>
      </c>
      <c r="Q18" s="1283">
        <v>142.6649407280398</v>
      </c>
      <c r="R18" s="195">
        <v>-4.3654226008662249</v>
      </c>
      <c r="S18" s="195">
        <v>143.32990544172713</v>
      </c>
      <c r="T18" s="1049">
        <v>0.46610240069769304</v>
      </c>
      <c r="U18" s="1069"/>
      <c r="V18" s="1069"/>
      <c r="W18" s="1069"/>
      <c r="X18" s="1069"/>
      <c r="Y18" s="1069"/>
      <c r="Z18" s="1069"/>
    </row>
    <row r="19" spans="2:26" ht="24.75" customHeight="1">
      <c r="B19" s="1284" t="s">
        <v>1349</v>
      </c>
      <c r="C19" s="1285">
        <v>119.53589074776228</v>
      </c>
      <c r="D19" s="1285">
        <v>14.565665659899764</v>
      </c>
      <c r="E19" s="1285">
        <v>170.19808306709265</v>
      </c>
      <c r="F19" s="1285">
        <v>10.280296443506003</v>
      </c>
      <c r="G19" s="1285">
        <v>171.57059945311724</v>
      </c>
      <c r="H19" s="1286">
        <v>0.80642294042967411</v>
      </c>
      <c r="I19" s="1287">
        <v>110.13879962172938</v>
      </c>
      <c r="J19" s="1285">
        <v>7.7765085604491588</v>
      </c>
      <c r="K19" s="1288">
        <v>115.55017301038062</v>
      </c>
      <c r="L19" s="1285">
        <v>12.498315590890726</v>
      </c>
      <c r="M19" s="1285">
        <v>112.84787523550133</v>
      </c>
      <c r="N19" s="1286">
        <v>-2.3386358535668506</v>
      </c>
      <c r="O19" s="1287">
        <v>108.53204425534608</v>
      </c>
      <c r="P19" s="1285">
        <v>6.2992921093215131</v>
      </c>
      <c r="Q19" s="1288">
        <v>147.2936635515056</v>
      </c>
      <c r="R19" s="1285">
        <v>-1.9633230930678849</v>
      </c>
      <c r="S19" s="1285">
        <v>152.03706679905841</v>
      </c>
      <c r="T19" s="1286">
        <v>3.2203715578668692</v>
      </c>
      <c r="U19" s="1069"/>
      <c r="V19" s="1069"/>
      <c r="W19" s="1069"/>
      <c r="X19" s="1069"/>
      <c r="Y19" s="1069"/>
      <c r="Z19" s="1069"/>
    </row>
    <row r="20" spans="2:26" ht="24.75" customHeight="1" thickBot="1">
      <c r="B20" s="1289" t="s">
        <v>49</v>
      </c>
      <c r="C20" s="1290">
        <v>112.36848666707168</v>
      </c>
      <c r="D20" s="1290">
        <v>12.368486667071693</v>
      </c>
      <c r="E20" s="1290">
        <v>162.00038347654211</v>
      </c>
      <c r="F20" s="1290">
        <v>2.5758555419369729</v>
      </c>
      <c r="G20" s="1290">
        <v>168.48931754869645</v>
      </c>
      <c r="H20" s="1291">
        <v>4.0055053777659388</v>
      </c>
      <c r="I20" s="1292">
        <v>108.64272035829589</v>
      </c>
      <c r="J20" s="1290">
        <v>8.6554593592426432</v>
      </c>
      <c r="K20" s="1290">
        <v>108.63552479815455</v>
      </c>
      <c r="L20" s="1290">
        <v>6.4306645259418707</v>
      </c>
      <c r="M20" s="1290">
        <v>115.77598724546506</v>
      </c>
      <c r="N20" s="1291">
        <v>6.5728613734572949</v>
      </c>
      <c r="O20" s="1292">
        <v>103.49500870958174</v>
      </c>
      <c r="P20" s="1290">
        <v>3.5947221577039095</v>
      </c>
      <c r="Q20" s="1290">
        <v>149.24297245652335</v>
      </c>
      <c r="R20" s="1290">
        <v>-3.6287779248948056</v>
      </c>
      <c r="S20" s="1290">
        <v>145.55134439681089</v>
      </c>
      <c r="T20" s="1291">
        <v>-2.473569106101714</v>
      </c>
      <c r="U20" s="1069"/>
      <c r="V20" s="1069"/>
      <c r="W20" s="1069"/>
      <c r="X20" s="1069"/>
      <c r="Y20" s="1069"/>
      <c r="Z20" s="1069"/>
    </row>
    <row r="21" spans="2:26" ht="16.5" thickTop="1">
      <c r="B21" s="1293"/>
      <c r="E21" s="1069"/>
      <c r="F21" s="1069"/>
      <c r="G21" s="1069"/>
      <c r="H21" s="1069"/>
      <c r="I21" s="1069"/>
      <c r="J21" s="1069"/>
      <c r="K21" s="1069"/>
      <c r="L21" s="1069"/>
      <c r="M21" s="1069"/>
      <c r="N21" s="1069"/>
      <c r="O21" s="1069"/>
      <c r="P21" s="1069"/>
      <c r="Q21" s="1069"/>
      <c r="R21" s="1069"/>
      <c r="S21" s="1069"/>
      <c r="T21" s="1069"/>
    </row>
    <row r="22" spans="2:26">
      <c r="B22" s="1293"/>
      <c r="E22" s="1069"/>
      <c r="F22" s="1069"/>
      <c r="G22" s="1069"/>
      <c r="H22" s="1069"/>
      <c r="I22" s="1069"/>
      <c r="J22" s="1069"/>
      <c r="K22" s="1069"/>
      <c r="L22" s="1069"/>
      <c r="M22" s="1069"/>
      <c r="N22" s="1069"/>
      <c r="O22" s="1069"/>
      <c r="P22" s="1069"/>
      <c r="Q22" s="1069"/>
      <c r="R22" s="1069"/>
      <c r="S22" s="1069"/>
      <c r="T22" s="1069"/>
    </row>
    <row r="24" spans="2:26">
      <c r="E24" s="1069"/>
      <c r="F24" s="1069"/>
      <c r="G24" s="1069"/>
    </row>
    <row r="25" spans="2:26">
      <c r="E25" s="1069"/>
      <c r="F25" s="1069"/>
    </row>
  </sheetData>
  <mergeCells count="16">
    <mergeCell ref="B1:T1"/>
    <mergeCell ref="B2:T2"/>
    <mergeCell ref="B3:T3"/>
    <mergeCell ref="B5:H5"/>
    <mergeCell ref="I5:N5"/>
    <mergeCell ref="O5:T5"/>
    <mergeCell ref="B6:B7"/>
    <mergeCell ref="O6:P6"/>
    <mergeCell ref="Q6:R6"/>
    <mergeCell ref="S6:T6"/>
    <mergeCell ref="C6:D6"/>
    <mergeCell ref="E6:F6"/>
    <mergeCell ref="G6:H6"/>
    <mergeCell ref="I6:J6"/>
    <mergeCell ref="K6:L6"/>
    <mergeCell ref="M6:N6"/>
  </mergeCells>
  <printOptions horizontalCentered="1"/>
  <pageMargins left="0.39370078740157483" right="0.39370078740157483" top="0.74803149606299213" bottom="0.74803149606299213" header="0.31496062992125984" footer="0.31496062992125984"/>
  <pageSetup scale="95" orientation="landscape" r:id="rId1"/>
  <rowBreaks count="1" manualBreakCount="1">
    <brk id="20" min="1" max="19" man="1"/>
  </rowBreaks>
</worksheet>
</file>

<file path=xl/worksheets/sheet28.xml><?xml version="1.0" encoding="utf-8"?>
<worksheet xmlns="http://schemas.openxmlformats.org/spreadsheetml/2006/main" xmlns:r="http://schemas.openxmlformats.org/officeDocument/2006/relationships">
  <sheetPr>
    <pageSetUpPr fitToPage="1"/>
  </sheetPr>
  <dimension ref="B1:R38"/>
  <sheetViews>
    <sheetView showGridLines="0" workbookViewId="0">
      <selection activeCell="B6" sqref="B6:B7"/>
    </sheetView>
  </sheetViews>
  <sheetFormatPr defaultRowHeight="15.75"/>
  <cols>
    <col min="1" max="1" width="4.42578125" style="1218" customWidth="1"/>
    <col min="2" max="2" width="9.140625" style="1218"/>
    <col min="3" max="3" width="34.42578125" style="1218" customWidth="1"/>
    <col min="4" max="6" width="19" style="1218" customWidth="1"/>
    <col min="7" max="10" width="13.28515625" style="1218" customWidth="1"/>
    <col min="11" max="23" width="11.5703125" style="1218" customWidth="1"/>
    <col min="24" max="250" width="9.140625" style="1218"/>
    <col min="251" max="251" width="7.7109375" style="1218" customWidth="1"/>
    <col min="252" max="252" width="9.140625" style="1218"/>
    <col min="253" max="253" width="31.85546875" style="1218" bestFit="1" customWidth="1"/>
    <col min="254" max="254" width="12.140625" style="1218" customWidth="1"/>
    <col min="255" max="255" width="11.7109375" style="1218" customWidth="1"/>
    <col min="256" max="256" width="10.85546875" style="1218" customWidth="1"/>
    <col min="257" max="257" width="13.140625" style="1218" customWidth="1"/>
    <col min="258" max="258" width="12.5703125" style="1218" customWidth="1"/>
    <col min="259" max="259" width="12.28515625" style="1218" customWidth="1"/>
    <col min="260" max="260" width="9.140625" style="1218"/>
    <col min="261" max="261" width="11.28515625" style="1218" customWidth="1"/>
    <col min="262" max="506" width="9.140625" style="1218"/>
    <col min="507" max="507" width="7.7109375" style="1218" customWidth="1"/>
    <col min="508" max="508" width="9.140625" style="1218"/>
    <col min="509" max="509" width="31.85546875" style="1218" bestFit="1" customWidth="1"/>
    <col min="510" max="510" width="12.140625" style="1218" customWidth="1"/>
    <col min="511" max="511" width="11.7109375" style="1218" customWidth="1"/>
    <col min="512" max="512" width="10.85546875" style="1218" customWidth="1"/>
    <col min="513" max="513" width="13.140625" style="1218" customWidth="1"/>
    <col min="514" max="514" width="12.5703125" style="1218" customWidth="1"/>
    <col min="515" max="515" width="12.28515625" style="1218" customWidth="1"/>
    <col min="516" max="516" width="9.140625" style="1218"/>
    <col min="517" max="517" width="11.28515625" style="1218" customWidth="1"/>
    <col min="518" max="762" width="9.140625" style="1218"/>
    <col min="763" max="763" width="7.7109375" style="1218" customWidth="1"/>
    <col min="764" max="764" width="9.140625" style="1218"/>
    <col min="765" max="765" width="31.85546875" style="1218" bestFit="1" customWidth="1"/>
    <col min="766" max="766" width="12.140625" style="1218" customWidth="1"/>
    <col min="767" max="767" width="11.7109375" style="1218" customWidth="1"/>
    <col min="768" max="768" width="10.85546875" style="1218" customWidth="1"/>
    <col min="769" max="769" width="13.140625" style="1218" customWidth="1"/>
    <col min="770" max="770" width="12.5703125" style="1218" customWidth="1"/>
    <col min="771" max="771" width="12.28515625" style="1218" customWidth="1"/>
    <col min="772" max="772" width="9.140625" style="1218"/>
    <col min="773" max="773" width="11.28515625" style="1218" customWidth="1"/>
    <col min="774" max="1018" width="9.140625" style="1218"/>
    <col min="1019" max="1019" width="7.7109375" style="1218" customWidth="1"/>
    <col min="1020" max="1020" width="9.140625" style="1218"/>
    <col min="1021" max="1021" width="31.85546875" style="1218" bestFit="1" customWidth="1"/>
    <col min="1022" max="1022" width="12.140625" style="1218" customWidth="1"/>
    <col min="1023" max="1023" width="11.7109375" style="1218" customWidth="1"/>
    <col min="1024" max="1024" width="10.85546875" style="1218" customWidth="1"/>
    <col min="1025" max="1025" width="13.140625" style="1218" customWidth="1"/>
    <col min="1026" max="1026" width="12.5703125" style="1218" customWidth="1"/>
    <col min="1027" max="1027" width="12.28515625" style="1218" customWidth="1"/>
    <col min="1028" max="1028" width="9.140625" style="1218"/>
    <col min="1029" max="1029" width="11.28515625" style="1218" customWidth="1"/>
    <col min="1030" max="1274" width="9.140625" style="1218"/>
    <col min="1275" max="1275" width="7.7109375" style="1218" customWidth="1"/>
    <col min="1276" max="1276" width="9.140625" style="1218"/>
    <col min="1277" max="1277" width="31.85546875" style="1218" bestFit="1" customWidth="1"/>
    <col min="1278" max="1278" width="12.140625" style="1218" customWidth="1"/>
    <col min="1279" max="1279" width="11.7109375" style="1218" customWidth="1"/>
    <col min="1280" max="1280" width="10.85546875" style="1218" customWidth="1"/>
    <col min="1281" max="1281" width="13.140625" style="1218" customWidth="1"/>
    <col min="1282" max="1282" width="12.5703125" style="1218" customWidth="1"/>
    <col min="1283" max="1283" width="12.28515625" style="1218" customWidth="1"/>
    <col min="1284" max="1284" width="9.140625" style="1218"/>
    <col min="1285" max="1285" width="11.28515625" style="1218" customWidth="1"/>
    <col min="1286" max="1530" width="9.140625" style="1218"/>
    <col min="1531" max="1531" width="7.7109375" style="1218" customWidth="1"/>
    <col min="1532" max="1532" width="9.140625" style="1218"/>
    <col min="1533" max="1533" width="31.85546875" style="1218" bestFit="1" customWidth="1"/>
    <col min="1534" max="1534" width="12.140625" style="1218" customWidth="1"/>
    <col min="1535" max="1535" width="11.7109375" style="1218" customWidth="1"/>
    <col min="1536" max="1536" width="10.85546875" style="1218" customWidth="1"/>
    <col min="1537" max="1537" width="13.140625" style="1218" customWidth="1"/>
    <col min="1538" max="1538" width="12.5703125" style="1218" customWidth="1"/>
    <col min="1539" max="1539" width="12.28515625" style="1218" customWidth="1"/>
    <col min="1540" max="1540" width="9.140625" style="1218"/>
    <col min="1541" max="1541" width="11.28515625" style="1218" customWidth="1"/>
    <col min="1542" max="1786" width="9.140625" style="1218"/>
    <col min="1787" max="1787" width="7.7109375" style="1218" customWidth="1"/>
    <col min="1788" max="1788" width="9.140625" style="1218"/>
    <col min="1789" max="1789" width="31.85546875" style="1218" bestFit="1" customWidth="1"/>
    <col min="1790" max="1790" width="12.140625" style="1218" customWidth="1"/>
    <col min="1791" max="1791" width="11.7109375" style="1218" customWidth="1"/>
    <col min="1792" max="1792" width="10.85546875" style="1218" customWidth="1"/>
    <col min="1793" max="1793" width="13.140625" style="1218" customWidth="1"/>
    <col min="1794" max="1794" width="12.5703125" style="1218" customWidth="1"/>
    <col min="1795" max="1795" width="12.28515625" style="1218" customWidth="1"/>
    <col min="1796" max="1796" width="9.140625" style="1218"/>
    <col min="1797" max="1797" width="11.28515625" style="1218" customWidth="1"/>
    <col min="1798" max="2042" width="9.140625" style="1218"/>
    <col min="2043" max="2043" width="7.7109375" style="1218" customWidth="1"/>
    <col min="2044" max="2044" width="9.140625" style="1218"/>
    <col min="2045" max="2045" width="31.85546875" style="1218" bestFit="1" customWidth="1"/>
    <col min="2046" max="2046" width="12.140625" style="1218" customWidth="1"/>
    <col min="2047" max="2047" width="11.7109375" style="1218" customWidth="1"/>
    <col min="2048" max="2048" width="10.85546875" style="1218" customWidth="1"/>
    <col min="2049" max="2049" width="13.140625" style="1218" customWidth="1"/>
    <col min="2050" max="2050" width="12.5703125" style="1218" customWidth="1"/>
    <col min="2051" max="2051" width="12.28515625" style="1218" customWidth="1"/>
    <col min="2052" max="2052" width="9.140625" style="1218"/>
    <col min="2053" max="2053" width="11.28515625" style="1218" customWidth="1"/>
    <col min="2054" max="2298" width="9.140625" style="1218"/>
    <col min="2299" max="2299" width="7.7109375" style="1218" customWidth="1"/>
    <col min="2300" max="2300" width="9.140625" style="1218"/>
    <col min="2301" max="2301" width="31.85546875" style="1218" bestFit="1" customWidth="1"/>
    <col min="2302" max="2302" width="12.140625" style="1218" customWidth="1"/>
    <col min="2303" max="2303" width="11.7109375" style="1218" customWidth="1"/>
    <col min="2304" max="2304" width="10.85546875" style="1218" customWidth="1"/>
    <col min="2305" max="2305" width="13.140625" style="1218" customWidth="1"/>
    <col min="2306" max="2306" width="12.5703125" style="1218" customWidth="1"/>
    <col min="2307" max="2307" width="12.28515625" style="1218" customWidth="1"/>
    <col min="2308" max="2308" width="9.140625" style="1218"/>
    <col min="2309" max="2309" width="11.28515625" style="1218" customWidth="1"/>
    <col min="2310" max="2554" width="9.140625" style="1218"/>
    <col min="2555" max="2555" width="7.7109375" style="1218" customWidth="1"/>
    <col min="2556" max="2556" width="9.140625" style="1218"/>
    <col min="2557" max="2557" width="31.85546875" style="1218" bestFit="1" customWidth="1"/>
    <col min="2558" max="2558" width="12.140625" style="1218" customWidth="1"/>
    <col min="2559" max="2559" width="11.7109375" style="1218" customWidth="1"/>
    <col min="2560" max="2560" width="10.85546875" style="1218" customWidth="1"/>
    <col min="2561" max="2561" width="13.140625" style="1218" customWidth="1"/>
    <col min="2562" max="2562" width="12.5703125" style="1218" customWidth="1"/>
    <col min="2563" max="2563" width="12.28515625" style="1218" customWidth="1"/>
    <col min="2564" max="2564" width="9.140625" style="1218"/>
    <col min="2565" max="2565" width="11.28515625" style="1218" customWidth="1"/>
    <col min="2566" max="2810" width="9.140625" style="1218"/>
    <col min="2811" max="2811" width="7.7109375" style="1218" customWidth="1"/>
    <col min="2812" max="2812" width="9.140625" style="1218"/>
    <col min="2813" max="2813" width="31.85546875" style="1218" bestFit="1" customWidth="1"/>
    <col min="2814" max="2814" width="12.140625" style="1218" customWidth="1"/>
    <col min="2815" max="2815" width="11.7109375" style="1218" customWidth="1"/>
    <col min="2816" max="2816" width="10.85546875" style="1218" customWidth="1"/>
    <col min="2817" max="2817" width="13.140625" style="1218" customWidth="1"/>
    <col min="2818" max="2818" width="12.5703125" style="1218" customWidth="1"/>
    <col min="2819" max="2819" width="12.28515625" style="1218" customWidth="1"/>
    <col min="2820" max="2820" width="9.140625" style="1218"/>
    <col min="2821" max="2821" width="11.28515625" style="1218" customWidth="1"/>
    <col min="2822" max="3066" width="9.140625" style="1218"/>
    <col min="3067" max="3067" width="7.7109375" style="1218" customWidth="1"/>
    <col min="3068" max="3068" width="9.140625" style="1218"/>
    <col min="3069" max="3069" width="31.85546875" style="1218" bestFit="1" customWidth="1"/>
    <col min="3070" max="3070" width="12.140625" style="1218" customWidth="1"/>
    <col min="3071" max="3071" width="11.7109375" style="1218" customWidth="1"/>
    <col min="3072" max="3072" width="10.85546875" style="1218" customWidth="1"/>
    <col min="3073" max="3073" width="13.140625" style="1218" customWidth="1"/>
    <col min="3074" max="3074" width="12.5703125" style="1218" customWidth="1"/>
    <col min="3075" max="3075" width="12.28515625" style="1218" customWidth="1"/>
    <col min="3076" max="3076" width="9.140625" style="1218"/>
    <col min="3077" max="3077" width="11.28515625" style="1218" customWidth="1"/>
    <col min="3078" max="3322" width="9.140625" style="1218"/>
    <col min="3323" max="3323" width="7.7109375" style="1218" customWidth="1"/>
    <col min="3324" max="3324" width="9.140625" style="1218"/>
    <col min="3325" max="3325" width="31.85546875" style="1218" bestFit="1" customWidth="1"/>
    <col min="3326" max="3326" width="12.140625" style="1218" customWidth="1"/>
    <col min="3327" max="3327" width="11.7109375" style="1218" customWidth="1"/>
    <col min="3328" max="3328" width="10.85546875" style="1218" customWidth="1"/>
    <col min="3329" max="3329" width="13.140625" style="1218" customWidth="1"/>
    <col min="3330" max="3330" width="12.5703125" style="1218" customWidth="1"/>
    <col min="3331" max="3331" width="12.28515625" style="1218" customWidth="1"/>
    <col min="3332" max="3332" width="9.140625" style="1218"/>
    <col min="3333" max="3333" width="11.28515625" style="1218" customWidth="1"/>
    <col min="3334" max="3578" width="9.140625" style="1218"/>
    <col min="3579" max="3579" width="7.7109375" style="1218" customWidth="1"/>
    <col min="3580" max="3580" width="9.140625" style="1218"/>
    <col min="3581" max="3581" width="31.85546875" style="1218" bestFit="1" customWidth="1"/>
    <col min="3582" max="3582" width="12.140625" style="1218" customWidth="1"/>
    <col min="3583" max="3583" width="11.7109375" style="1218" customWidth="1"/>
    <col min="3584" max="3584" width="10.85546875" style="1218" customWidth="1"/>
    <col min="3585" max="3585" width="13.140625" style="1218" customWidth="1"/>
    <col min="3586" max="3586" width="12.5703125" style="1218" customWidth="1"/>
    <col min="3587" max="3587" width="12.28515625" style="1218" customWidth="1"/>
    <col min="3588" max="3588" width="9.140625" style="1218"/>
    <col min="3589" max="3589" width="11.28515625" style="1218" customWidth="1"/>
    <col min="3590" max="3834" width="9.140625" style="1218"/>
    <col min="3835" max="3835" width="7.7109375" style="1218" customWidth="1"/>
    <col min="3836" max="3836" width="9.140625" style="1218"/>
    <col min="3837" max="3837" width="31.85546875" style="1218" bestFit="1" customWidth="1"/>
    <col min="3838" max="3838" width="12.140625" style="1218" customWidth="1"/>
    <col min="3839" max="3839" width="11.7109375" style="1218" customWidth="1"/>
    <col min="3840" max="3840" width="10.85546875" style="1218" customWidth="1"/>
    <col min="3841" max="3841" width="13.140625" style="1218" customWidth="1"/>
    <col min="3842" max="3842" width="12.5703125" style="1218" customWidth="1"/>
    <col min="3843" max="3843" width="12.28515625" style="1218" customWidth="1"/>
    <col min="3844" max="3844" width="9.140625" style="1218"/>
    <col min="3845" max="3845" width="11.28515625" style="1218" customWidth="1"/>
    <col min="3846" max="4090" width="9.140625" style="1218"/>
    <col min="4091" max="4091" width="7.7109375" style="1218" customWidth="1"/>
    <col min="4092" max="4092" width="9.140625" style="1218"/>
    <col min="4093" max="4093" width="31.85546875" style="1218" bestFit="1" customWidth="1"/>
    <col min="4094" max="4094" width="12.140625" style="1218" customWidth="1"/>
    <col min="4095" max="4095" width="11.7109375" style="1218" customWidth="1"/>
    <col min="4096" max="4096" width="10.85546875" style="1218" customWidth="1"/>
    <col min="4097" max="4097" width="13.140625" style="1218" customWidth="1"/>
    <col min="4098" max="4098" width="12.5703125" style="1218" customWidth="1"/>
    <col min="4099" max="4099" width="12.28515625" style="1218" customWidth="1"/>
    <col min="4100" max="4100" width="9.140625" style="1218"/>
    <col min="4101" max="4101" width="11.28515625" style="1218" customWidth="1"/>
    <col min="4102" max="4346" width="9.140625" style="1218"/>
    <col min="4347" max="4347" width="7.7109375" style="1218" customWidth="1"/>
    <col min="4348" max="4348" width="9.140625" style="1218"/>
    <col min="4349" max="4349" width="31.85546875" style="1218" bestFit="1" customWidth="1"/>
    <col min="4350" max="4350" width="12.140625" style="1218" customWidth="1"/>
    <col min="4351" max="4351" width="11.7109375" style="1218" customWidth="1"/>
    <col min="4352" max="4352" width="10.85546875" style="1218" customWidth="1"/>
    <col min="4353" max="4353" width="13.140625" style="1218" customWidth="1"/>
    <col min="4354" max="4354" width="12.5703125" style="1218" customWidth="1"/>
    <col min="4355" max="4355" width="12.28515625" style="1218" customWidth="1"/>
    <col min="4356" max="4356" width="9.140625" style="1218"/>
    <col min="4357" max="4357" width="11.28515625" style="1218" customWidth="1"/>
    <col min="4358" max="4602" width="9.140625" style="1218"/>
    <col min="4603" max="4603" width="7.7109375" style="1218" customWidth="1"/>
    <col min="4604" max="4604" width="9.140625" style="1218"/>
    <col min="4605" max="4605" width="31.85546875" style="1218" bestFit="1" customWidth="1"/>
    <col min="4606" max="4606" width="12.140625" style="1218" customWidth="1"/>
    <col min="4607" max="4607" width="11.7109375" style="1218" customWidth="1"/>
    <col min="4608" max="4608" width="10.85546875" style="1218" customWidth="1"/>
    <col min="4609" max="4609" width="13.140625" style="1218" customWidth="1"/>
    <col min="4610" max="4610" width="12.5703125" style="1218" customWidth="1"/>
    <col min="4611" max="4611" width="12.28515625" style="1218" customWidth="1"/>
    <col min="4612" max="4612" width="9.140625" style="1218"/>
    <col min="4613" max="4613" width="11.28515625" style="1218" customWidth="1"/>
    <col min="4614" max="4858" width="9.140625" style="1218"/>
    <col min="4859" max="4859" width="7.7109375" style="1218" customWidth="1"/>
    <col min="4860" max="4860" width="9.140625" style="1218"/>
    <col min="4861" max="4861" width="31.85546875" style="1218" bestFit="1" customWidth="1"/>
    <col min="4862" max="4862" width="12.140625" style="1218" customWidth="1"/>
    <col min="4863" max="4863" width="11.7109375" style="1218" customWidth="1"/>
    <col min="4864" max="4864" width="10.85546875" style="1218" customWidth="1"/>
    <col min="4865" max="4865" width="13.140625" style="1218" customWidth="1"/>
    <col min="4866" max="4866" width="12.5703125" style="1218" customWidth="1"/>
    <col min="4867" max="4867" width="12.28515625" style="1218" customWidth="1"/>
    <col min="4868" max="4868" width="9.140625" style="1218"/>
    <col min="4869" max="4869" width="11.28515625" style="1218" customWidth="1"/>
    <col min="4870" max="5114" width="9.140625" style="1218"/>
    <col min="5115" max="5115" width="7.7109375" style="1218" customWidth="1"/>
    <col min="5116" max="5116" width="9.140625" style="1218"/>
    <col min="5117" max="5117" width="31.85546875" style="1218" bestFit="1" customWidth="1"/>
    <col min="5118" max="5118" width="12.140625" style="1218" customWidth="1"/>
    <col min="5119" max="5119" width="11.7109375" style="1218" customWidth="1"/>
    <col min="5120" max="5120" width="10.85546875" style="1218" customWidth="1"/>
    <col min="5121" max="5121" width="13.140625" style="1218" customWidth="1"/>
    <col min="5122" max="5122" width="12.5703125" style="1218" customWidth="1"/>
    <col min="5123" max="5123" width="12.28515625" style="1218" customWidth="1"/>
    <col min="5124" max="5124" width="9.140625" style="1218"/>
    <col min="5125" max="5125" width="11.28515625" style="1218" customWidth="1"/>
    <col min="5126" max="5370" width="9.140625" style="1218"/>
    <col min="5371" max="5371" width="7.7109375" style="1218" customWidth="1"/>
    <col min="5372" max="5372" width="9.140625" style="1218"/>
    <col min="5373" max="5373" width="31.85546875" style="1218" bestFit="1" customWidth="1"/>
    <col min="5374" max="5374" width="12.140625" style="1218" customWidth="1"/>
    <col min="5375" max="5375" width="11.7109375" style="1218" customWidth="1"/>
    <col min="5376" max="5376" width="10.85546875" style="1218" customWidth="1"/>
    <col min="5377" max="5377" width="13.140625" style="1218" customWidth="1"/>
    <col min="5378" max="5378" width="12.5703125" style="1218" customWidth="1"/>
    <col min="5379" max="5379" width="12.28515625" style="1218" customWidth="1"/>
    <col min="5380" max="5380" width="9.140625" style="1218"/>
    <col min="5381" max="5381" width="11.28515625" style="1218" customWidth="1"/>
    <col min="5382" max="5626" width="9.140625" style="1218"/>
    <col min="5627" max="5627" width="7.7109375" style="1218" customWidth="1"/>
    <col min="5628" max="5628" width="9.140625" style="1218"/>
    <col min="5629" max="5629" width="31.85546875" style="1218" bestFit="1" customWidth="1"/>
    <col min="5630" max="5630" width="12.140625" style="1218" customWidth="1"/>
    <col min="5631" max="5631" width="11.7109375" style="1218" customWidth="1"/>
    <col min="5632" max="5632" width="10.85546875" style="1218" customWidth="1"/>
    <col min="5633" max="5633" width="13.140625" style="1218" customWidth="1"/>
    <col min="5634" max="5634" width="12.5703125" style="1218" customWidth="1"/>
    <col min="5635" max="5635" width="12.28515625" style="1218" customWidth="1"/>
    <col min="5636" max="5636" width="9.140625" style="1218"/>
    <col min="5637" max="5637" width="11.28515625" style="1218" customWidth="1"/>
    <col min="5638" max="5882" width="9.140625" style="1218"/>
    <col min="5883" max="5883" width="7.7109375" style="1218" customWidth="1"/>
    <col min="5884" max="5884" width="9.140625" style="1218"/>
    <col min="5885" max="5885" width="31.85546875" style="1218" bestFit="1" customWidth="1"/>
    <col min="5886" max="5886" width="12.140625" style="1218" customWidth="1"/>
    <col min="5887" max="5887" width="11.7109375" style="1218" customWidth="1"/>
    <col min="5888" max="5888" width="10.85546875" style="1218" customWidth="1"/>
    <col min="5889" max="5889" width="13.140625" style="1218" customWidth="1"/>
    <col min="5890" max="5890" width="12.5703125" style="1218" customWidth="1"/>
    <col min="5891" max="5891" width="12.28515625" style="1218" customWidth="1"/>
    <col min="5892" max="5892" width="9.140625" style="1218"/>
    <col min="5893" max="5893" width="11.28515625" style="1218" customWidth="1"/>
    <col min="5894" max="6138" width="9.140625" style="1218"/>
    <col min="6139" max="6139" width="7.7109375" style="1218" customWidth="1"/>
    <col min="6140" max="6140" width="9.140625" style="1218"/>
    <col min="6141" max="6141" width="31.85546875" style="1218" bestFit="1" customWidth="1"/>
    <col min="6142" max="6142" width="12.140625" style="1218" customWidth="1"/>
    <col min="6143" max="6143" width="11.7109375" style="1218" customWidth="1"/>
    <col min="6144" max="6144" width="10.85546875" style="1218" customWidth="1"/>
    <col min="6145" max="6145" width="13.140625" style="1218" customWidth="1"/>
    <col min="6146" max="6146" width="12.5703125" style="1218" customWidth="1"/>
    <col min="6147" max="6147" width="12.28515625" style="1218" customWidth="1"/>
    <col min="6148" max="6148" width="9.140625" style="1218"/>
    <col min="6149" max="6149" width="11.28515625" style="1218" customWidth="1"/>
    <col min="6150" max="6394" width="9.140625" style="1218"/>
    <col min="6395" max="6395" width="7.7109375" style="1218" customWidth="1"/>
    <col min="6396" max="6396" width="9.140625" style="1218"/>
    <col min="6397" max="6397" width="31.85546875" style="1218" bestFit="1" customWidth="1"/>
    <col min="6398" max="6398" width="12.140625" style="1218" customWidth="1"/>
    <col min="6399" max="6399" width="11.7109375" style="1218" customWidth="1"/>
    <col min="6400" max="6400" width="10.85546875" style="1218" customWidth="1"/>
    <col min="6401" max="6401" width="13.140625" style="1218" customWidth="1"/>
    <col min="6402" max="6402" width="12.5703125" style="1218" customWidth="1"/>
    <col min="6403" max="6403" width="12.28515625" style="1218" customWidth="1"/>
    <col min="6404" max="6404" width="9.140625" style="1218"/>
    <col min="6405" max="6405" width="11.28515625" style="1218" customWidth="1"/>
    <col min="6406" max="6650" width="9.140625" style="1218"/>
    <col min="6651" max="6651" width="7.7109375" style="1218" customWidth="1"/>
    <col min="6652" max="6652" width="9.140625" style="1218"/>
    <col min="6653" max="6653" width="31.85546875" style="1218" bestFit="1" customWidth="1"/>
    <col min="6654" max="6654" width="12.140625" style="1218" customWidth="1"/>
    <col min="6655" max="6655" width="11.7109375" style="1218" customWidth="1"/>
    <col min="6656" max="6656" width="10.85546875" style="1218" customWidth="1"/>
    <col min="6657" max="6657" width="13.140625" style="1218" customWidth="1"/>
    <col min="6658" max="6658" width="12.5703125" style="1218" customWidth="1"/>
    <col min="6659" max="6659" width="12.28515625" style="1218" customWidth="1"/>
    <col min="6660" max="6660" width="9.140625" style="1218"/>
    <col min="6661" max="6661" width="11.28515625" style="1218" customWidth="1"/>
    <col min="6662" max="6906" width="9.140625" style="1218"/>
    <col min="6907" max="6907" width="7.7109375" style="1218" customWidth="1"/>
    <col min="6908" max="6908" width="9.140625" style="1218"/>
    <col min="6909" max="6909" width="31.85546875" style="1218" bestFit="1" customWidth="1"/>
    <col min="6910" max="6910" width="12.140625" style="1218" customWidth="1"/>
    <col min="6911" max="6911" width="11.7109375" style="1218" customWidth="1"/>
    <col min="6912" max="6912" width="10.85546875" style="1218" customWidth="1"/>
    <col min="6913" max="6913" width="13.140625" style="1218" customWidth="1"/>
    <col min="6914" max="6914" width="12.5703125" style="1218" customWidth="1"/>
    <col min="6915" max="6915" width="12.28515625" style="1218" customWidth="1"/>
    <col min="6916" max="6916" width="9.140625" style="1218"/>
    <col min="6917" max="6917" width="11.28515625" style="1218" customWidth="1"/>
    <col min="6918" max="7162" width="9.140625" style="1218"/>
    <col min="7163" max="7163" width="7.7109375" style="1218" customWidth="1"/>
    <col min="7164" max="7164" width="9.140625" style="1218"/>
    <col min="7165" max="7165" width="31.85546875" style="1218" bestFit="1" customWidth="1"/>
    <col min="7166" max="7166" width="12.140625" style="1218" customWidth="1"/>
    <col min="7167" max="7167" width="11.7109375" style="1218" customWidth="1"/>
    <col min="7168" max="7168" width="10.85546875" style="1218" customWidth="1"/>
    <col min="7169" max="7169" width="13.140625" style="1218" customWidth="1"/>
    <col min="7170" max="7170" width="12.5703125" style="1218" customWidth="1"/>
    <col min="7171" max="7171" width="12.28515625" style="1218" customWidth="1"/>
    <col min="7172" max="7172" width="9.140625" style="1218"/>
    <col min="7173" max="7173" width="11.28515625" style="1218" customWidth="1"/>
    <col min="7174" max="7418" width="9.140625" style="1218"/>
    <col min="7419" max="7419" width="7.7109375" style="1218" customWidth="1"/>
    <col min="7420" max="7420" width="9.140625" style="1218"/>
    <col min="7421" max="7421" width="31.85546875" style="1218" bestFit="1" customWidth="1"/>
    <col min="7422" max="7422" width="12.140625" style="1218" customWidth="1"/>
    <col min="7423" max="7423" width="11.7109375" style="1218" customWidth="1"/>
    <col min="7424" max="7424" width="10.85546875" style="1218" customWidth="1"/>
    <col min="7425" max="7425" width="13.140625" style="1218" customWidth="1"/>
    <col min="7426" max="7426" width="12.5703125" style="1218" customWidth="1"/>
    <col min="7427" max="7427" width="12.28515625" style="1218" customWidth="1"/>
    <col min="7428" max="7428" width="9.140625" style="1218"/>
    <col min="7429" max="7429" width="11.28515625" style="1218" customWidth="1"/>
    <col min="7430" max="7674" width="9.140625" style="1218"/>
    <col min="7675" max="7675" width="7.7109375" style="1218" customWidth="1"/>
    <col min="7676" max="7676" width="9.140625" style="1218"/>
    <col min="7677" max="7677" width="31.85546875" style="1218" bestFit="1" customWidth="1"/>
    <col min="7678" max="7678" width="12.140625" style="1218" customWidth="1"/>
    <col min="7679" max="7679" width="11.7109375" style="1218" customWidth="1"/>
    <col min="7680" max="7680" width="10.85546875" style="1218" customWidth="1"/>
    <col min="7681" max="7681" width="13.140625" style="1218" customWidth="1"/>
    <col min="7682" max="7682" width="12.5703125" style="1218" customWidth="1"/>
    <col min="7683" max="7683" width="12.28515625" style="1218" customWidth="1"/>
    <col min="7684" max="7684" width="9.140625" style="1218"/>
    <col min="7685" max="7685" width="11.28515625" style="1218" customWidth="1"/>
    <col min="7686" max="7930" width="9.140625" style="1218"/>
    <col min="7931" max="7931" width="7.7109375" style="1218" customWidth="1"/>
    <col min="7932" max="7932" width="9.140625" style="1218"/>
    <col min="7933" max="7933" width="31.85546875" style="1218" bestFit="1" customWidth="1"/>
    <col min="7934" max="7934" width="12.140625" style="1218" customWidth="1"/>
    <col min="7935" max="7935" width="11.7109375" style="1218" customWidth="1"/>
    <col min="7936" max="7936" width="10.85546875" style="1218" customWidth="1"/>
    <col min="7937" max="7937" width="13.140625" style="1218" customWidth="1"/>
    <col min="7938" max="7938" width="12.5703125" style="1218" customWidth="1"/>
    <col min="7939" max="7939" width="12.28515625" style="1218" customWidth="1"/>
    <col min="7940" max="7940" width="9.140625" style="1218"/>
    <col min="7941" max="7941" width="11.28515625" style="1218" customWidth="1"/>
    <col min="7942" max="8186" width="9.140625" style="1218"/>
    <col min="8187" max="8187" width="7.7109375" style="1218" customWidth="1"/>
    <col min="8188" max="8188" width="9.140625" style="1218"/>
    <col min="8189" max="8189" width="31.85546875" style="1218" bestFit="1" customWidth="1"/>
    <col min="8190" max="8190" width="12.140625" style="1218" customWidth="1"/>
    <col min="8191" max="8191" width="11.7109375" style="1218" customWidth="1"/>
    <col min="8192" max="8192" width="10.85546875" style="1218" customWidth="1"/>
    <col min="8193" max="8193" width="13.140625" style="1218" customWidth="1"/>
    <col min="8194" max="8194" width="12.5703125" style="1218" customWidth="1"/>
    <col min="8195" max="8195" width="12.28515625" style="1218" customWidth="1"/>
    <col min="8196" max="8196" width="9.140625" style="1218"/>
    <col min="8197" max="8197" width="11.28515625" style="1218" customWidth="1"/>
    <col min="8198" max="8442" width="9.140625" style="1218"/>
    <col min="8443" max="8443" width="7.7109375" style="1218" customWidth="1"/>
    <col min="8444" max="8444" width="9.140625" style="1218"/>
    <col min="8445" max="8445" width="31.85546875" style="1218" bestFit="1" customWidth="1"/>
    <col min="8446" max="8446" width="12.140625" style="1218" customWidth="1"/>
    <col min="8447" max="8447" width="11.7109375" style="1218" customWidth="1"/>
    <col min="8448" max="8448" width="10.85546875" style="1218" customWidth="1"/>
    <col min="8449" max="8449" width="13.140625" style="1218" customWidth="1"/>
    <col min="8450" max="8450" width="12.5703125" style="1218" customWidth="1"/>
    <col min="8451" max="8451" width="12.28515625" style="1218" customWidth="1"/>
    <col min="8452" max="8452" width="9.140625" style="1218"/>
    <col min="8453" max="8453" width="11.28515625" style="1218" customWidth="1"/>
    <col min="8454" max="8698" width="9.140625" style="1218"/>
    <col min="8699" max="8699" width="7.7109375" style="1218" customWidth="1"/>
    <col min="8700" max="8700" width="9.140625" style="1218"/>
    <col min="8701" max="8701" width="31.85546875" style="1218" bestFit="1" customWidth="1"/>
    <col min="8702" max="8702" width="12.140625" style="1218" customWidth="1"/>
    <col min="8703" max="8703" width="11.7109375" style="1218" customWidth="1"/>
    <col min="8704" max="8704" width="10.85546875" style="1218" customWidth="1"/>
    <col min="8705" max="8705" width="13.140625" style="1218" customWidth="1"/>
    <col min="8706" max="8706" width="12.5703125" style="1218" customWidth="1"/>
    <col min="8707" max="8707" width="12.28515625" style="1218" customWidth="1"/>
    <col min="8708" max="8708" width="9.140625" style="1218"/>
    <col min="8709" max="8709" width="11.28515625" style="1218" customWidth="1"/>
    <col min="8710" max="8954" width="9.140625" style="1218"/>
    <col min="8955" max="8955" width="7.7109375" style="1218" customWidth="1"/>
    <col min="8956" max="8956" width="9.140625" style="1218"/>
    <col min="8957" max="8957" width="31.85546875" style="1218" bestFit="1" customWidth="1"/>
    <col min="8958" max="8958" width="12.140625" style="1218" customWidth="1"/>
    <col min="8959" max="8959" width="11.7109375" style="1218" customWidth="1"/>
    <col min="8960" max="8960" width="10.85546875" style="1218" customWidth="1"/>
    <col min="8961" max="8961" width="13.140625" style="1218" customWidth="1"/>
    <col min="8962" max="8962" width="12.5703125" style="1218" customWidth="1"/>
    <col min="8963" max="8963" width="12.28515625" style="1218" customWidth="1"/>
    <col min="8964" max="8964" width="9.140625" style="1218"/>
    <col min="8965" max="8965" width="11.28515625" style="1218" customWidth="1"/>
    <col min="8966" max="9210" width="9.140625" style="1218"/>
    <col min="9211" max="9211" width="7.7109375" style="1218" customWidth="1"/>
    <col min="9212" max="9212" width="9.140625" style="1218"/>
    <col min="9213" max="9213" width="31.85546875" style="1218" bestFit="1" customWidth="1"/>
    <col min="9214" max="9214" width="12.140625" style="1218" customWidth="1"/>
    <col min="9215" max="9215" width="11.7109375" style="1218" customWidth="1"/>
    <col min="9216" max="9216" width="10.85546875" style="1218" customWidth="1"/>
    <col min="9217" max="9217" width="13.140625" style="1218" customWidth="1"/>
    <col min="9218" max="9218" width="12.5703125" style="1218" customWidth="1"/>
    <col min="9219" max="9219" width="12.28515625" style="1218" customWidth="1"/>
    <col min="9220" max="9220" width="9.140625" style="1218"/>
    <col min="9221" max="9221" width="11.28515625" style="1218" customWidth="1"/>
    <col min="9222" max="9466" width="9.140625" style="1218"/>
    <col min="9467" max="9467" width="7.7109375" style="1218" customWidth="1"/>
    <col min="9468" max="9468" width="9.140625" style="1218"/>
    <col min="9469" max="9469" width="31.85546875" style="1218" bestFit="1" customWidth="1"/>
    <col min="9470" max="9470" width="12.140625" style="1218" customWidth="1"/>
    <col min="9471" max="9471" width="11.7109375" style="1218" customWidth="1"/>
    <col min="9472" max="9472" width="10.85546875" style="1218" customWidth="1"/>
    <col min="9473" max="9473" width="13.140625" style="1218" customWidth="1"/>
    <col min="9474" max="9474" width="12.5703125" style="1218" customWidth="1"/>
    <col min="9475" max="9475" width="12.28515625" style="1218" customWidth="1"/>
    <col min="9476" max="9476" width="9.140625" style="1218"/>
    <col min="9477" max="9477" width="11.28515625" style="1218" customWidth="1"/>
    <col min="9478" max="9722" width="9.140625" style="1218"/>
    <col min="9723" max="9723" width="7.7109375" style="1218" customWidth="1"/>
    <col min="9724" max="9724" width="9.140625" style="1218"/>
    <col min="9725" max="9725" width="31.85546875" style="1218" bestFit="1" customWidth="1"/>
    <col min="9726" max="9726" width="12.140625" style="1218" customWidth="1"/>
    <col min="9727" max="9727" width="11.7109375" style="1218" customWidth="1"/>
    <col min="9728" max="9728" width="10.85546875" style="1218" customWidth="1"/>
    <col min="9729" max="9729" width="13.140625" style="1218" customWidth="1"/>
    <col min="9730" max="9730" width="12.5703125" style="1218" customWidth="1"/>
    <col min="9731" max="9731" width="12.28515625" style="1218" customWidth="1"/>
    <col min="9732" max="9732" width="9.140625" style="1218"/>
    <col min="9733" max="9733" width="11.28515625" style="1218" customWidth="1"/>
    <col min="9734" max="9978" width="9.140625" style="1218"/>
    <col min="9979" max="9979" width="7.7109375" style="1218" customWidth="1"/>
    <col min="9980" max="9980" width="9.140625" style="1218"/>
    <col min="9981" max="9981" width="31.85546875" style="1218" bestFit="1" customWidth="1"/>
    <col min="9982" max="9982" width="12.140625" style="1218" customWidth="1"/>
    <col min="9983" max="9983" width="11.7109375" style="1218" customWidth="1"/>
    <col min="9984" max="9984" width="10.85546875" style="1218" customWidth="1"/>
    <col min="9985" max="9985" width="13.140625" style="1218" customWidth="1"/>
    <col min="9986" max="9986" width="12.5703125" style="1218" customWidth="1"/>
    <col min="9987" max="9987" width="12.28515625" style="1218" customWidth="1"/>
    <col min="9988" max="9988" width="9.140625" style="1218"/>
    <col min="9989" max="9989" width="11.28515625" style="1218" customWidth="1"/>
    <col min="9990" max="10234" width="9.140625" style="1218"/>
    <col min="10235" max="10235" width="7.7109375" style="1218" customWidth="1"/>
    <col min="10236" max="10236" width="9.140625" style="1218"/>
    <col min="10237" max="10237" width="31.85546875" style="1218" bestFit="1" customWidth="1"/>
    <col min="10238" max="10238" width="12.140625" style="1218" customWidth="1"/>
    <col min="10239" max="10239" width="11.7109375" style="1218" customWidth="1"/>
    <col min="10240" max="10240" width="10.85546875" style="1218" customWidth="1"/>
    <col min="10241" max="10241" width="13.140625" style="1218" customWidth="1"/>
    <col min="10242" max="10242" width="12.5703125" style="1218" customWidth="1"/>
    <col min="10243" max="10243" width="12.28515625" style="1218" customWidth="1"/>
    <col min="10244" max="10244" width="9.140625" style="1218"/>
    <col min="10245" max="10245" width="11.28515625" style="1218" customWidth="1"/>
    <col min="10246" max="10490" width="9.140625" style="1218"/>
    <col min="10491" max="10491" width="7.7109375" style="1218" customWidth="1"/>
    <col min="10492" max="10492" width="9.140625" style="1218"/>
    <col min="10493" max="10493" width="31.85546875" style="1218" bestFit="1" customWidth="1"/>
    <col min="10494" max="10494" width="12.140625" style="1218" customWidth="1"/>
    <col min="10495" max="10495" width="11.7109375" style="1218" customWidth="1"/>
    <col min="10496" max="10496" width="10.85546875" style="1218" customWidth="1"/>
    <col min="10497" max="10497" width="13.140625" style="1218" customWidth="1"/>
    <col min="10498" max="10498" width="12.5703125" style="1218" customWidth="1"/>
    <col min="10499" max="10499" width="12.28515625" style="1218" customWidth="1"/>
    <col min="10500" max="10500" width="9.140625" style="1218"/>
    <col min="10501" max="10501" width="11.28515625" style="1218" customWidth="1"/>
    <col min="10502" max="10746" width="9.140625" style="1218"/>
    <col min="10747" max="10747" width="7.7109375" style="1218" customWidth="1"/>
    <col min="10748" max="10748" width="9.140625" style="1218"/>
    <col min="10749" max="10749" width="31.85546875" style="1218" bestFit="1" customWidth="1"/>
    <col min="10750" max="10750" width="12.140625" style="1218" customWidth="1"/>
    <col min="10751" max="10751" width="11.7109375" style="1218" customWidth="1"/>
    <col min="10752" max="10752" width="10.85546875" style="1218" customWidth="1"/>
    <col min="10753" max="10753" width="13.140625" style="1218" customWidth="1"/>
    <col min="10754" max="10754" width="12.5703125" style="1218" customWidth="1"/>
    <col min="10755" max="10755" width="12.28515625" style="1218" customWidth="1"/>
    <col min="10756" max="10756" width="9.140625" style="1218"/>
    <col min="10757" max="10757" width="11.28515625" style="1218" customWidth="1"/>
    <col min="10758" max="11002" width="9.140625" style="1218"/>
    <col min="11003" max="11003" width="7.7109375" style="1218" customWidth="1"/>
    <col min="11004" max="11004" width="9.140625" style="1218"/>
    <col min="11005" max="11005" width="31.85546875" style="1218" bestFit="1" customWidth="1"/>
    <col min="11006" max="11006" width="12.140625" style="1218" customWidth="1"/>
    <col min="11007" max="11007" width="11.7109375" style="1218" customWidth="1"/>
    <col min="11008" max="11008" width="10.85546875" style="1218" customWidth="1"/>
    <col min="11009" max="11009" width="13.140625" style="1218" customWidth="1"/>
    <col min="11010" max="11010" width="12.5703125" style="1218" customWidth="1"/>
    <col min="11011" max="11011" width="12.28515625" style="1218" customWidth="1"/>
    <col min="11012" max="11012" width="9.140625" style="1218"/>
    <col min="11013" max="11013" width="11.28515625" style="1218" customWidth="1"/>
    <col min="11014" max="11258" width="9.140625" style="1218"/>
    <col min="11259" max="11259" width="7.7109375" style="1218" customWidth="1"/>
    <col min="11260" max="11260" width="9.140625" style="1218"/>
    <col min="11261" max="11261" width="31.85546875" style="1218" bestFit="1" customWidth="1"/>
    <col min="11262" max="11262" width="12.140625" style="1218" customWidth="1"/>
    <col min="11263" max="11263" width="11.7109375" style="1218" customWidth="1"/>
    <col min="11264" max="11264" width="10.85546875" style="1218" customWidth="1"/>
    <col min="11265" max="11265" width="13.140625" style="1218" customWidth="1"/>
    <col min="11266" max="11266" width="12.5703125" style="1218" customWidth="1"/>
    <col min="11267" max="11267" width="12.28515625" style="1218" customWidth="1"/>
    <col min="11268" max="11268" width="9.140625" style="1218"/>
    <col min="11269" max="11269" width="11.28515625" style="1218" customWidth="1"/>
    <col min="11270" max="11514" width="9.140625" style="1218"/>
    <col min="11515" max="11515" width="7.7109375" style="1218" customWidth="1"/>
    <col min="11516" max="11516" width="9.140625" style="1218"/>
    <col min="11517" max="11517" width="31.85546875" style="1218" bestFit="1" customWidth="1"/>
    <col min="11518" max="11518" width="12.140625" style="1218" customWidth="1"/>
    <col min="11519" max="11519" width="11.7109375" style="1218" customWidth="1"/>
    <col min="11520" max="11520" width="10.85546875" style="1218" customWidth="1"/>
    <col min="11521" max="11521" width="13.140625" style="1218" customWidth="1"/>
    <col min="11522" max="11522" width="12.5703125" style="1218" customWidth="1"/>
    <col min="11523" max="11523" width="12.28515625" style="1218" customWidth="1"/>
    <col min="11524" max="11524" width="9.140625" style="1218"/>
    <col min="11525" max="11525" width="11.28515625" style="1218" customWidth="1"/>
    <col min="11526" max="11770" width="9.140625" style="1218"/>
    <col min="11771" max="11771" width="7.7109375" style="1218" customWidth="1"/>
    <col min="11772" max="11772" width="9.140625" style="1218"/>
    <col min="11773" max="11773" width="31.85546875" style="1218" bestFit="1" customWidth="1"/>
    <col min="11774" max="11774" width="12.140625" style="1218" customWidth="1"/>
    <col min="11775" max="11775" width="11.7109375" style="1218" customWidth="1"/>
    <col min="11776" max="11776" width="10.85546875" style="1218" customWidth="1"/>
    <col min="11777" max="11777" width="13.140625" style="1218" customWidth="1"/>
    <col min="11778" max="11778" width="12.5703125" style="1218" customWidth="1"/>
    <col min="11779" max="11779" width="12.28515625" style="1218" customWidth="1"/>
    <col min="11780" max="11780" width="9.140625" style="1218"/>
    <col min="11781" max="11781" width="11.28515625" style="1218" customWidth="1"/>
    <col min="11782" max="12026" width="9.140625" style="1218"/>
    <col min="12027" max="12027" width="7.7109375" style="1218" customWidth="1"/>
    <col min="12028" max="12028" width="9.140625" style="1218"/>
    <col min="12029" max="12029" width="31.85546875" style="1218" bestFit="1" customWidth="1"/>
    <col min="12030" max="12030" width="12.140625" style="1218" customWidth="1"/>
    <col min="12031" max="12031" width="11.7109375" style="1218" customWidth="1"/>
    <col min="12032" max="12032" width="10.85546875" style="1218" customWidth="1"/>
    <col min="12033" max="12033" width="13.140625" style="1218" customWidth="1"/>
    <col min="12034" max="12034" width="12.5703125" style="1218" customWidth="1"/>
    <col min="12035" max="12035" width="12.28515625" style="1218" customWidth="1"/>
    <col min="12036" max="12036" width="9.140625" style="1218"/>
    <col min="12037" max="12037" width="11.28515625" style="1218" customWidth="1"/>
    <col min="12038" max="12282" width="9.140625" style="1218"/>
    <col min="12283" max="12283" width="7.7109375" style="1218" customWidth="1"/>
    <col min="12284" max="12284" width="9.140625" style="1218"/>
    <col min="12285" max="12285" width="31.85546875" style="1218" bestFit="1" customWidth="1"/>
    <col min="12286" max="12286" width="12.140625" style="1218" customWidth="1"/>
    <col min="12287" max="12287" width="11.7109375" style="1218" customWidth="1"/>
    <col min="12288" max="12288" width="10.85546875" style="1218" customWidth="1"/>
    <col min="12289" max="12289" width="13.140625" style="1218" customWidth="1"/>
    <col min="12290" max="12290" width="12.5703125" style="1218" customWidth="1"/>
    <col min="12291" max="12291" width="12.28515625" style="1218" customWidth="1"/>
    <col min="12292" max="12292" width="9.140625" style="1218"/>
    <col min="12293" max="12293" width="11.28515625" style="1218" customWidth="1"/>
    <col min="12294" max="12538" width="9.140625" style="1218"/>
    <col min="12539" max="12539" width="7.7109375" style="1218" customWidth="1"/>
    <col min="12540" max="12540" width="9.140625" style="1218"/>
    <col min="12541" max="12541" width="31.85546875" style="1218" bestFit="1" customWidth="1"/>
    <col min="12542" max="12542" width="12.140625" style="1218" customWidth="1"/>
    <col min="12543" max="12543" width="11.7109375" style="1218" customWidth="1"/>
    <col min="12544" max="12544" width="10.85546875" style="1218" customWidth="1"/>
    <col min="12545" max="12545" width="13.140625" style="1218" customWidth="1"/>
    <col min="12546" max="12546" width="12.5703125" style="1218" customWidth="1"/>
    <col min="12547" max="12547" width="12.28515625" style="1218" customWidth="1"/>
    <col min="12548" max="12548" width="9.140625" style="1218"/>
    <col min="12549" max="12549" width="11.28515625" style="1218" customWidth="1"/>
    <col min="12550" max="12794" width="9.140625" style="1218"/>
    <col min="12795" max="12795" width="7.7109375" style="1218" customWidth="1"/>
    <col min="12796" max="12796" width="9.140625" style="1218"/>
    <col min="12797" max="12797" width="31.85546875" style="1218" bestFit="1" customWidth="1"/>
    <col min="12798" max="12798" width="12.140625" style="1218" customWidth="1"/>
    <col min="12799" max="12799" width="11.7109375" style="1218" customWidth="1"/>
    <col min="12800" max="12800" width="10.85546875" style="1218" customWidth="1"/>
    <col min="12801" max="12801" width="13.140625" style="1218" customWidth="1"/>
    <col min="12802" max="12802" width="12.5703125" style="1218" customWidth="1"/>
    <col min="12803" max="12803" width="12.28515625" style="1218" customWidth="1"/>
    <col min="12804" max="12804" width="9.140625" style="1218"/>
    <col min="12805" max="12805" width="11.28515625" style="1218" customWidth="1"/>
    <col min="12806" max="13050" width="9.140625" style="1218"/>
    <col min="13051" max="13051" width="7.7109375" style="1218" customWidth="1"/>
    <col min="13052" max="13052" width="9.140625" style="1218"/>
    <col min="13053" max="13053" width="31.85546875" style="1218" bestFit="1" customWidth="1"/>
    <col min="13054" max="13054" width="12.140625" style="1218" customWidth="1"/>
    <col min="13055" max="13055" width="11.7109375" style="1218" customWidth="1"/>
    <col min="13056" max="13056" width="10.85546875" style="1218" customWidth="1"/>
    <col min="13057" max="13057" width="13.140625" style="1218" customWidth="1"/>
    <col min="13058" max="13058" width="12.5703125" style="1218" customWidth="1"/>
    <col min="13059" max="13059" width="12.28515625" style="1218" customWidth="1"/>
    <col min="13060" max="13060" width="9.140625" style="1218"/>
    <col min="13061" max="13061" width="11.28515625" style="1218" customWidth="1"/>
    <col min="13062" max="13306" width="9.140625" style="1218"/>
    <col min="13307" max="13307" width="7.7109375" style="1218" customWidth="1"/>
    <col min="13308" max="13308" width="9.140625" style="1218"/>
    <col min="13309" max="13309" width="31.85546875" style="1218" bestFit="1" customWidth="1"/>
    <col min="13310" max="13310" width="12.140625" style="1218" customWidth="1"/>
    <col min="13311" max="13311" width="11.7109375" style="1218" customWidth="1"/>
    <col min="13312" max="13312" width="10.85546875" style="1218" customWidth="1"/>
    <col min="13313" max="13313" width="13.140625" style="1218" customWidth="1"/>
    <col min="13314" max="13314" width="12.5703125" style="1218" customWidth="1"/>
    <col min="13315" max="13315" width="12.28515625" style="1218" customWidth="1"/>
    <col min="13316" max="13316" width="9.140625" style="1218"/>
    <col min="13317" max="13317" width="11.28515625" style="1218" customWidth="1"/>
    <col min="13318" max="13562" width="9.140625" style="1218"/>
    <col min="13563" max="13563" width="7.7109375" style="1218" customWidth="1"/>
    <col min="13564" max="13564" width="9.140625" style="1218"/>
    <col min="13565" max="13565" width="31.85546875" style="1218" bestFit="1" customWidth="1"/>
    <col min="13566" max="13566" width="12.140625" style="1218" customWidth="1"/>
    <col min="13567" max="13567" width="11.7109375" style="1218" customWidth="1"/>
    <col min="13568" max="13568" width="10.85546875" style="1218" customWidth="1"/>
    <col min="13569" max="13569" width="13.140625" style="1218" customWidth="1"/>
    <col min="13570" max="13570" width="12.5703125" style="1218" customWidth="1"/>
    <col min="13571" max="13571" width="12.28515625" style="1218" customWidth="1"/>
    <col min="13572" max="13572" width="9.140625" style="1218"/>
    <col min="13573" max="13573" width="11.28515625" style="1218" customWidth="1"/>
    <col min="13574" max="13818" width="9.140625" style="1218"/>
    <col min="13819" max="13819" width="7.7109375" style="1218" customWidth="1"/>
    <col min="13820" max="13820" width="9.140625" style="1218"/>
    <col min="13821" max="13821" width="31.85546875" style="1218" bestFit="1" customWidth="1"/>
    <col min="13822" max="13822" width="12.140625" style="1218" customWidth="1"/>
    <col min="13823" max="13823" width="11.7109375" style="1218" customWidth="1"/>
    <col min="13824" max="13824" width="10.85546875" style="1218" customWidth="1"/>
    <col min="13825" max="13825" width="13.140625" style="1218" customWidth="1"/>
    <col min="13826" max="13826" width="12.5703125" style="1218" customWidth="1"/>
    <col min="13827" max="13827" width="12.28515625" style="1218" customWidth="1"/>
    <col min="13828" max="13828" width="9.140625" style="1218"/>
    <col min="13829" max="13829" width="11.28515625" style="1218" customWidth="1"/>
    <col min="13830" max="14074" width="9.140625" style="1218"/>
    <col min="14075" max="14075" width="7.7109375" style="1218" customWidth="1"/>
    <col min="14076" max="14076" width="9.140625" style="1218"/>
    <col min="14077" max="14077" width="31.85546875" style="1218" bestFit="1" customWidth="1"/>
    <col min="14078" max="14078" width="12.140625" style="1218" customWidth="1"/>
    <col min="14079" max="14079" width="11.7109375" style="1218" customWidth="1"/>
    <col min="14080" max="14080" width="10.85546875" style="1218" customWidth="1"/>
    <col min="14081" max="14081" width="13.140625" style="1218" customWidth="1"/>
    <col min="14082" max="14082" width="12.5703125" style="1218" customWidth="1"/>
    <col min="14083" max="14083" width="12.28515625" style="1218" customWidth="1"/>
    <col min="14084" max="14084" width="9.140625" style="1218"/>
    <col min="14085" max="14085" width="11.28515625" style="1218" customWidth="1"/>
    <col min="14086" max="14330" width="9.140625" style="1218"/>
    <col min="14331" max="14331" width="7.7109375" style="1218" customWidth="1"/>
    <col min="14332" max="14332" width="9.140625" style="1218"/>
    <col min="14333" max="14333" width="31.85546875" style="1218" bestFit="1" customWidth="1"/>
    <col min="14334" max="14334" width="12.140625" style="1218" customWidth="1"/>
    <col min="14335" max="14335" width="11.7109375" style="1218" customWidth="1"/>
    <col min="14336" max="14336" width="10.85546875" style="1218" customWidth="1"/>
    <col min="14337" max="14337" width="13.140625" style="1218" customWidth="1"/>
    <col min="14338" max="14338" width="12.5703125" style="1218" customWidth="1"/>
    <col min="14339" max="14339" width="12.28515625" style="1218" customWidth="1"/>
    <col min="14340" max="14340" width="9.140625" style="1218"/>
    <col min="14341" max="14341" width="11.28515625" style="1218" customWidth="1"/>
    <col min="14342" max="14586" width="9.140625" style="1218"/>
    <col min="14587" max="14587" width="7.7109375" style="1218" customWidth="1"/>
    <col min="14588" max="14588" width="9.140625" style="1218"/>
    <col min="14589" max="14589" width="31.85546875" style="1218" bestFit="1" customWidth="1"/>
    <col min="14590" max="14590" width="12.140625" style="1218" customWidth="1"/>
    <col min="14591" max="14591" width="11.7109375" style="1218" customWidth="1"/>
    <col min="14592" max="14592" width="10.85546875" style="1218" customWidth="1"/>
    <col min="14593" max="14593" width="13.140625" style="1218" customWidth="1"/>
    <col min="14594" max="14594" width="12.5703125" style="1218" customWidth="1"/>
    <col min="14595" max="14595" width="12.28515625" style="1218" customWidth="1"/>
    <col min="14596" max="14596" width="9.140625" style="1218"/>
    <col min="14597" max="14597" width="11.28515625" style="1218" customWidth="1"/>
    <col min="14598" max="14842" width="9.140625" style="1218"/>
    <col min="14843" max="14843" width="7.7109375" style="1218" customWidth="1"/>
    <col min="14844" max="14844" width="9.140625" style="1218"/>
    <col min="14845" max="14845" width="31.85546875" style="1218" bestFit="1" customWidth="1"/>
    <col min="14846" max="14846" width="12.140625" style="1218" customWidth="1"/>
    <col min="14847" max="14847" width="11.7109375" style="1218" customWidth="1"/>
    <col min="14848" max="14848" width="10.85546875" style="1218" customWidth="1"/>
    <col min="14849" max="14849" width="13.140625" style="1218" customWidth="1"/>
    <col min="14850" max="14850" width="12.5703125" style="1218" customWidth="1"/>
    <col min="14851" max="14851" width="12.28515625" style="1218" customWidth="1"/>
    <col min="14852" max="14852" width="9.140625" style="1218"/>
    <col min="14853" max="14853" width="11.28515625" style="1218" customWidth="1"/>
    <col min="14854" max="15098" width="9.140625" style="1218"/>
    <col min="15099" max="15099" width="7.7109375" style="1218" customWidth="1"/>
    <col min="15100" max="15100" width="9.140625" style="1218"/>
    <col min="15101" max="15101" width="31.85546875" style="1218" bestFit="1" customWidth="1"/>
    <col min="15102" max="15102" width="12.140625" style="1218" customWidth="1"/>
    <col min="15103" max="15103" width="11.7109375" style="1218" customWidth="1"/>
    <col min="15104" max="15104" width="10.85546875" style="1218" customWidth="1"/>
    <col min="15105" max="15105" width="13.140625" style="1218" customWidth="1"/>
    <col min="15106" max="15106" width="12.5703125" style="1218" customWidth="1"/>
    <col min="15107" max="15107" width="12.28515625" style="1218" customWidth="1"/>
    <col min="15108" max="15108" width="9.140625" style="1218"/>
    <col min="15109" max="15109" width="11.28515625" style="1218" customWidth="1"/>
    <col min="15110" max="15354" width="9.140625" style="1218"/>
    <col min="15355" max="15355" width="7.7109375" style="1218" customWidth="1"/>
    <col min="15356" max="15356" width="9.140625" style="1218"/>
    <col min="15357" max="15357" width="31.85546875" style="1218" bestFit="1" customWidth="1"/>
    <col min="15358" max="15358" width="12.140625" style="1218" customWidth="1"/>
    <col min="15359" max="15359" width="11.7109375" style="1218" customWidth="1"/>
    <col min="15360" max="15360" width="10.85546875" style="1218" customWidth="1"/>
    <col min="15361" max="15361" width="13.140625" style="1218" customWidth="1"/>
    <col min="15362" max="15362" width="12.5703125" style="1218" customWidth="1"/>
    <col min="15363" max="15363" width="12.28515625" style="1218" customWidth="1"/>
    <col min="15364" max="15364" width="9.140625" style="1218"/>
    <col min="15365" max="15365" width="11.28515625" style="1218" customWidth="1"/>
    <col min="15366" max="15610" width="9.140625" style="1218"/>
    <col min="15611" max="15611" width="7.7109375" style="1218" customWidth="1"/>
    <col min="15612" max="15612" width="9.140625" style="1218"/>
    <col min="15613" max="15613" width="31.85546875" style="1218" bestFit="1" customWidth="1"/>
    <col min="15614" max="15614" width="12.140625" style="1218" customWidth="1"/>
    <col min="15615" max="15615" width="11.7109375" style="1218" customWidth="1"/>
    <col min="15616" max="15616" width="10.85546875" style="1218" customWidth="1"/>
    <col min="15617" max="15617" width="13.140625" style="1218" customWidth="1"/>
    <col min="15618" max="15618" width="12.5703125" style="1218" customWidth="1"/>
    <col min="15619" max="15619" width="12.28515625" style="1218" customWidth="1"/>
    <col min="15620" max="15620" width="9.140625" style="1218"/>
    <col min="15621" max="15621" width="11.28515625" style="1218" customWidth="1"/>
    <col min="15622" max="15866" width="9.140625" style="1218"/>
    <col min="15867" max="15867" width="7.7109375" style="1218" customWidth="1"/>
    <col min="15868" max="15868" width="9.140625" style="1218"/>
    <col min="15869" max="15869" width="31.85546875" style="1218" bestFit="1" customWidth="1"/>
    <col min="15870" max="15870" width="12.140625" style="1218" customWidth="1"/>
    <col min="15871" max="15871" width="11.7109375" style="1218" customWidth="1"/>
    <col min="15872" max="15872" width="10.85546875" style="1218" customWidth="1"/>
    <col min="15873" max="15873" width="13.140625" style="1218" customWidth="1"/>
    <col min="15874" max="15874" width="12.5703125" style="1218" customWidth="1"/>
    <col min="15875" max="15875" width="12.28515625" style="1218" customWidth="1"/>
    <col min="15876" max="15876" width="9.140625" style="1218"/>
    <col min="15877" max="15877" width="11.28515625" style="1218" customWidth="1"/>
    <col min="15878" max="16122" width="9.140625" style="1218"/>
    <col min="16123" max="16123" width="7.7109375" style="1218" customWidth="1"/>
    <col min="16124" max="16124" width="9.140625" style="1218"/>
    <col min="16125" max="16125" width="31.85546875" style="1218" bestFit="1" customWidth="1"/>
    <col min="16126" max="16126" width="12.140625" style="1218" customWidth="1"/>
    <col min="16127" max="16127" width="11.7109375" style="1218" customWidth="1"/>
    <col min="16128" max="16128" width="10.85546875" style="1218" customWidth="1"/>
    <col min="16129" max="16129" width="13.140625" style="1218" customWidth="1"/>
    <col min="16130" max="16130" width="12.5703125" style="1218" customWidth="1"/>
    <col min="16131" max="16131" width="12.28515625" style="1218" customWidth="1"/>
    <col min="16132" max="16132" width="9.140625" style="1218"/>
    <col min="16133" max="16133" width="11.28515625" style="1218" customWidth="1"/>
    <col min="16134" max="16384" width="9.140625" style="1218"/>
  </cols>
  <sheetData>
    <row r="1" spans="2:18">
      <c r="B1" s="2546" t="s">
        <v>1540</v>
      </c>
      <c r="C1" s="2546"/>
      <c r="D1" s="2546"/>
      <c r="E1" s="2546"/>
      <c r="F1" s="2546"/>
      <c r="G1" s="2546"/>
      <c r="H1" s="2546"/>
      <c r="I1" s="2546"/>
      <c r="J1" s="2546"/>
    </row>
    <row r="2" spans="2:18">
      <c r="B2" s="2579" t="s">
        <v>1351</v>
      </c>
      <c r="C2" s="2579"/>
      <c r="D2" s="2579"/>
      <c r="E2" s="2579"/>
      <c r="F2" s="2579"/>
      <c r="G2" s="2579"/>
      <c r="H2" s="2579"/>
      <c r="I2" s="2579"/>
      <c r="J2" s="2579"/>
      <c r="K2" s="1294"/>
    </row>
    <row r="3" spans="2:18">
      <c r="B3" s="2579" t="s">
        <v>1352</v>
      </c>
      <c r="C3" s="2579"/>
      <c r="D3" s="2579"/>
      <c r="E3" s="2579"/>
      <c r="F3" s="2579"/>
      <c r="G3" s="2579"/>
      <c r="H3" s="2579"/>
      <c r="I3" s="2579"/>
      <c r="J3" s="2579"/>
      <c r="K3" s="1295"/>
    </row>
    <row r="4" spans="2:18">
      <c r="B4" s="2579"/>
      <c r="C4" s="2579"/>
      <c r="D4" s="2579"/>
      <c r="E4" s="2579"/>
      <c r="F4" s="2579"/>
      <c r="G4" s="2579"/>
      <c r="H4" s="2579"/>
      <c r="I4" s="2579"/>
      <c r="J4" s="2579"/>
      <c r="K4" s="1295"/>
    </row>
    <row r="5" spans="2:18" ht="16.5" thickBot="1">
      <c r="C5" s="2609"/>
      <c r="D5" s="2609"/>
      <c r="E5" s="2609"/>
      <c r="F5" s="2609"/>
      <c r="G5" s="2609"/>
      <c r="H5" s="2609"/>
      <c r="I5" s="2609"/>
      <c r="J5" s="2609"/>
    </row>
    <row r="6" spans="2:18" ht="16.5" thickTop="1">
      <c r="B6" s="2610" t="s">
        <v>100</v>
      </c>
      <c r="C6" s="2601" t="s">
        <v>1353</v>
      </c>
      <c r="D6" s="2603" t="s">
        <v>154</v>
      </c>
      <c r="E6" s="2604"/>
      <c r="F6" s="2605"/>
      <c r="G6" s="2606" t="s">
        <v>1354</v>
      </c>
      <c r="H6" s="2607"/>
      <c r="I6" s="2583" t="s">
        <v>48</v>
      </c>
      <c r="J6" s="2608"/>
    </row>
    <row r="7" spans="2:18" ht="18.75">
      <c r="B7" s="2611"/>
      <c r="C7" s="2602"/>
      <c r="D7" s="1115" t="s">
        <v>87</v>
      </c>
      <c r="E7" s="1116" t="s">
        <v>1084</v>
      </c>
      <c r="F7" s="1116" t="s">
        <v>1085</v>
      </c>
      <c r="G7" s="1296" t="s">
        <v>102</v>
      </c>
      <c r="H7" s="1296" t="s">
        <v>106</v>
      </c>
      <c r="I7" s="1296" t="s">
        <v>102</v>
      </c>
      <c r="J7" s="1221" t="s">
        <v>106</v>
      </c>
    </row>
    <row r="8" spans="2:18" ht="28.5" customHeight="1">
      <c r="B8" s="1297"/>
      <c r="C8" s="1298" t="s">
        <v>1355</v>
      </c>
      <c r="D8" s="1299"/>
      <c r="E8" s="1299"/>
      <c r="F8" s="1299"/>
      <c r="G8" s="1299"/>
      <c r="H8" s="1299"/>
      <c r="I8" s="1299"/>
      <c r="J8" s="1300"/>
    </row>
    <row r="9" spans="2:18" ht="36" customHeight="1">
      <c r="B9" s="1222">
        <v>1</v>
      </c>
      <c r="C9" s="1301" t="s">
        <v>1356</v>
      </c>
      <c r="D9" s="1302">
        <v>125892</v>
      </c>
      <c r="E9" s="1302">
        <v>103174</v>
      </c>
      <c r="F9" s="1303">
        <v>75024</v>
      </c>
      <c r="G9" s="1304">
        <v>28.499294243735896</v>
      </c>
      <c r="H9" s="1304">
        <v>30.764183902767073</v>
      </c>
      <c r="I9" s="1304">
        <v>-18.045626409938677</v>
      </c>
      <c r="J9" s="1226">
        <v>-27.284005660340782</v>
      </c>
      <c r="K9" s="1229"/>
      <c r="L9" s="1229"/>
      <c r="M9" s="1229"/>
      <c r="N9" s="1229"/>
      <c r="O9" s="1229"/>
      <c r="P9" s="1229"/>
      <c r="Q9" s="1229"/>
      <c r="R9" s="1229"/>
    </row>
    <row r="10" spans="2:18" ht="36" customHeight="1">
      <c r="B10" s="1222">
        <v>2</v>
      </c>
      <c r="C10" s="1301" t="s">
        <v>1357</v>
      </c>
      <c r="D10" s="1302">
        <v>56526</v>
      </c>
      <c r="E10" s="1302">
        <v>60243</v>
      </c>
      <c r="F10" s="1303">
        <v>62776</v>
      </c>
      <c r="G10" s="1304">
        <v>16.640655427970046</v>
      </c>
      <c r="H10" s="1304">
        <v>25.74179474141749</v>
      </c>
      <c r="I10" s="1304">
        <v>6.5757350599723985</v>
      </c>
      <c r="J10" s="1226">
        <v>4.2046378832395481</v>
      </c>
      <c r="K10" s="1229"/>
      <c r="L10" s="1229"/>
      <c r="M10" s="1229"/>
      <c r="N10" s="1229"/>
      <c r="O10" s="1229"/>
      <c r="P10" s="1229"/>
      <c r="Q10" s="1229"/>
      <c r="R10" s="1229"/>
    </row>
    <row r="11" spans="2:18" ht="36" customHeight="1">
      <c r="B11" s="1222">
        <v>3</v>
      </c>
      <c r="C11" s="1301" t="s">
        <v>1358</v>
      </c>
      <c r="D11" s="1305">
        <v>76884</v>
      </c>
      <c r="E11" s="1302">
        <v>40963</v>
      </c>
      <c r="F11" s="1303">
        <v>46080</v>
      </c>
      <c r="G11" s="1304">
        <v>11.315026945801785</v>
      </c>
      <c r="H11" s="1304">
        <v>18.895468040087259</v>
      </c>
      <c r="I11" s="1304">
        <v>-46.721034285416998</v>
      </c>
      <c r="J11" s="1226">
        <v>12.491760857359079</v>
      </c>
      <c r="K11" s="1229"/>
      <c r="L11" s="1229"/>
      <c r="M11" s="1229"/>
      <c r="N11" s="1229"/>
      <c r="O11" s="1229"/>
      <c r="P11" s="1229"/>
      <c r="Q11" s="1229"/>
      <c r="R11" s="1229"/>
    </row>
    <row r="12" spans="2:18" ht="36" customHeight="1">
      <c r="B12" s="1222">
        <v>4</v>
      </c>
      <c r="C12" s="1301" t="s">
        <v>1359</v>
      </c>
      <c r="D12" s="1302">
        <v>13576</v>
      </c>
      <c r="E12" s="1302">
        <v>17555</v>
      </c>
      <c r="F12" s="1303">
        <v>15995</v>
      </c>
      <c r="G12" s="1304">
        <v>4.8491394193186617</v>
      </c>
      <c r="H12" s="1304">
        <v>6.5588761133071998</v>
      </c>
      <c r="I12" s="1304">
        <v>29.309074837949311</v>
      </c>
      <c r="J12" s="1226">
        <v>-8.8863571632013638</v>
      </c>
      <c r="K12" s="1229"/>
      <c r="L12" s="1229"/>
      <c r="M12" s="1229"/>
      <c r="N12" s="1229"/>
      <c r="O12" s="1229"/>
      <c r="P12" s="1229"/>
      <c r="Q12" s="1229"/>
      <c r="R12" s="1229"/>
    </row>
    <row r="13" spans="2:18" ht="36" customHeight="1">
      <c r="B13" s="1222">
        <v>5</v>
      </c>
      <c r="C13" s="1301" t="s">
        <v>1360</v>
      </c>
      <c r="D13" s="1302">
        <v>98437</v>
      </c>
      <c r="E13" s="1302">
        <v>104207</v>
      </c>
      <c r="F13" s="1303">
        <v>9999</v>
      </c>
      <c r="G13" s="1304">
        <v>28.78463523035829</v>
      </c>
      <c r="H13" s="1304">
        <v>4.1001689438548725</v>
      </c>
      <c r="I13" s="1304">
        <v>5.8616170748803764</v>
      </c>
      <c r="J13" s="1226">
        <v>-90.404675309720076</v>
      </c>
      <c r="K13" s="1229"/>
      <c r="L13" s="1229"/>
      <c r="M13" s="1229"/>
      <c r="N13" s="1229"/>
      <c r="O13" s="1229"/>
      <c r="P13" s="1229"/>
      <c r="Q13" s="1229"/>
      <c r="R13" s="1229"/>
    </row>
    <row r="14" spans="2:18" ht="36" customHeight="1">
      <c r="B14" s="1222">
        <v>6</v>
      </c>
      <c r="C14" s="1301" t="s">
        <v>1361</v>
      </c>
      <c r="D14" s="1302">
        <v>5804</v>
      </c>
      <c r="E14" s="1302">
        <v>8040</v>
      </c>
      <c r="F14" s="1303">
        <v>7741</v>
      </c>
      <c r="G14" s="1304">
        <v>2.2208533711946479</v>
      </c>
      <c r="H14" s="1304">
        <v>3.1742582052585822</v>
      </c>
      <c r="I14" s="1304">
        <v>38.525155065472092</v>
      </c>
      <c r="J14" s="1226">
        <v>-3.7189054726368131</v>
      </c>
      <c r="K14" s="1229"/>
      <c r="L14" s="1229"/>
      <c r="M14" s="1229"/>
      <c r="N14" s="1229"/>
      <c r="O14" s="1229"/>
      <c r="P14" s="1229"/>
      <c r="Q14" s="1229"/>
      <c r="R14" s="1229"/>
    </row>
    <row r="15" spans="2:18" ht="36" customHeight="1">
      <c r="B15" s="1222">
        <v>7</v>
      </c>
      <c r="C15" s="1301" t="s">
        <v>1362</v>
      </c>
      <c r="D15" s="1302">
        <v>4007</v>
      </c>
      <c r="E15" s="1302">
        <v>4862</v>
      </c>
      <c r="F15" s="1303">
        <v>4633</v>
      </c>
      <c r="G15" s="1304">
        <v>1.343008593376664</v>
      </c>
      <c r="H15" s="1304">
        <v>1.8997982515131135</v>
      </c>
      <c r="I15" s="1304">
        <v>21.337659096580985</v>
      </c>
      <c r="J15" s="1226">
        <v>-4.7099958864664782</v>
      </c>
      <c r="K15" s="1229"/>
      <c r="L15" s="1229"/>
      <c r="M15" s="1229"/>
      <c r="N15" s="1229"/>
      <c r="O15" s="1229"/>
      <c r="P15" s="1229"/>
      <c r="Q15" s="1229"/>
      <c r="R15" s="1229"/>
    </row>
    <row r="16" spans="2:18" ht="36" customHeight="1">
      <c r="B16" s="1222">
        <v>8</v>
      </c>
      <c r="C16" s="1301" t="s">
        <v>1363</v>
      </c>
      <c r="D16" s="1302">
        <v>3186</v>
      </c>
      <c r="E16" s="1302">
        <v>3059</v>
      </c>
      <c r="F16" s="1303">
        <v>2722</v>
      </c>
      <c r="G16" s="1304">
        <v>0.84497393811995369</v>
      </c>
      <c r="H16" s="1304">
        <v>1.1161776042777241</v>
      </c>
      <c r="I16" s="1304">
        <v>-3.9861895794099156</v>
      </c>
      <c r="J16" s="1226">
        <v>-11.01667211507028</v>
      </c>
      <c r="K16" s="1229"/>
      <c r="L16" s="1229"/>
      <c r="M16" s="1229"/>
      <c r="N16" s="1229"/>
      <c r="O16" s="1229"/>
      <c r="P16" s="1229"/>
      <c r="Q16" s="1229"/>
      <c r="R16" s="1229"/>
    </row>
    <row r="17" spans="2:18" ht="36" customHeight="1">
      <c r="B17" s="1222">
        <v>9</v>
      </c>
      <c r="C17" s="1301" t="s">
        <v>1364</v>
      </c>
      <c r="D17" s="1302">
        <v>951</v>
      </c>
      <c r="E17" s="1302">
        <v>1788</v>
      </c>
      <c r="F17" s="1303">
        <v>1974</v>
      </c>
      <c r="G17" s="1304">
        <v>0.4938912721014963</v>
      </c>
      <c r="H17" s="1304">
        <v>0.8094542949464465</v>
      </c>
      <c r="I17" s="1304">
        <v>88.012618296529979</v>
      </c>
      <c r="J17" s="1226">
        <v>10.402684563758392</v>
      </c>
      <c r="K17" s="1229"/>
      <c r="L17" s="1229"/>
      <c r="M17" s="1229"/>
      <c r="N17" s="1229"/>
      <c r="O17" s="1229"/>
      <c r="P17" s="1229"/>
      <c r="Q17" s="1229"/>
      <c r="R17" s="1229"/>
    </row>
    <row r="18" spans="2:18" ht="36" customHeight="1">
      <c r="B18" s="1222">
        <v>10</v>
      </c>
      <c r="C18" s="1301" t="s">
        <v>1365</v>
      </c>
      <c r="D18" s="1302">
        <v>1381</v>
      </c>
      <c r="E18" s="1302">
        <v>1442</v>
      </c>
      <c r="F18" s="1303">
        <v>1830</v>
      </c>
      <c r="G18" s="1304">
        <v>0.39831723398789576</v>
      </c>
      <c r="H18" s="1304">
        <v>0.75040595732117377</v>
      </c>
      <c r="I18" s="1304">
        <v>4.4170890658942863</v>
      </c>
      <c r="J18" s="1226">
        <v>26.907073509015266</v>
      </c>
      <c r="K18" s="1229"/>
      <c r="L18" s="1229"/>
      <c r="M18" s="1229"/>
      <c r="N18" s="1229"/>
      <c r="O18" s="1229"/>
      <c r="P18" s="1229"/>
      <c r="Q18" s="1229"/>
      <c r="R18" s="1229"/>
    </row>
    <row r="19" spans="2:18" ht="36" customHeight="1">
      <c r="B19" s="1222">
        <v>11</v>
      </c>
      <c r="C19" s="1301" t="s">
        <v>1366</v>
      </c>
      <c r="D19" s="1302">
        <v>1375</v>
      </c>
      <c r="E19" s="1302">
        <v>1574</v>
      </c>
      <c r="F19" s="1303">
        <v>1730</v>
      </c>
      <c r="G19" s="1304">
        <v>0.43477900575377809</v>
      </c>
      <c r="H19" s="1304">
        <v>0.70940016730362321</v>
      </c>
      <c r="I19" s="1304">
        <v>14.472727272727282</v>
      </c>
      <c r="J19" s="1226">
        <v>9.9110546378653019</v>
      </c>
      <c r="K19" s="1229"/>
      <c r="L19" s="1229"/>
      <c r="M19" s="1229"/>
      <c r="N19" s="1229"/>
      <c r="O19" s="1229"/>
      <c r="P19" s="1229"/>
      <c r="Q19" s="1229"/>
      <c r="R19" s="1229"/>
    </row>
    <row r="20" spans="2:18" ht="36" customHeight="1">
      <c r="B20" s="1222">
        <v>12</v>
      </c>
      <c r="C20" s="1301" t="s">
        <v>1367</v>
      </c>
      <c r="D20" s="1302">
        <v>146</v>
      </c>
      <c r="E20" s="1302">
        <v>602</v>
      </c>
      <c r="F20" s="1303">
        <v>1717</v>
      </c>
      <c r="G20" s="1304">
        <v>0.16628777729591765</v>
      </c>
      <c r="H20" s="1304">
        <v>0.70406941460134165</v>
      </c>
      <c r="I20" s="1304">
        <v>312.32876712328766</v>
      </c>
      <c r="J20" s="1226">
        <v>185.2159468438538</v>
      </c>
      <c r="K20" s="1229"/>
      <c r="L20" s="1229"/>
      <c r="M20" s="1229"/>
      <c r="N20" s="1229"/>
      <c r="O20" s="1229"/>
      <c r="P20" s="1229"/>
      <c r="Q20" s="1229"/>
      <c r="R20" s="1229"/>
    </row>
    <row r="21" spans="2:18" ht="36" customHeight="1">
      <c r="B21" s="1222">
        <v>13</v>
      </c>
      <c r="C21" s="1301" t="s">
        <v>1368</v>
      </c>
      <c r="D21" s="1302">
        <v>632</v>
      </c>
      <c r="E21" s="1302">
        <v>1814</v>
      </c>
      <c r="F21" s="1303">
        <v>1581</v>
      </c>
      <c r="G21" s="1304">
        <v>0.5010731362372004</v>
      </c>
      <c r="H21" s="1304">
        <v>0.6483015401774731</v>
      </c>
      <c r="I21" s="1304">
        <v>187.02531645569621</v>
      </c>
      <c r="J21" s="1226">
        <v>-12.844542447629548</v>
      </c>
      <c r="K21" s="1229"/>
      <c r="L21" s="1229"/>
      <c r="M21" s="1229"/>
      <c r="N21" s="1229"/>
      <c r="O21" s="1229"/>
      <c r="P21" s="1229"/>
      <c r="Q21" s="1229"/>
      <c r="R21" s="1229"/>
    </row>
    <row r="22" spans="2:18" ht="36" customHeight="1">
      <c r="B22" s="1222">
        <v>14</v>
      </c>
      <c r="C22" s="1301" t="s">
        <v>1369</v>
      </c>
      <c r="D22" s="1302">
        <v>2745</v>
      </c>
      <c r="E22" s="1302">
        <v>1944</v>
      </c>
      <c r="F22" s="1303">
        <v>1458</v>
      </c>
      <c r="G22" s="1304">
        <v>0.53698245691572077</v>
      </c>
      <c r="H22" s="1304">
        <v>0.59786441845588589</v>
      </c>
      <c r="I22" s="1304">
        <v>-29.180327868852462</v>
      </c>
      <c r="J22" s="1226">
        <v>-25</v>
      </c>
      <c r="K22" s="1229"/>
      <c r="L22" s="1229"/>
      <c r="M22" s="1229"/>
      <c r="N22" s="1229"/>
      <c r="O22" s="1229"/>
      <c r="P22" s="1229"/>
      <c r="Q22" s="1229"/>
      <c r="R22" s="1229"/>
    </row>
    <row r="23" spans="2:18" ht="36" customHeight="1">
      <c r="B23" s="1222">
        <v>15</v>
      </c>
      <c r="C23" s="1301" t="s">
        <v>1370</v>
      </c>
      <c r="D23" s="1302">
        <v>126</v>
      </c>
      <c r="E23" s="1302">
        <v>316</v>
      </c>
      <c r="F23" s="1303">
        <v>1178</v>
      </c>
      <c r="G23" s="1304">
        <v>8.7287271803172736E-2</v>
      </c>
      <c r="H23" s="1304">
        <v>0.48304820640674462</v>
      </c>
      <c r="I23" s="1304">
        <v>150.79365079365078</v>
      </c>
      <c r="J23" s="1226">
        <v>272.78481012658227</v>
      </c>
      <c r="K23" s="1229"/>
      <c r="L23" s="1229"/>
      <c r="M23" s="1229"/>
      <c r="N23" s="1229"/>
      <c r="O23" s="1229"/>
      <c r="P23" s="1229"/>
      <c r="Q23" s="1229"/>
      <c r="R23" s="1229"/>
    </row>
    <row r="24" spans="2:18" ht="36" customHeight="1">
      <c r="B24" s="1222">
        <v>16</v>
      </c>
      <c r="C24" s="1301" t="s">
        <v>1371</v>
      </c>
      <c r="D24" s="1302">
        <v>507</v>
      </c>
      <c r="E24" s="1302">
        <v>3620</v>
      </c>
      <c r="F24" s="1303">
        <v>1108</v>
      </c>
      <c r="G24" s="1304">
        <v>0.9999364681249534</v>
      </c>
      <c r="H24" s="1304">
        <v>0.45434415339445933</v>
      </c>
      <c r="I24" s="1304">
        <v>614.00394477317559</v>
      </c>
      <c r="J24" s="1226">
        <v>-69.392265193370164</v>
      </c>
      <c r="K24" s="1229"/>
      <c r="L24" s="1229"/>
      <c r="M24" s="1229"/>
      <c r="N24" s="1229"/>
      <c r="O24" s="1229"/>
      <c r="P24" s="1229"/>
      <c r="Q24" s="1229"/>
      <c r="R24" s="1229"/>
    </row>
    <row r="25" spans="2:18" ht="36" customHeight="1">
      <c r="B25" s="1222">
        <v>17</v>
      </c>
      <c r="C25" s="1301" t="s">
        <v>1372</v>
      </c>
      <c r="D25" s="1302">
        <v>2251</v>
      </c>
      <c r="E25" s="1302">
        <v>761</v>
      </c>
      <c r="F25" s="1303">
        <v>959</v>
      </c>
      <c r="G25" s="1304">
        <v>0.21020763874118495</v>
      </c>
      <c r="H25" s="1304">
        <v>0.39324552626830911</v>
      </c>
      <c r="I25" s="1304">
        <v>-66.192803198578403</v>
      </c>
      <c r="J25" s="1226">
        <v>26.01839684625493</v>
      </c>
      <c r="K25" s="1229"/>
      <c r="L25" s="1229"/>
      <c r="M25" s="1229"/>
      <c r="N25" s="1229"/>
      <c r="O25" s="1229"/>
      <c r="P25" s="1229"/>
      <c r="Q25" s="1229"/>
      <c r="R25" s="1229"/>
    </row>
    <row r="26" spans="2:18" ht="36" customHeight="1">
      <c r="B26" s="1222">
        <v>18</v>
      </c>
      <c r="C26" s="1301" t="s">
        <v>1373</v>
      </c>
      <c r="D26" s="1302">
        <v>130</v>
      </c>
      <c r="E26" s="1302">
        <v>118</v>
      </c>
      <c r="F26" s="1303">
        <v>58</v>
      </c>
      <c r="G26" s="1304">
        <v>3.2594614154349312E-2</v>
      </c>
      <c r="H26" s="1304">
        <v>2.3783358210179278E-2</v>
      </c>
      <c r="I26" s="1304">
        <v>-9.2307692307692317</v>
      </c>
      <c r="J26" s="1226">
        <v>-50.847457627118644</v>
      </c>
      <c r="K26" s="1229"/>
      <c r="L26" s="1229"/>
      <c r="M26" s="1229"/>
      <c r="N26" s="1229"/>
      <c r="O26" s="1229"/>
      <c r="P26" s="1229"/>
      <c r="Q26" s="1229"/>
      <c r="R26" s="1229"/>
    </row>
    <row r="27" spans="2:18" ht="36" customHeight="1">
      <c r="B27" s="1222">
        <v>19</v>
      </c>
      <c r="C27" s="1301" t="s">
        <v>1374</v>
      </c>
      <c r="D27" s="1302">
        <v>140</v>
      </c>
      <c r="E27" s="1302">
        <v>22</v>
      </c>
      <c r="F27" s="1303">
        <v>11</v>
      </c>
      <c r="G27" s="1304">
        <v>6.07696196098038E-3</v>
      </c>
      <c r="H27" s="1304">
        <v>4.510636901930553E-3</v>
      </c>
      <c r="I27" s="1304">
        <v>-84.285714285714292</v>
      </c>
      <c r="J27" s="1226">
        <v>-50</v>
      </c>
      <c r="K27" s="1229"/>
      <c r="L27" s="1229"/>
      <c r="M27" s="1229"/>
      <c r="N27" s="1229"/>
      <c r="O27" s="1229"/>
      <c r="P27" s="1229"/>
      <c r="Q27" s="1229"/>
      <c r="R27" s="1229"/>
    </row>
    <row r="28" spans="2:18" ht="36" customHeight="1">
      <c r="B28" s="1222">
        <v>20</v>
      </c>
      <c r="C28" s="1301" t="s">
        <v>127</v>
      </c>
      <c r="D28" s="1302">
        <v>4282</v>
      </c>
      <c r="E28" s="1302">
        <v>5919</v>
      </c>
      <c r="F28" s="1303">
        <v>5294</v>
      </c>
      <c r="G28" s="1304">
        <v>1.634978993047403</v>
      </c>
      <c r="H28" s="1304">
        <v>2.1708465235291223</v>
      </c>
      <c r="I28" s="1304">
        <v>38.229799159271359</v>
      </c>
      <c r="J28" s="1226">
        <v>-10.55921608379794</v>
      </c>
      <c r="K28" s="1229"/>
      <c r="L28" s="1229"/>
      <c r="M28" s="1229"/>
      <c r="N28" s="1229"/>
      <c r="O28" s="1229"/>
      <c r="P28" s="1229"/>
      <c r="Q28" s="1229"/>
      <c r="R28" s="1229"/>
    </row>
    <row r="29" spans="2:18" ht="36" customHeight="1" thickBot="1">
      <c r="B29" s="1306"/>
      <c r="C29" s="1307" t="s">
        <v>597</v>
      </c>
      <c r="D29" s="1308">
        <v>398978</v>
      </c>
      <c r="E29" s="1308">
        <v>362023</v>
      </c>
      <c r="F29" s="1309">
        <v>243868</v>
      </c>
      <c r="G29" s="1310">
        <v>100</v>
      </c>
      <c r="H29" s="1310">
        <v>100</v>
      </c>
      <c r="I29" s="1310">
        <v>-9.2624154715297617</v>
      </c>
      <c r="J29" s="1242">
        <v>-32.637429113619852</v>
      </c>
      <c r="K29" s="1229"/>
      <c r="L29" s="1229"/>
      <c r="M29" s="1229"/>
      <c r="N29" s="1229"/>
      <c r="O29" s="1229"/>
      <c r="P29" s="1229"/>
      <c r="Q29" s="1229"/>
      <c r="R29" s="1229"/>
    </row>
    <row r="30" spans="2:18" ht="23.25" customHeight="1" thickTop="1" thickBot="1">
      <c r="B30" s="1311"/>
      <c r="C30" s="1312"/>
      <c r="D30" s="1313"/>
      <c r="E30" s="1313"/>
      <c r="F30" s="1313"/>
      <c r="G30" s="1313"/>
      <c r="H30" s="1313"/>
      <c r="I30" s="1313"/>
      <c r="J30" s="1314"/>
      <c r="M30" s="1229"/>
      <c r="N30" s="1229"/>
      <c r="O30" s="1229"/>
      <c r="P30" s="1229"/>
      <c r="Q30" s="1229"/>
      <c r="R30" s="1229"/>
    </row>
    <row r="31" spans="2:18" ht="17.25" customHeight="1" thickTop="1">
      <c r="B31" s="1315"/>
      <c r="C31" s="1316" t="s">
        <v>1375</v>
      </c>
      <c r="D31" s="1317"/>
      <c r="E31" s="1317"/>
      <c r="F31" s="1317"/>
      <c r="G31" s="1317"/>
      <c r="H31" s="1317"/>
      <c r="I31" s="1317"/>
      <c r="J31" s="1318"/>
      <c r="M31" s="1229"/>
      <c r="N31" s="1229"/>
      <c r="O31" s="1229"/>
      <c r="P31" s="1229"/>
      <c r="Q31" s="1229"/>
      <c r="R31" s="1229"/>
    </row>
    <row r="32" spans="2:18" ht="33" customHeight="1" thickBot="1">
      <c r="B32" s="1306"/>
      <c r="C32" s="1319" t="s">
        <v>1376</v>
      </c>
      <c r="D32" s="1320">
        <v>260252</v>
      </c>
      <c r="E32" s="1320">
        <v>258603</v>
      </c>
      <c r="F32" s="1320">
        <v>272618</v>
      </c>
      <c r="G32" s="1321"/>
      <c r="H32" s="1321"/>
      <c r="I32" s="1322">
        <v>-0.63361664847916277</v>
      </c>
      <c r="J32" s="1323">
        <v>5.4195040274088058</v>
      </c>
      <c r="M32" s="1229"/>
      <c r="N32" s="1229"/>
      <c r="O32" s="1229"/>
      <c r="P32" s="1229"/>
      <c r="Q32" s="1229"/>
      <c r="R32" s="1229"/>
    </row>
    <row r="33" spans="2:6" ht="16.5" thickTop="1">
      <c r="B33" s="1324" t="s">
        <v>1377</v>
      </c>
    </row>
    <row r="34" spans="2:6">
      <c r="B34" s="1218" t="s">
        <v>1378</v>
      </c>
      <c r="C34" s="1218" t="s">
        <v>1379</v>
      </c>
    </row>
    <row r="37" spans="2:6">
      <c r="D37" s="1325"/>
      <c r="E37" s="1325"/>
      <c r="F37" s="1325"/>
    </row>
    <row r="38" spans="2:6">
      <c r="D38" s="1325"/>
      <c r="E38" s="1325"/>
      <c r="F38" s="1325"/>
    </row>
  </sheetData>
  <mergeCells count="10">
    <mergeCell ref="C6:C7"/>
    <mergeCell ref="D6:F6"/>
    <mergeCell ref="G6:H6"/>
    <mergeCell ref="I6:J6"/>
    <mergeCell ref="B1:J1"/>
    <mergeCell ref="B2:J2"/>
    <mergeCell ref="B3:J3"/>
    <mergeCell ref="B4:J4"/>
    <mergeCell ref="C5:J5"/>
    <mergeCell ref="B6:B7"/>
  </mergeCells>
  <pageMargins left="0.5" right="0.5" top="0.5" bottom="0.5" header="0.3" footer="0.3"/>
  <pageSetup paperSize="9" scale="60"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B1:Q18"/>
  <sheetViews>
    <sheetView showGridLines="0" workbookViewId="0">
      <selection activeCell="B5" sqref="B5"/>
    </sheetView>
  </sheetViews>
  <sheetFormatPr defaultRowHeight="15.75"/>
  <cols>
    <col min="1" max="1" width="4.42578125" style="329" customWidth="1"/>
    <col min="2" max="2" width="11.140625" style="329" customWidth="1"/>
    <col min="3" max="15" width="8.42578125" style="329" customWidth="1"/>
    <col min="16" max="16" width="8.85546875" style="329" customWidth="1"/>
    <col min="17" max="17" width="8.42578125" style="329" customWidth="1"/>
    <col min="18" max="16384" width="9.140625" style="329"/>
  </cols>
  <sheetData>
    <row r="1" spans="2:17">
      <c r="B1" s="1326"/>
      <c r="C1" s="1326"/>
      <c r="D1" s="1326"/>
      <c r="E1" s="1326"/>
      <c r="F1" s="1326"/>
      <c r="G1" s="1326"/>
      <c r="H1" s="1326"/>
      <c r="I1" s="1327" t="s">
        <v>1460</v>
      </c>
      <c r="J1" s="1327"/>
      <c r="K1" s="1327"/>
      <c r="L1" s="1326"/>
      <c r="M1" s="1326"/>
      <c r="N1" s="1326"/>
      <c r="O1" s="1326"/>
      <c r="P1" s="1326"/>
      <c r="Q1" s="1326"/>
    </row>
    <row r="2" spans="2:17" ht="16.5" thickBot="1">
      <c r="B2" s="2617" t="s">
        <v>1598</v>
      </c>
      <c r="C2" s="2617"/>
      <c r="D2" s="2617"/>
      <c r="E2" s="2617"/>
      <c r="F2" s="2617"/>
      <c r="G2" s="2617"/>
      <c r="H2" s="2617"/>
      <c r="I2" s="2617"/>
      <c r="J2" s="2617"/>
      <c r="K2" s="2617"/>
      <c r="L2" s="2617"/>
      <c r="M2" s="2617"/>
      <c r="N2" s="2617"/>
      <c r="O2" s="2617"/>
      <c r="P2" s="2617"/>
      <c r="Q2" s="2617"/>
    </row>
    <row r="3" spans="2:17" ht="24.95" customHeight="1" thickTop="1">
      <c r="B3" s="1328" t="s">
        <v>838</v>
      </c>
      <c r="C3" s="2613">
        <v>2005</v>
      </c>
      <c r="D3" s="2613">
        <v>2006</v>
      </c>
      <c r="E3" s="2613">
        <v>2007</v>
      </c>
      <c r="F3" s="2613">
        <v>2008</v>
      </c>
      <c r="G3" s="2613">
        <v>2009</v>
      </c>
      <c r="H3" s="2613">
        <v>2010</v>
      </c>
      <c r="I3" s="2613">
        <v>2011</v>
      </c>
      <c r="J3" s="2613">
        <v>2012</v>
      </c>
      <c r="K3" s="2613">
        <v>2013</v>
      </c>
      <c r="L3" s="2613">
        <v>2014</v>
      </c>
      <c r="M3" s="2613">
        <v>2015</v>
      </c>
      <c r="N3" s="2613">
        <v>2016</v>
      </c>
      <c r="O3" s="2613">
        <v>2017</v>
      </c>
      <c r="P3" s="2613">
        <v>2018</v>
      </c>
      <c r="Q3" s="2615">
        <v>2019</v>
      </c>
    </row>
    <row r="4" spans="2:17" ht="24.95" customHeight="1">
      <c r="B4" s="1329" t="s">
        <v>1814</v>
      </c>
      <c r="C4" s="2614"/>
      <c r="D4" s="2614"/>
      <c r="E4" s="2614"/>
      <c r="F4" s="2614"/>
      <c r="G4" s="2614"/>
      <c r="H4" s="2614"/>
      <c r="I4" s="2614"/>
      <c r="J4" s="2614"/>
      <c r="K4" s="2614"/>
      <c r="L4" s="2614"/>
      <c r="M4" s="2614"/>
      <c r="N4" s="2614"/>
      <c r="O4" s="2614"/>
      <c r="P4" s="2614"/>
      <c r="Q4" s="2616"/>
    </row>
    <row r="5" spans="2:17" ht="24.95" customHeight="1">
      <c r="B5" s="1330" t="s">
        <v>1381</v>
      </c>
      <c r="C5" s="1331">
        <v>25477</v>
      </c>
      <c r="D5" s="1331">
        <v>28769</v>
      </c>
      <c r="E5" s="1331">
        <v>33192</v>
      </c>
      <c r="F5" s="1331">
        <v>36913</v>
      </c>
      <c r="G5" s="1331">
        <v>29278</v>
      </c>
      <c r="H5" s="1331">
        <v>33645</v>
      </c>
      <c r="I5" s="1331">
        <v>42622</v>
      </c>
      <c r="J5" s="1331">
        <v>52501</v>
      </c>
      <c r="K5" s="1331">
        <v>47846</v>
      </c>
      <c r="L5" s="1331">
        <v>70196</v>
      </c>
      <c r="M5" s="1331">
        <v>38616</v>
      </c>
      <c r="N5" s="1331">
        <v>42235</v>
      </c>
      <c r="O5" s="1331">
        <v>62632</v>
      </c>
      <c r="P5" s="1331">
        <v>73187</v>
      </c>
      <c r="Q5" s="1332">
        <v>91793</v>
      </c>
    </row>
    <row r="6" spans="2:17" ht="24.95" customHeight="1">
      <c r="B6" s="1333" t="s">
        <v>1382</v>
      </c>
      <c r="C6" s="1334">
        <v>20338</v>
      </c>
      <c r="D6" s="1334">
        <v>25728</v>
      </c>
      <c r="E6" s="1334">
        <v>39934</v>
      </c>
      <c r="F6" s="1334">
        <v>46675</v>
      </c>
      <c r="G6" s="1334">
        <v>40617</v>
      </c>
      <c r="H6" s="1334">
        <v>49264</v>
      </c>
      <c r="I6" s="1334">
        <v>56339</v>
      </c>
      <c r="J6" s="1334">
        <v>66459</v>
      </c>
      <c r="K6" s="1334">
        <v>67264</v>
      </c>
      <c r="L6" s="1334">
        <v>69009</v>
      </c>
      <c r="M6" s="1334">
        <v>58523</v>
      </c>
      <c r="N6" s="1334">
        <v>60821</v>
      </c>
      <c r="O6" s="1334">
        <v>84061</v>
      </c>
      <c r="P6" s="1334">
        <v>89507</v>
      </c>
      <c r="Q6" s="1335">
        <v>124421</v>
      </c>
    </row>
    <row r="7" spans="2:17" ht="24.95" customHeight="1">
      <c r="B7" s="1336" t="s">
        <v>1383</v>
      </c>
      <c r="C7" s="1334">
        <v>29875</v>
      </c>
      <c r="D7" s="1334">
        <v>36873</v>
      </c>
      <c r="E7" s="1334">
        <v>54722</v>
      </c>
      <c r="F7" s="1334">
        <v>58735</v>
      </c>
      <c r="G7" s="1334">
        <v>49567</v>
      </c>
      <c r="H7" s="1334">
        <v>63058</v>
      </c>
      <c r="I7" s="1334">
        <v>67565</v>
      </c>
      <c r="J7" s="1334">
        <v>89151</v>
      </c>
      <c r="K7" s="1334">
        <v>88697</v>
      </c>
      <c r="L7" s="1334">
        <v>79914</v>
      </c>
      <c r="M7" s="1334">
        <v>79187</v>
      </c>
      <c r="N7" s="1334">
        <v>76444</v>
      </c>
      <c r="O7" s="1334">
        <v>106291</v>
      </c>
      <c r="P7" s="1334">
        <v>124686</v>
      </c>
      <c r="Q7" s="1335">
        <v>124697</v>
      </c>
    </row>
    <row r="8" spans="2:17" ht="24.95" customHeight="1">
      <c r="B8" s="1333" t="s">
        <v>1384</v>
      </c>
      <c r="C8" s="1334">
        <v>23414</v>
      </c>
      <c r="D8" s="1334">
        <v>21983</v>
      </c>
      <c r="E8" s="1334">
        <v>40942</v>
      </c>
      <c r="F8" s="1334">
        <v>38475</v>
      </c>
      <c r="G8" s="1334">
        <v>43337</v>
      </c>
      <c r="H8" s="1334">
        <v>45509</v>
      </c>
      <c r="I8" s="1334">
        <v>59751</v>
      </c>
      <c r="J8" s="1334">
        <v>69796</v>
      </c>
      <c r="K8" s="1334">
        <v>65152</v>
      </c>
      <c r="L8" s="1334">
        <v>80053</v>
      </c>
      <c r="M8" s="1334">
        <v>65729</v>
      </c>
      <c r="N8" s="1334">
        <v>60214</v>
      </c>
      <c r="O8" s="1334">
        <v>88591</v>
      </c>
      <c r="P8" s="1334">
        <v>98650</v>
      </c>
      <c r="Q8" s="1335">
        <v>104198</v>
      </c>
    </row>
    <row r="9" spans="2:17" ht="24.95" customHeight="1">
      <c r="B9" s="1333" t="s">
        <v>1385</v>
      </c>
      <c r="C9" s="1334">
        <v>25541</v>
      </c>
      <c r="D9" s="1334">
        <v>22870</v>
      </c>
      <c r="E9" s="1334">
        <v>35854</v>
      </c>
      <c r="F9" s="1334">
        <v>30410</v>
      </c>
      <c r="G9" s="1334">
        <v>30037</v>
      </c>
      <c r="H9" s="1334">
        <v>32542</v>
      </c>
      <c r="I9" s="1334">
        <v>46202</v>
      </c>
      <c r="J9" s="1334">
        <v>50317</v>
      </c>
      <c r="K9" s="1334">
        <v>52834</v>
      </c>
      <c r="L9" s="1334">
        <v>62558</v>
      </c>
      <c r="M9" s="1334">
        <v>17569</v>
      </c>
      <c r="N9" s="1334">
        <v>46683</v>
      </c>
      <c r="O9" s="1334">
        <v>62773</v>
      </c>
      <c r="P9" s="1334">
        <v>68825</v>
      </c>
      <c r="Q9" s="1335">
        <v>71640</v>
      </c>
    </row>
    <row r="10" spans="2:17" ht="24.95" customHeight="1">
      <c r="B10" s="1333" t="s">
        <v>1386</v>
      </c>
      <c r="C10" s="1334">
        <v>22608</v>
      </c>
      <c r="D10" s="1334">
        <v>26210</v>
      </c>
      <c r="E10" s="1334">
        <v>31316</v>
      </c>
      <c r="F10" s="1334">
        <v>24349</v>
      </c>
      <c r="G10" s="1334">
        <v>31749</v>
      </c>
      <c r="H10" s="1334">
        <v>33263</v>
      </c>
      <c r="I10" s="1334">
        <v>46115</v>
      </c>
      <c r="J10" s="1334">
        <v>53630</v>
      </c>
      <c r="K10" s="1334">
        <v>54599</v>
      </c>
      <c r="L10" s="1334">
        <v>50731</v>
      </c>
      <c r="M10" s="1334">
        <v>18368</v>
      </c>
      <c r="N10" s="1334">
        <v>38852</v>
      </c>
      <c r="O10" s="1334">
        <v>55956</v>
      </c>
      <c r="P10" s="1334">
        <v>65159</v>
      </c>
      <c r="Q10" s="1335">
        <v>68782</v>
      </c>
    </row>
    <row r="11" spans="2:17" ht="24.95" customHeight="1">
      <c r="B11" s="1333" t="s">
        <v>1387</v>
      </c>
      <c r="C11" s="1334">
        <v>23996</v>
      </c>
      <c r="D11" s="1334">
        <v>25183</v>
      </c>
      <c r="E11" s="1334">
        <v>35437</v>
      </c>
      <c r="F11" s="1334">
        <v>25427</v>
      </c>
      <c r="G11" s="1334">
        <v>30432</v>
      </c>
      <c r="H11" s="1334">
        <v>38991</v>
      </c>
      <c r="I11" s="1334">
        <v>42661</v>
      </c>
      <c r="J11" s="1334">
        <v>49995</v>
      </c>
      <c r="K11" s="1334">
        <v>54011</v>
      </c>
      <c r="L11" s="1334">
        <v>46546</v>
      </c>
      <c r="M11" s="1334">
        <v>22967</v>
      </c>
      <c r="N11" s="1334">
        <v>48115</v>
      </c>
      <c r="O11" s="1334">
        <v>42240</v>
      </c>
      <c r="P11" s="1334">
        <v>73281</v>
      </c>
      <c r="Q11" s="1335">
        <v>65749</v>
      </c>
    </row>
    <row r="12" spans="2:17" ht="24.95" customHeight="1">
      <c r="B12" s="1333" t="s">
        <v>1388</v>
      </c>
      <c r="C12" s="1334">
        <v>36910</v>
      </c>
      <c r="D12" s="1334">
        <v>33150</v>
      </c>
      <c r="E12" s="1334">
        <v>44683</v>
      </c>
      <c r="F12" s="1334">
        <v>40011</v>
      </c>
      <c r="G12" s="1334">
        <v>44174</v>
      </c>
      <c r="H12" s="1334">
        <v>54672</v>
      </c>
      <c r="I12" s="1334">
        <v>71398</v>
      </c>
      <c r="J12" s="1334">
        <v>71964</v>
      </c>
      <c r="K12" s="1334">
        <v>68478</v>
      </c>
      <c r="L12" s="1334">
        <v>59761</v>
      </c>
      <c r="M12" s="1334">
        <v>38606</v>
      </c>
      <c r="N12" s="1334">
        <v>66341</v>
      </c>
      <c r="O12" s="1334">
        <v>73778</v>
      </c>
      <c r="P12" s="1334">
        <v>87679</v>
      </c>
      <c r="Q12" s="1580" t="s">
        <v>300</v>
      </c>
    </row>
    <row r="13" spans="2:17" ht="24.95" customHeight="1">
      <c r="B13" s="1333" t="s">
        <v>1389</v>
      </c>
      <c r="C13" s="1334">
        <v>36066</v>
      </c>
      <c r="D13" s="1334">
        <v>33362</v>
      </c>
      <c r="E13" s="1334">
        <v>45552</v>
      </c>
      <c r="F13" s="1334">
        <v>41622</v>
      </c>
      <c r="G13" s="1334">
        <v>42771</v>
      </c>
      <c r="H13" s="1334">
        <v>54848</v>
      </c>
      <c r="I13" s="1334">
        <v>63033</v>
      </c>
      <c r="J13" s="1334">
        <v>66383</v>
      </c>
      <c r="K13" s="1334">
        <v>66755</v>
      </c>
      <c r="L13" s="1334">
        <v>52894</v>
      </c>
      <c r="M13" s="1334">
        <v>39050</v>
      </c>
      <c r="N13" s="1334">
        <v>74670</v>
      </c>
      <c r="O13" s="1334">
        <v>68634</v>
      </c>
      <c r="P13" s="1334">
        <v>91874</v>
      </c>
      <c r="Q13" s="1580" t="s">
        <v>300</v>
      </c>
    </row>
    <row r="14" spans="2:17" ht="24.95" customHeight="1">
      <c r="B14" s="1333" t="s">
        <v>1390</v>
      </c>
      <c r="C14" s="1334">
        <v>51498</v>
      </c>
      <c r="D14" s="1334">
        <v>49670</v>
      </c>
      <c r="E14" s="1334">
        <v>70644</v>
      </c>
      <c r="F14" s="1334">
        <v>66421</v>
      </c>
      <c r="G14" s="1334">
        <v>72522</v>
      </c>
      <c r="H14" s="1334">
        <v>79130</v>
      </c>
      <c r="I14" s="1334">
        <v>96996</v>
      </c>
      <c r="J14" s="1334">
        <v>86379</v>
      </c>
      <c r="K14" s="1334">
        <v>99426</v>
      </c>
      <c r="L14" s="1334">
        <v>80993</v>
      </c>
      <c r="M14" s="1334">
        <v>56584</v>
      </c>
      <c r="N14" s="1334">
        <v>89281</v>
      </c>
      <c r="O14" s="1334">
        <v>112492</v>
      </c>
      <c r="P14" s="1334">
        <v>130745</v>
      </c>
      <c r="Q14" s="1580" t="s">
        <v>300</v>
      </c>
    </row>
    <row r="15" spans="2:17" ht="24.95" customHeight="1">
      <c r="B15" s="1333" t="s">
        <v>1391</v>
      </c>
      <c r="C15" s="1334">
        <v>41505</v>
      </c>
      <c r="D15" s="1334">
        <v>44119</v>
      </c>
      <c r="E15" s="1334">
        <v>52273</v>
      </c>
      <c r="F15" s="1334">
        <v>52399</v>
      </c>
      <c r="G15" s="1334">
        <v>54423</v>
      </c>
      <c r="H15" s="1334">
        <v>67537</v>
      </c>
      <c r="I15" s="1334">
        <v>83460</v>
      </c>
      <c r="J15" s="1334">
        <v>83173</v>
      </c>
      <c r="K15" s="1334">
        <v>75485</v>
      </c>
      <c r="L15" s="1334">
        <v>76305</v>
      </c>
      <c r="M15" s="1334">
        <v>58304</v>
      </c>
      <c r="N15" s="1334">
        <v>72990</v>
      </c>
      <c r="O15" s="1334">
        <v>99804</v>
      </c>
      <c r="P15" s="1334">
        <v>147859</v>
      </c>
      <c r="Q15" s="1580" t="s">
        <v>300</v>
      </c>
    </row>
    <row r="16" spans="2:17" ht="24.95" customHeight="1">
      <c r="B16" s="1337" t="s">
        <v>1392</v>
      </c>
      <c r="C16" s="1338">
        <v>38170</v>
      </c>
      <c r="D16" s="1338">
        <v>36009</v>
      </c>
      <c r="E16" s="1338">
        <v>42156</v>
      </c>
      <c r="F16" s="1338">
        <v>38840</v>
      </c>
      <c r="G16" s="1338">
        <v>41049</v>
      </c>
      <c r="H16" s="1338">
        <v>50408</v>
      </c>
      <c r="I16" s="1338">
        <v>60073</v>
      </c>
      <c r="J16" s="1338">
        <v>63344</v>
      </c>
      <c r="K16" s="1338">
        <v>57069</v>
      </c>
      <c r="L16" s="1338">
        <v>61158</v>
      </c>
      <c r="M16" s="1338">
        <v>45467</v>
      </c>
      <c r="N16" s="1338">
        <v>76356</v>
      </c>
      <c r="O16" s="1338">
        <v>82966</v>
      </c>
      <c r="P16" s="1338">
        <v>121620</v>
      </c>
      <c r="Q16" s="1581" t="s">
        <v>300</v>
      </c>
    </row>
    <row r="17" spans="2:17" ht="24.95" customHeight="1" thickBot="1">
      <c r="B17" s="1339" t="s">
        <v>597</v>
      </c>
      <c r="C17" s="1340">
        <v>375398</v>
      </c>
      <c r="D17" s="1340">
        <v>383926</v>
      </c>
      <c r="E17" s="1340">
        <v>526705</v>
      </c>
      <c r="F17" s="1340">
        <v>500277</v>
      </c>
      <c r="G17" s="1340">
        <v>509956</v>
      </c>
      <c r="H17" s="1340">
        <v>602867</v>
      </c>
      <c r="I17" s="1340">
        <v>736215</v>
      </c>
      <c r="J17" s="1340">
        <v>803092</v>
      </c>
      <c r="K17" s="1340">
        <v>797616</v>
      </c>
      <c r="L17" s="1340">
        <v>790118</v>
      </c>
      <c r="M17" s="1340">
        <v>538970</v>
      </c>
      <c r="N17" s="1340">
        <v>753002</v>
      </c>
      <c r="O17" s="1340">
        <v>940218</v>
      </c>
      <c r="P17" s="1340">
        <v>1173072</v>
      </c>
      <c r="Q17" s="1341">
        <v>651280</v>
      </c>
    </row>
    <row r="18" spans="2:17" ht="16.5" thickTop="1">
      <c r="B18" s="2612" t="s">
        <v>1393</v>
      </c>
      <c r="C18" s="2612"/>
      <c r="D18" s="2612"/>
      <c r="E18" s="2612"/>
      <c r="F18" s="2612"/>
      <c r="G18" s="2612"/>
      <c r="H18" s="2612"/>
      <c r="I18" s="2612"/>
      <c r="J18" s="2612"/>
      <c r="K18" s="2612"/>
      <c r="L18" s="2612"/>
      <c r="M18" s="2612"/>
      <c r="N18" s="2612"/>
      <c r="O18" s="2612"/>
      <c r="P18" s="2612"/>
      <c r="Q18" s="2612"/>
    </row>
  </sheetData>
  <mergeCells count="17">
    <mergeCell ref="B2:Q2"/>
    <mergeCell ref="C3:C4"/>
    <mergeCell ref="D3:D4"/>
    <mergeCell ref="E3:E4"/>
    <mergeCell ref="F3:F4"/>
    <mergeCell ref="G3:G4"/>
    <mergeCell ref="H3:H4"/>
    <mergeCell ref="I3:I4"/>
    <mergeCell ref="J3:J4"/>
    <mergeCell ref="K3:K4"/>
    <mergeCell ref="B18:Q18"/>
    <mergeCell ref="L3:L4"/>
    <mergeCell ref="M3:M4"/>
    <mergeCell ref="N3:N4"/>
    <mergeCell ref="O3:O4"/>
    <mergeCell ref="P3:P4"/>
    <mergeCell ref="Q3:Q4"/>
  </mergeCells>
  <pageMargins left="0.6" right="0.2" top="0.75" bottom="0.75" header="0.3" footer="0.3"/>
  <pageSetup scale="94"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N72"/>
  <sheetViews>
    <sheetView showGridLines="0" topLeftCell="A41" workbookViewId="0">
      <selection activeCell="J60" sqref="J60"/>
    </sheetView>
  </sheetViews>
  <sheetFormatPr defaultRowHeight="14.25"/>
  <cols>
    <col min="1" max="1" width="4.85546875" style="3" customWidth="1"/>
    <col min="2" max="2" width="53.42578125" style="2" bestFit="1" customWidth="1"/>
    <col min="3" max="3" width="11.7109375" style="2" customWidth="1"/>
    <col min="4" max="7" width="9.42578125" style="2" bestFit="1" customWidth="1"/>
    <col min="8" max="8" width="10.7109375" style="2" bestFit="1" customWidth="1"/>
    <col min="9" max="9" width="10" style="2" bestFit="1" customWidth="1"/>
    <col min="10" max="10" width="11.140625" style="2" bestFit="1" customWidth="1"/>
    <col min="11" max="16384" width="9.140625" style="2"/>
  </cols>
  <sheetData>
    <row r="1" spans="1:8" ht="15.75">
      <c r="A1" s="2336" t="s">
        <v>4</v>
      </c>
      <c r="B1" s="2336"/>
      <c r="C1" s="2336"/>
      <c r="D1" s="2336"/>
      <c r="E1" s="2336"/>
      <c r="F1" s="2336"/>
      <c r="G1" s="2336"/>
      <c r="H1" s="2336"/>
    </row>
    <row r="2" spans="1:8" ht="15.75">
      <c r="A2" s="2337" t="s">
        <v>152</v>
      </c>
      <c r="B2" s="2337"/>
      <c r="C2" s="2337"/>
      <c r="D2" s="2337"/>
      <c r="E2" s="2337"/>
      <c r="F2" s="2337"/>
      <c r="G2" s="2337"/>
      <c r="H2" s="2337"/>
    </row>
    <row r="3" spans="1:8" ht="15.75">
      <c r="A3" s="2337" t="s">
        <v>451</v>
      </c>
      <c r="B3" s="2337"/>
      <c r="C3" s="2337"/>
      <c r="D3" s="2337"/>
      <c r="E3" s="2337"/>
      <c r="F3" s="2337"/>
      <c r="G3" s="2337"/>
      <c r="H3" s="2337"/>
    </row>
    <row r="4" spans="1:8" ht="16.5" thickBot="1">
      <c r="A4" s="184"/>
      <c r="B4" s="184"/>
      <c r="C4" s="185"/>
      <c r="D4" s="185"/>
      <c r="E4" s="185"/>
      <c r="F4" s="186"/>
      <c r="G4" s="186"/>
      <c r="H4" s="187"/>
    </row>
    <row r="5" spans="1:8" ht="16.5" thickTop="1">
      <c r="A5" s="188"/>
      <c r="B5" s="2338" t="s">
        <v>1813</v>
      </c>
      <c r="C5" s="2340" t="s">
        <v>154</v>
      </c>
      <c r="D5" s="2341"/>
      <c r="E5" s="2341"/>
      <c r="F5" s="2341"/>
      <c r="G5" s="2341"/>
      <c r="H5" s="2342"/>
    </row>
    <row r="6" spans="1:8" ht="15.75">
      <c r="A6" s="189"/>
      <c r="B6" s="2339"/>
      <c r="C6" s="2343" t="s">
        <v>155</v>
      </c>
      <c r="D6" s="2343" t="s">
        <v>0</v>
      </c>
      <c r="E6" s="2343" t="s">
        <v>1</v>
      </c>
      <c r="F6" s="2343" t="s">
        <v>87</v>
      </c>
      <c r="G6" s="2343" t="s">
        <v>102</v>
      </c>
      <c r="H6" s="2345" t="s">
        <v>148</v>
      </c>
    </row>
    <row r="7" spans="1:8" ht="15.75">
      <c r="A7" s="190" t="s">
        <v>156</v>
      </c>
      <c r="B7" s="191" t="s">
        <v>157</v>
      </c>
      <c r="C7" s="2344"/>
      <c r="D7" s="2344"/>
      <c r="E7" s="2344"/>
      <c r="F7" s="2344"/>
      <c r="G7" s="2344"/>
      <c r="H7" s="2346"/>
    </row>
    <row r="8" spans="1:8" ht="15.75">
      <c r="A8" s="193"/>
      <c r="B8" s="194" t="s">
        <v>158</v>
      </c>
      <c r="C8" s="1050">
        <v>5.7161161799810856</v>
      </c>
      <c r="D8" s="1050">
        <v>2.9726936457495299</v>
      </c>
      <c r="E8" s="1050">
        <v>0.20429964861905603</v>
      </c>
      <c r="F8" s="1050">
        <v>7.7</v>
      </c>
      <c r="G8" s="1050">
        <v>6.3</v>
      </c>
      <c r="H8" s="1051">
        <v>6.81</v>
      </c>
    </row>
    <row r="9" spans="1:8" ht="15.75">
      <c r="A9" s="193"/>
      <c r="B9" s="194" t="s">
        <v>159</v>
      </c>
      <c r="C9" s="1050">
        <v>5.9889492410728309</v>
      </c>
      <c r="D9" s="1050">
        <v>3.3229054377301992</v>
      </c>
      <c r="E9" s="1050">
        <v>0.5886785035338562</v>
      </c>
      <c r="F9" s="1050">
        <v>8.2200000000000006</v>
      </c>
      <c r="G9" s="1050">
        <v>6.66</v>
      </c>
      <c r="H9" s="1051">
        <v>7.05</v>
      </c>
    </row>
    <row r="10" spans="1:8" ht="15.75">
      <c r="A10" s="193"/>
      <c r="B10" s="194" t="s">
        <v>160</v>
      </c>
      <c r="C10" s="1050">
        <v>15.901280637491126</v>
      </c>
      <c r="D10" s="1050">
        <v>8.4299649450040022</v>
      </c>
      <c r="E10" s="1050">
        <v>5.7748774286396269</v>
      </c>
      <c r="F10" s="1050">
        <v>18.699474178495464</v>
      </c>
      <c r="G10" s="1050">
        <v>13.33</v>
      </c>
      <c r="H10" s="1051">
        <v>14.29</v>
      </c>
    </row>
    <row r="11" spans="1:8" ht="15.75">
      <c r="A11" s="193"/>
      <c r="B11" s="196" t="s">
        <v>161</v>
      </c>
      <c r="C11" s="1050">
        <v>16.931270715426038</v>
      </c>
      <c r="D11" s="1050">
        <v>8.3663709743248234</v>
      </c>
      <c r="E11" s="1050">
        <v>5.6725087240301093</v>
      </c>
      <c r="F11" s="1050">
        <v>18.29</v>
      </c>
      <c r="G11" s="1050">
        <v>12.87</v>
      </c>
      <c r="H11" s="1051">
        <v>14.84</v>
      </c>
    </row>
    <row r="12" spans="1:8" ht="15.75">
      <c r="A12" s="193"/>
      <c r="B12" s="196" t="s">
        <v>162</v>
      </c>
      <c r="C12" s="1050">
        <v>19.176844946938104</v>
      </c>
      <c r="D12" s="1050">
        <v>9.3410599692595753</v>
      </c>
      <c r="E12" s="1050">
        <v>6.6451797939419208</v>
      </c>
      <c r="F12" s="1050">
        <v>16.05</v>
      </c>
      <c r="G12" s="1050">
        <v>10.15</v>
      </c>
      <c r="H12" s="1051">
        <v>16.62</v>
      </c>
    </row>
    <row r="13" spans="1:8" ht="15.75">
      <c r="A13" s="193"/>
      <c r="B13" s="196" t="s">
        <v>163</v>
      </c>
      <c r="C13" s="1050">
        <v>41.167806663871936</v>
      </c>
      <c r="D13" s="1050">
        <v>39.057470902522553</v>
      </c>
      <c r="E13" s="1050">
        <v>33.881986463978507</v>
      </c>
      <c r="F13" s="1050">
        <v>46.817594260322494</v>
      </c>
      <c r="G13" s="1050">
        <v>55.18</v>
      </c>
      <c r="H13" s="1051">
        <v>62.268459306407543</v>
      </c>
    </row>
    <row r="14" spans="1:8" ht="15.75">
      <c r="A14" s="193"/>
      <c r="B14" s="196" t="s">
        <v>164</v>
      </c>
      <c r="C14" s="1050">
        <v>23.517641359373631</v>
      </c>
      <c r="D14" s="1050">
        <v>27.970926309411748</v>
      </c>
      <c r="E14" s="1050">
        <v>28.728229239986874</v>
      </c>
      <c r="F14" s="1050">
        <v>31.433726381585203</v>
      </c>
      <c r="G14" s="1050">
        <v>34.700000000000003</v>
      </c>
      <c r="H14" s="1051">
        <v>36.93</v>
      </c>
    </row>
    <row r="15" spans="1:8" ht="15.75">
      <c r="A15" s="193"/>
      <c r="B15" s="196" t="s">
        <v>165</v>
      </c>
      <c r="C15" s="1050">
        <v>11.92276081143244</v>
      </c>
      <c r="D15" s="1050">
        <v>9.2060835796490448</v>
      </c>
      <c r="E15" s="1050">
        <v>4.0673409327718213</v>
      </c>
      <c r="F15" s="1050">
        <v>13.430817028018513</v>
      </c>
      <c r="G15" s="1050">
        <v>17.813013121107158</v>
      </c>
      <c r="H15" s="1051">
        <v>20.475263440886891</v>
      </c>
    </row>
    <row r="16" spans="1:8" ht="15.75">
      <c r="A16" s="193"/>
      <c r="B16" s="196" t="s">
        <v>166</v>
      </c>
      <c r="C16" s="1050">
        <v>45.734856422674397</v>
      </c>
      <c r="D16" s="1050">
        <v>44.142550434194909</v>
      </c>
      <c r="E16" s="1050">
        <v>40.114048036456943</v>
      </c>
      <c r="F16" s="1050">
        <v>46.438808076741736</v>
      </c>
      <c r="G16" s="1050">
        <v>47.086396070347639</v>
      </c>
      <c r="H16" s="1051">
        <v>52.38</v>
      </c>
    </row>
    <row r="17" spans="1:14" ht="15.75">
      <c r="A17" s="197"/>
      <c r="B17" s="198" t="s">
        <v>1838</v>
      </c>
      <c r="C17" s="1052">
        <v>1964.5395767162906</v>
      </c>
      <c r="D17" s="1052">
        <v>2130.149574364204</v>
      </c>
      <c r="E17" s="1052">
        <v>2253.1631013304254</v>
      </c>
      <c r="F17" s="1052">
        <v>2642.5953486882927</v>
      </c>
      <c r="G17" s="1052">
        <v>3031.0340000000001</v>
      </c>
      <c r="H17" s="2323">
        <v>3464.319</v>
      </c>
    </row>
    <row r="18" spans="1:14" ht="15.75">
      <c r="A18" s="190" t="s">
        <v>167</v>
      </c>
      <c r="B18" s="191" t="s">
        <v>168</v>
      </c>
      <c r="C18" s="1053"/>
      <c r="D18" s="1053"/>
      <c r="E18" s="1053"/>
      <c r="F18" s="1053"/>
      <c r="G18" s="1053"/>
      <c r="H18" s="192"/>
    </row>
    <row r="19" spans="1:14" ht="15.75">
      <c r="A19" s="193"/>
      <c r="B19" s="196" t="s">
        <v>169</v>
      </c>
      <c r="C19" s="516">
        <v>8.4</v>
      </c>
      <c r="D19" s="516">
        <v>7.5</v>
      </c>
      <c r="E19" s="516">
        <v>8.1999999999999993</v>
      </c>
      <c r="F19" s="516">
        <v>6.7</v>
      </c>
      <c r="G19" s="516">
        <v>4.58</v>
      </c>
      <c r="H19" s="517">
        <v>6.02</v>
      </c>
    </row>
    <row r="20" spans="1:14" ht="15.75">
      <c r="A20" s="193"/>
      <c r="B20" s="196" t="s">
        <v>170</v>
      </c>
      <c r="C20" s="516">
        <v>10.4</v>
      </c>
      <c r="D20" s="516">
        <v>8.8000000000000007</v>
      </c>
      <c r="E20" s="516">
        <v>9.8000000000000007</v>
      </c>
      <c r="F20" s="516">
        <v>1.9</v>
      </c>
      <c r="G20" s="516">
        <v>3.91</v>
      </c>
      <c r="H20" s="517">
        <v>6.27</v>
      </c>
    </row>
    <row r="21" spans="1:14" ht="15.75">
      <c r="A21" s="193"/>
      <c r="B21" s="196" t="s">
        <v>171</v>
      </c>
      <c r="C21" s="516">
        <v>6.3</v>
      </c>
      <c r="D21" s="516">
        <v>4.9000000000000004</v>
      </c>
      <c r="E21" s="516">
        <v>8.4</v>
      </c>
      <c r="F21" s="516">
        <v>6.5</v>
      </c>
      <c r="G21" s="516">
        <v>5.0999999999999996</v>
      </c>
      <c r="H21" s="517">
        <v>5.83</v>
      </c>
    </row>
    <row r="22" spans="1:14" ht="15.75">
      <c r="A22" s="193"/>
      <c r="B22" s="196" t="s">
        <v>172</v>
      </c>
      <c r="C22" s="516">
        <v>9.1228070175438631</v>
      </c>
      <c r="D22" s="516">
        <v>7.1811361200428792</v>
      </c>
      <c r="E22" s="516">
        <v>9.9000000000000057</v>
      </c>
      <c r="F22" s="518">
        <v>4.5</v>
      </c>
      <c r="G22" s="518">
        <v>4.1500000000000004</v>
      </c>
      <c r="H22" s="517">
        <v>4.6399999999999997</v>
      </c>
      <c r="J22" s="207"/>
    </row>
    <row r="23" spans="1:14" ht="15.75">
      <c r="A23" s="193"/>
      <c r="B23" s="196" t="s">
        <v>173</v>
      </c>
      <c r="C23" s="516">
        <v>7.8</v>
      </c>
      <c r="D23" s="516">
        <v>5.4</v>
      </c>
      <c r="E23" s="516">
        <v>6.2</v>
      </c>
      <c r="F23" s="516">
        <v>0.9</v>
      </c>
      <c r="G23" s="516">
        <v>2.1</v>
      </c>
      <c r="H23" s="517">
        <v>5.4</v>
      </c>
    </row>
    <row r="24" spans="1:14" ht="15.75">
      <c r="A24" s="193"/>
      <c r="B24" s="196" t="s">
        <v>174</v>
      </c>
      <c r="C24" s="516">
        <v>8.3000000000000007</v>
      </c>
      <c r="D24" s="516">
        <v>6.1</v>
      </c>
      <c r="E24" s="516">
        <v>6.3</v>
      </c>
      <c r="F24" s="516">
        <v>2.7</v>
      </c>
      <c r="G24" s="516">
        <v>1.7</v>
      </c>
      <c r="H24" s="517">
        <v>6.2</v>
      </c>
    </row>
    <row r="25" spans="1:14" ht="15.75">
      <c r="A25" s="197"/>
      <c r="B25" s="198" t="s">
        <v>175</v>
      </c>
      <c r="C25" s="519">
        <v>12.9</v>
      </c>
      <c r="D25" s="519">
        <v>7.9</v>
      </c>
      <c r="E25" s="519">
        <v>5.9</v>
      </c>
      <c r="F25" s="520">
        <v>13.4</v>
      </c>
      <c r="G25" s="520">
        <v>6.8</v>
      </c>
      <c r="H25" s="521">
        <v>9.1</v>
      </c>
    </row>
    <row r="26" spans="1:14" ht="15.75">
      <c r="A26" s="190" t="s">
        <v>176</v>
      </c>
      <c r="B26" s="191" t="s">
        <v>177</v>
      </c>
      <c r="C26" s="1053"/>
      <c r="D26" s="1053"/>
      <c r="E26" s="1053"/>
      <c r="F26" s="1053"/>
      <c r="G26" s="1054" t="s">
        <v>178</v>
      </c>
      <c r="H26" s="192"/>
    </row>
    <row r="27" spans="1:14" ht="15.75">
      <c r="A27" s="193"/>
      <c r="B27" s="196" t="s">
        <v>179</v>
      </c>
      <c r="C27" s="516">
        <v>19.598138252921984</v>
      </c>
      <c r="D27" s="516">
        <v>-7.2530771931693465</v>
      </c>
      <c r="E27" s="516">
        <v>-17.817815705979086</v>
      </c>
      <c r="F27" s="518">
        <v>4.181528083734193</v>
      </c>
      <c r="G27" s="518">
        <v>11.4</v>
      </c>
      <c r="H27" s="517">
        <v>19.399999999999999</v>
      </c>
      <c r="J27" s="1042"/>
      <c r="K27" s="1043"/>
      <c r="L27" s="1044"/>
      <c r="M27" s="1045"/>
      <c r="N27" s="1043"/>
    </row>
    <row r="28" spans="1:14" ht="15.75">
      <c r="A28" s="193"/>
      <c r="B28" s="196" t="s">
        <v>180</v>
      </c>
      <c r="C28" s="516">
        <v>28.312231034828983</v>
      </c>
      <c r="D28" s="516">
        <v>8.4436141198788874</v>
      </c>
      <c r="E28" s="516">
        <v>-0.14006997948325761</v>
      </c>
      <c r="F28" s="518">
        <v>27.987895013321491</v>
      </c>
      <c r="G28" s="518">
        <v>25.8</v>
      </c>
      <c r="H28" s="517">
        <v>13.9</v>
      </c>
      <c r="J28" s="1042"/>
      <c r="K28" s="1043"/>
      <c r="L28" s="1044"/>
      <c r="M28" s="1045"/>
      <c r="N28" s="1043"/>
    </row>
    <row r="29" spans="1:14" ht="15.75">
      <c r="A29" s="193"/>
      <c r="B29" s="196" t="s">
        <v>1539</v>
      </c>
      <c r="C29" s="516">
        <v>127.1</v>
      </c>
      <c r="D29" s="516">
        <v>145.04</v>
      </c>
      <c r="E29" s="516">
        <v>188.95</v>
      </c>
      <c r="F29" s="518">
        <v>82.144719999999893</v>
      </c>
      <c r="G29" s="1612">
        <v>0.96</v>
      </c>
      <c r="H29" s="522">
        <v>-67.400000000000006</v>
      </c>
      <c r="J29" s="1046"/>
      <c r="K29" s="1043"/>
      <c r="L29" s="1044"/>
      <c r="M29" s="1045"/>
      <c r="N29" s="1043"/>
    </row>
    <row r="30" spans="1:14" ht="15.75">
      <c r="A30" s="193"/>
      <c r="B30" s="196" t="s">
        <v>181</v>
      </c>
      <c r="C30" s="516">
        <v>89.721000000000004</v>
      </c>
      <c r="D30" s="516">
        <v>108.32</v>
      </c>
      <c r="E30" s="516">
        <v>140.41849999999999</v>
      </c>
      <c r="F30" s="518">
        <v>-10.1354090317445</v>
      </c>
      <c r="G30" s="518">
        <v>-247.6</v>
      </c>
      <c r="H30" s="517">
        <v>-265.39999999999998</v>
      </c>
      <c r="J30" s="1042"/>
      <c r="K30" s="1043"/>
      <c r="L30" s="1044"/>
      <c r="M30" s="1045"/>
      <c r="N30" s="1043"/>
    </row>
    <row r="31" spans="1:14" ht="15.75">
      <c r="A31" s="193"/>
      <c r="B31" s="196" t="s">
        <v>182</v>
      </c>
      <c r="C31" s="516">
        <v>543.29999999999995</v>
      </c>
      <c r="D31" s="516">
        <v>617.28</v>
      </c>
      <c r="E31" s="516">
        <v>665.06410000000005</v>
      </c>
      <c r="F31" s="518">
        <v>695.45239585422598</v>
      </c>
      <c r="G31" s="518">
        <v>755.1</v>
      </c>
      <c r="H31" s="517">
        <v>879.3</v>
      </c>
      <c r="J31" s="1042"/>
      <c r="K31" s="1043"/>
      <c r="L31" s="1044"/>
      <c r="M31" s="1045"/>
      <c r="N31" s="1043"/>
    </row>
    <row r="32" spans="1:14" ht="15.75">
      <c r="A32" s="193"/>
      <c r="B32" s="196" t="s">
        <v>183</v>
      </c>
      <c r="C32" s="516">
        <v>-622.37</v>
      </c>
      <c r="D32" s="516">
        <v>-689.36500000000001</v>
      </c>
      <c r="E32" s="516">
        <v>-703.48199999999997</v>
      </c>
      <c r="F32" s="518">
        <v>-917.06413770400002</v>
      </c>
      <c r="G32" s="518">
        <v>-1163.7</v>
      </c>
      <c r="H32" s="517">
        <v>-1321</v>
      </c>
      <c r="J32" s="1047"/>
      <c r="K32" s="1043"/>
      <c r="L32" s="1044"/>
      <c r="M32" s="1045"/>
      <c r="N32" s="1043"/>
    </row>
    <row r="33" spans="1:14" ht="15.75">
      <c r="A33" s="193"/>
      <c r="B33" s="196" t="s">
        <v>184</v>
      </c>
      <c r="C33" s="516">
        <v>-418.33</v>
      </c>
      <c r="D33" s="516">
        <v>-435.791</v>
      </c>
      <c r="E33" s="516">
        <v>-437.71890000000002</v>
      </c>
      <c r="F33" s="518">
        <v>-592.22039300799997</v>
      </c>
      <c r="G33" s="518">
        <v>-767.4</v>
      </c>
      <c r="H33" s="522">
        <v>-855.2</v>
      </c>
      <c r="J33" s="1046"/>
      <c r="K33" s="1043"/>
      <c r="L33" s="1044"/>
      <c r="M33" s="1045"/>
      <c r="N33" s="1043"/>
    </row>
    <row r="34" spans="1:14" ht="15.75">
      <c r="A34" s="197"/>
      <c r="B34" s="198" t="s">
        <v>1080</v>
      </c>
      <c r="C34" s="519">
        <v>665.4</v>
      </c>
      <c r="D34" s="519">
        <v>824.1</v>
      </c>
      <c r="E34" s="519">
        <v>1039.2</v>
      </c>
      <c r="F34" s="520">
        <v>1079.4000000000001</v>
      </c>
      <c r="G34" s="520">
        <v>1102.5999999999999</v>
      </c>
      <c r="H34" s="523">
        <v>1038.9000000000001</v>
      </c>
      <c r="J34" s="1046"/>
      <c r="K34" s="1043"/>
      <c r="L34" s="1044"/>
      <c r="M34" s="1045"/>
      <c r="N34" s="1043"/>
    </row>
    <row r="35" spans="1:14" ht="15.75">
      <c r="A35" s="190" t="s">
        <v>185</v>
      </c>
      <c r="B35" s="191" t="s">
        <v>186</v>
      </c>
      <c r="C35" s="1053"/>
      <c r="D35" s="1053"/>
      <c r="E35" s="1053"/>
      <c r="F35" s="1053"/>
      <c r="G35" s="1053"/>
      <c r="H35" s="192"/>
      <c r="J35" s="1048"/>
      <c r="K35" s="1048"/>
      <c r="L35" s="1048"/>
      <c r="M35" s="1048"/>
      <c r="N35" s="1048"/>
    </row>
    <row r="36" spans="1:14" ht="15.75">
      <c r="A36" s="193"/>
      <c r="B36" s="196" t="s">
        <v>187</v>
      </c>
      <c r="C36" s="516">
        <v>19.050890608261668</v>
      </c>
      <c r="D36" s="516">
        <v>19.913207632956812</v>
      </c>
      <c r="E36" s="1055">
        <v>19.532260059317792</v>
      </c>
      <c r="F36" s="1055">
        <v>15.464970861942859</v>
      </c>
      <c r="G36" s="1055">
        <v>19.39901347166834</v>
      </c>
      <c r="H36" s="517">
        <v>15.8</v>
      </c>
    </row>
    <row r="37" spans="1:14" ht="15.75">
      <c r="A37" s="193"/>
      <c r="B37" s="196" t="s">
        <v>188</v>
      </c>
      <c r="C37" s="516">
        <v>17.653027187222932</v>
      </c>
      <c r="D37" s="1055">
        <v>19.703689090550398</v>
      </c>
      <c r="E37" s="1055">
        <v>18.491704153546706</v>
      </c>
      <c r="F37" s="1055">
        <v>13.136690755071939</v>
      </c>
      <c r="G37" s="1055">
        <v>17.560962307349371</v>
      </c>
      <c r="H37" s="517">
        <v>8.6</v>
      </c>
    </row>
    <row r="38" spans="1:14" ht="15.75">
      <c r="A38" s="193"/>
      <c r="B38" s="194" t="s">
        <v>189</v>
      </c>
      <c r="C38" s="516">
        <v>12.732051694092192</v>
      </c>
      <c r="D38" s="2060">
        <v>16.20937425284346</v>
      </c>
      <c r="E38" s="2060">
        <v>18.224374415349189</v>
      </c>
      <c r="F38" s="2060">
        <v>20.606872992468695</v>
      </c>
      <c r="G38" s="2060">
        <v>26.5</v>
      </c>
      <c r="H38" s="517">
        <v>21.4</v>
      </c>
    </row>
    <row r="39" spans="1:14" ht="15.75">
      <c r="A39" s="193"/>
      <c r="B39" s="196" t="s">
        <v>190</v>
      </c>
      <c r="C39" s="516">
        <v>18.272736980025513</v>
      </c>
      <c r="D39" s="1055">
        <v>19.387860700319408</v>
      </c>
      <c r="E39" s="1055">
        <v>23.168324202448801</v>
      </c>
      <c r="F39" s="1055">
        <v>18.016986120062541</v>
      </c>
      <c r="G39" s="1055">
        <v>22.312883988330356</v>
      </c>
      <c r="H39" s="517">
        <v>19.100000000000001</v>
      </c>
    </row>
    <row r="40" spans="1:14" ht="15.75">
      <c r="A40" s="193"/>
      <c r="B40" s="196" t="s">
        <v>191</v>
      </c>
      <c r="C40" s="516">
        <v>23.255026110876784</v>
      </c>
      <c r="D40" s="1055">
        <v>19.767611091276549</v>
      </c>
      <c r="E40" s="1055">
        <v>4.6193573329651798</v>
      </c>
      <c r="F40" s="1055">
        <v>20.081514957387938</v>
      </c>
      <c r="G40" s="1055">
        <v>8.064273558578293</v>
      </c>
      <c r="H40" s="517">
        <v>-1.5</v>
      </c>
    </row>
    <row r="41" spans="1:14" ht="15.75">
      <c r="A41" s="193"/>
      <c r="B41" s="196" t="s">
        <v>192</v>
      </c>
      <c r="C41" s="1056">
        <v>0.13</v>
      </c>
      <c r="D41" s="1057">
        <v>0.43</v>
      </c>
      <c r="E41" s="1057">
        <v>0.7860129132792667</v>
      </c>
      <c r="F41" s="1057">
        <v>1.45</v>
      </c>
      <c r="G41" s="1057">
        <v>4.4800000000000004</v>
      </c>
      <c r="H41" s="517">
        <v>3.2</v>
      </c>
    </row>
    <row r="42" spans="1:14" ht="15.75">
      <c r="A42" s="193"/>
      <c r="B42" s="196" t="s">
        <v>193</v>
      </c>
      <c r="C42" s="1056">
        <v>0.76</v>
      </c>
      <c r="D42" s="1057">
        <v>0.78</v>
      </c>
      <c r="E42" s="1057">
        <v>1.03</v>
      </c>
      <c r="F42" s="1057">
        <v>2.54</v>
      </c>
      <c r="G42" s="1057">
        <v>4.18</v>
      </c>
      <c r="H42" s="1058">
        <v>4.26</v>
      </c>
    </row>
    <row r="43" spans="1:14" ht="15.75">
      <c r="A43" s="193"/>
      <c r="B43" s="196" t="s">
        <v>1558</v>
      </c>
      <c r="C43" s="1056">
        <v>0.16</v>
      </c>
      <c r="D43" s="1057">
        <v>1.01</v>
      </c>
      <c r="E43" s="1057">
        <v>0.69</v>
      </c>
      <c r="F43" s="1057">
        <v>0.64</v>
      </c>
      <c r="G43" s="1057">
        <v>2.96</v>
      </c>
      <c r="H43" s="517">
        <v>4.5199999999999996</v>
      </c>
    </row>
    <row r="44" spans="1:14" ht="15.75">
      <c r="A44" s="193"/>
      <c r="B44" s="196" t="s">
        <v>1559</v>
      </c>
      <c r="C44" s="516">
        <v>4.09</v>
      </c>
      <c r="D44" s="1055">
        <v>3.94</v>
      </c>
      <c r="E44" s="1055">
        <v>3.28</v>
      </c>
      <c r="F44" s="1055">
        <v>6.15</v>
      </c>
      <c r="G44" s="1055">
        <v>6.49</v>
      </c>
      <c r="H44" s="1058">
        <v>6.6</v>
      </c>
    </row>
    <row r="45" spans="1:14" ht="15.75">
      <c r="A45" s="193"/>
      <c r="B45" s="196" t="s">
        <v>1560</v>
      </c>
      <c r="C45" s="516">
        <v>10.55</v>
      </c>
      <c r="D45" s="1055">
        <v>9.6199999999999992</v>
      </c>
      <c r="E45" s="1055">
        <v>8.86</v>
      </c>
      <c r="F45" s="1055">
        <v>11.33</v>
      </c>
      <c r="G45" s="1055">
        <v>12.47</v>
      </c>
      <c r="H45" s="1058">
        <v>12.13</v>
      </c>
    </row>
    <row r="46" spans="1:14" ht="15.75">
      <c r="A46" s="193"/>
      <c r="B46" s="196" t="s">
        <v>1561</v>
      </c>
      <c r="C46" s="1056">
        <v>8.4</v>
      </c>
      <c r="D46" s="1057">
        <v>7.9</v>
      </c>
      <c r="E46" s="1057">
        <v>6.5</v>
      </c>
      <c r="F46" s="1057">
        <v>9.89</v>
      </c>
      <c r="G46" s="1057">
        <v>10.47</v>
      </c>
      <c r="H46" s="1058">
        <v>9.57</v>
      </c>
    </row>
    <row r="47" spans="1:14" ht="15.75">
      <c r="A47" s="193"/>
      <c r="B47" s="196" t="s">
        <v>194</v>
      </c>
      <c r="C47" s="516">
        <v>1406.8</v>
      </c>
      <c r="D47" s="1055">
        <v>1688.82986487635</v>
      </c>
      <c r="E47" s="1055">
        <v>2016.81616154121</v>
      </c>
      <c r="F47" s="1055">
        <v>2299.80759813133</v>
      </c>
      <c r="G47" s="1055">
        <v>2742.1</v>
      </c>
      <c r="H47" s="517">
        <v>3235.06</v>
      </c>
    </row>
    <row r="48" spans="1:14" ht="15.75">
      <c r="A48" s="193"/>
      <c r="B48" s="196" t="s">
        <v>195</v>
      </c>
      <c r="C48" s="516">
        <v>1117.3</v>
      </c>
      <c r="D48" s="1055">
        <v>1338.9</v>
      </c>
      <c r="E48" s="1055">
        <v>1656.9</v>
      </c>
      <c r="F48" s="1055">
        <v>1959</v>
      </c>
      <c r="G48" s="1055">
        <v>2399.8000000000002</v>
      </c>
      <c r="H48" s="517">
        <v>2866.19</v>
      </c>
    </row>
    <row r="49" spans="1:8" ht="15.75">
      <c r="A49" s="193"/>
      <c r="B49" s="196" t="s">
        <v>452</v>
      </c>
      <c r="C49" s="516">
        <v>1036.0999999999999</v>
      </c>
      <c r="D49" s="1055">
        <v>961.2</v>
      </c>
      <c r="E49" s="1055">
        <v>1718.2</v>
      </c>
      <c r="F49" s="1055">
        <v>1582.7</v>
      </c>
      <c r="G49" s="1055">
        <v>1212.4000000000001</v>
      </c>
      <c r="H49" s="517">
        <v>1259.02</v>
      </c>
    </row>
    <row r="50" spans="1:8" ht="15.75">
      <c r="A50" s="193"/>
      <c r="B50" s="196" t="s">
        <v>453</v>
      </c>
      <c r="C50" s="516">
        <v>54.4</v>
      </c>
      <c r="D50" s="1055">
        <v>46.4</v>
      </c>
      <c r="E50" s="1055">
        <v>83.9</v>
      </c>
      <c r="F50" s="1055">
        <v>69.400000000000006</v>
      </c>
      <c r="G50" s="1055">
        <v>47.7</v>
      </c>
      <c r="H50" s="517">
        <v>45.246968701868525</v>
      </c>
    </row>
    <row r="51" spans="1:8" ht="15.75">
      <c r="A51" s="190" t="s">
        <v>196</v>
      </c>
      <c r="B51" s="200" t="s">
        <v>197</v>
      </c>
      <c r="C51" s="1053"/>
      <c r="D51" s="1053"/>
      <c r="E51" s="1053"/>
      <c r="F51" s="1053"/>
      <c r="G51" s="1053"/>
      <c r="H51" s="192"/>
    </row>
    <row r="52" spans="1:8" ht="15.75">
      <c r="A52" s="193"/>
      <c r="B52" s="196" t="s">
        <v>198</v>
      </c>
      <c r="C52" s="516">
        <v>16.3</v>
      </c>
      <c r="D52" s="516">
        <v>13.803784200307547</v>
      </c>
      <c r="E52" s="516">
        <v>18.758699962005338</v>
      </c>
      <c r="F52" s="516">
        <v>26.391601995995899</v>
      </c>
      <c r="G52" s="516">
        <v>19.3</v>
      </c>
      <c r="H52" s="517">
        <v>19.100000000000001</v>
      </c>
    </row>
    <row r="53" spans="1:8" ht="15.75">
      <c r="A53" s="193"/>
      <c r="B53" s="196" t="s">
        <v>199</v>
      </c>
      <c r="C53" s="516">
        <v>20.5</v>
      </c>
      <c r="D53" s="516">
        <v>21.964071856287422</v>
      </c>
      <c r="E53" s="516">
        <v>14.238020424194827</v>
      </c>
      <c r="F53" s="516">
        <v>40.226921093347087</v>
      </c>
      <c r="G53" s="516">
        <v>30.7</v>
      </c>
      <c r="H53" s="1058">
        <v>0.14000000000000001</v>
      </c>
    </row>
    <row r="54" spans="1:8" ht="15.75">
      <c r="A54" s="193"/>
      <c r="B54" s="196" t="s">
        <v>200</v>
      </c>
      <c r="C54" s="516">
        <v>201.8175</v>
      </c>
      <c r="D54" s="516">
        <v>196.78579999999999</v>
      </c>
      <c r="E54" s="516">
        <v>234.15790000000001</v>
      </c>
      <c r="F54" s="516">
        <v>283.71069999999997</v>
      </c>
      <c r="G54" s="516">
        <v>390.89870000000002</v>
      </c>
      <c r="H54" s="517">
        <v>452.97</v>
      </c>
    </row>
    <row r="55" spans="1:8" ht="15.75">
      <c r="A55" s="193"/>
      <c r="B55" s="196" t="s">
        <v>201</v>
      </c>
      <c r="C55" s="516">
        <v>346.81900000000002</v>
      </c>
      <c r="D55" s="516">
        <v>343.3</v>
      </c>
      <c r="E55" s="516">
        <v>388.8</v>
      </c>
      <c r="F55" s="516">
        <v>413.97800000000001</v>
      </c>
      <c r="G55" s="516">
        <v>525.35</v>
      </c>
      <c r="H55" s="517">
        <v>588.45000000000005</v>
      </c>
    </row>
    <row r="56" spans="1:8" ht="15.75">
      <c r="A56" s="193"/>
      <c r="B56" s="196" t="s">
        <v>202</v>
      </c>
      <c r="C56" s="516">
        <v>18.502729662874792</v>
      </c>
      <c r="D56" s="516">
        <v>19.151131071242361</v>
      </c>
      <c r="E56" s="516">
        <v>21.535903224825617</v>
      </c>
      <c r="F56" s="516">
        <v>23.181661176542807</v>
      </c>
      <c r="G56" s="516">
        <v>24.2</v>
      </c>
      <c r="H56" s="517">
        <v>24.98470839434821</v>
      </c>
    </row>
    <row r="57" spans="1:8" ht="15.75">
      <c r="A57" s="193"/>
      <c r="B57" s="196" t="s">
        <v>203</v>
      </c>
      <c r="C57" s="516">
        <v>15.450528388303098</v>
      </c>
      <c r="D57" s="516">
        <v>15.92742730759956</v>
      </c>
      <c r="E57" s="516">
        <v>16.465155442184514</v>
      </c>
      <c r="F57" s="516">
        <v>19.625187800978498</v>
      </c>
      <c r="G57" s="516">
        <v>23.1</v>
      </c>
      <c r="H57" s="517">
        <v>20.180300948036255</v>
      </c>
    </row>
    <row r="58" spans="1:8" ht="15.75">
      <c r="A58" s="193"/>
      <c r="B58" s="196" t="s">
        <v>204</v>
      </c>
      <c r="C58" s="516">
        <v>3.3949291625613167</v>
      </c>
      <c r="D58" s="516">
        <v>4.1665951099462601</v>
      </c>
      <c r="E58" s="516">
        <v>5.4301630418035742</v>
      </c>
      <c r="F58" s="516">
        <v>7.8994084396469209</v>
      </c>
      <c r="G58" s="516">
        <v>8.8000000000000007</v>
      </c>
      <c r="H58" s="517">
        <v>6.0359539638237703</v>
      </c>
    </row>
    <row r="59" spans="1:8" ht="15.75">
      <c r="A59" s="193"/>
      <c r="B59" s="196" t="s">
        <v>205</v>
      </c>
      <c r="C59" s="516">
        <v>10.273017779429827</v>
      </c>
      <c r="D59" s="516">
        <v>9.2381212271788744</v>
      </c>
      <c r="E59" s="516">
        <v>10.392407893673422</v>
      </c>
      <c r="F59" s="516">
        <v>10.736062944363605</v>
      </c>
      <c r="G59" s="516">
        <v>12.896546195126813</v>
      </c>
      <c r="H59" s="517">
        <v>13.075297049723195</v>
      </c>
    </row>
    <row r="60" spans="1:8" ht="16.5" thickBot="1">
      <c r="A60" s="2324"/>
      <c r="B60" s="2325" t="s">
        <v>206</v>
      </c>
      <c r="C60" s="2326">
        <v>17.653958419086916</v>
      </c>
      <c r="D60" s="2326">
        <v>16.116239166090786</v>
      </c>
      <c r="E60" s="2326">
        <v>17.255741484956204</v>
      </c>
      <c r="F60" s="2326">
        <v>15.665584222173351</v>
      </c>
      <c r="G60" s="2326">
        <v>17.332369085929091</v>
      </c>
      <c r="H60" s="2327">
        <v>16.986022361104737</v>
      </c>
    </row>
    <row r="61" spans="1:8" ht="16.5" thickTop="1">
      <c r="A61" s="186"/>
      <c r="B61" s="186" t="s">
        <v>1081</v>
      </c>
      <c r="C61" s="186"/>
      <c r="D61" s="186"/>
      <c r="E61" s="186"/>
      <c r="F61" s="186"/>
      <c r="G61" s="186"/>
      <c r="H61" s="201"/>
    </row>
    <row r="62" spans="1:8" ht="15.75">
      <c r="A62" s="186"/>
      <c r="B62" s="186" t="s">
        <v>454</v>
      </c>
      <c r="C62" s="186"/>
      <c r="D62" s="186"/>
      <c r="E62" s="186"/>
      <c r="F62" s="186"/>
      <c r="G62" s="186"/>
      <c r="H62" s="201"/>
    </row>
    <row r="63" spans="1:8" ht="15.75">
      <c r="A63" s="186"/>
      <c r="B63" s="186"/>
      <c r="C63" s="186"/>
      <c r="D63" s="186"/>
      <c r="E63" s="186"/>
      <c r="F63" s="186"/>
      <c r="G63" s="186"/>
      <c r="H63" s="201"/>
    </row>
    <row r="64" spans="1:8" ht="15.75">
      <c r="A64" s="186"/>
      <c r="B64" s="186"/>
      <c r="C64" s="186"/>
      <c r="D64" s="186"/>
      <c r="E64" s="186"/>
      <c r="F64" s="186"/>
      <c r="G64" s="186"/>
      <c r="H64" s="187"/>
    </row>
    <row r="65" spans="1:8" ht="15.75">
      <c r="A65" s="186"/>
      <c r="B65" s="186"/>
      <c r="C65" s="186"/>
      <c r="D65" s="186"/>
      <c r="E65" s="186"/>
      <c r="F65" s="186"/>
      <c r="G65" s="186"/>
      <c r="H65" s="187"/>
    </row>
    <row r="66" spans="1:8" ht="15.75">
      <c r="A66" s="186"/>
      <c r="B66" s="186"/>
      <c r="C66" s="186"/>
      <c r="D66" s="186"/>
      <c r="E66" s="186"/>
      <c r="F66" s="186"/>
      <c r="G66" s="186"/>
      <c r="H66" s="187"/>
    </row>
    <row r="67" spans="1:8" ht="15.75">
      <c r="A67" s="186"/>
      <c r="B67" s="186"/>
      <c r="C67" s="202"/>
      <c r="D67" s="202"/>
      <c r="E67" s="202"/>
      <c r="F67" s="202"/>
      <c r="G67" s="202"/>
      <c r="H67" s="187"/>
    </row>
    <row r="68" spans="1:8" ht="15.75">
      <c r="A68" s="186"/>
      <c r="B68" s="186"/>
      <c r="C68" s="186"/>
      <c r="D68" s="186"/>
      <c r="E68" s="186"/>
      <c r="F68" s="186"/>
      <c r="G68" s="186"/>
      <c r="H68" s="187"/>
    </row>
    <row r="69" spans="1:8" ht="15.75">
      <c r="A69" s="186"/>
      <c r="B69" s="186"/>
      <c r="C69" s="186"/>
      <c r="D69" s="186"/>
      <c r="E69" s="186"/>
      <c r="F69" s="186"/>
      <c r="G69" s="186"/>
      <c r="H69" s="187"/>
    </row>
    <row r="70" spans="1:8" ht="15.75">
      <c r="A70" s="186"/>
      <c r="B70" s="186"/>
      <c r="C70" s="186"/>
      <c r="D70" s="186"/>
      <c r="E70" s="186"/>
      <c r="F70" s="186"/>
      <c r="G70" s="186"/>
      <c r="H70" s="187"/>
    </row>
    <row r="71" spans="1:8" ht="15.75">
      <c r="A71" s="186"/>
      <c r="B71" s="186"/>
      <c r="C71" s="186"/>
      <c r="D71" s="186"/>
      <c r="E71" s="186"/>
      <c r="F71" s="186"/>
      <c r="G71" s="186"/>
      <c r="H71" s="187"/>
    </row>
    <row r="72" spans="1:8" ht="15.75">
      <c r="A72" s="186"/>
      <c r="B72" s="186"/>
      <c r="C72" s="186"/>
      <c r="D72" s="186"/>
      <c r="E72" s="186"/>
      <c r="F72" s="186"/>
      <c r="G72" s="186"/>
      <c r="H72" s="187"/>
    </row>
  </sheetData>
  <mergeCells count="11">
    <mergeCell ref="A1:H1"/>
    <mergeCell ref="A2:H2"/>
    <mergeCell ref="A3:H3"/>
    <mergeCell ref="B5:B6"/>
    <mergeCell ref="C5:H5"/>
    <mergeCell ref="C6:C7"/>
    <mergeCell ref="D6:D7"/>
    <mergeCell ref="E6:E7"/>
    <mergeCell ref="F6:F7"/>
    <mergeCell ref="G6:G7"/>
    <mergeCell ref="H6:H7"/>
  </mergeCells>
  <printOptions horizontalCentered="1"/>
  <pageMargins left="0.75" right="0.7" top="0.25" bottom="0.23" header="0.3" footer="0.3"/>
  <pageSetup scale="75" orientation="portrait" r:id="rId1"/>
</worksheet>
</file>

<file path=xl/worksheets/sheet30.xml><?xml version="1.0" encoding="utf-8"?>
<worksheet xmlns="http://schemas.openxmlformats.org/spreadsheetml/2006/main" xmlns:r="http://schemas.openxmlformats.org/officeDocument/2006/relationships">
  <sheetPr>
    <pageSetUpPr fitToPage="1"/>
  </sheetPr>
  <dimension ref="B1:Q152"/>
  <sheetViews>
    <sheetView showGridLines="0" zoomScaleSheetLayoutView="100" workbookViewId="0">
      <selection activeCell="B6" sqref="B6"/>
    </sheetView>
  </sheetViews>
  <sheetFormatPr defaultRowHeight="15.75"/>
  <cols>
    <col min="1" max="1" width="3.85546875" style="1342" customWidth="1"/>
    <col min="2" max="2" width="4.42578125" style="1342" customWidth="1"/>
    <col min="3" max="3" width="4.85546875" style="1342" customWidth="1"/>
    <col min="4" max="4" width="6.140625" style="1342" customWidth="1"/>
    <col min="5" max="5" width="5.28515625" style="1342" customWidth="1"/>
    <col min="6" max="6" width="26.140625" style="1342" customWidth="1"/>
    <col min="7" max="9" width="21" style="1342" customWidth="1"/>
    <col min="10" max="10" width="13.5703125" style="1342" customWidth="1"/>
    <col min="11" max="11" width="15" style="1342" bestFit="1" customWidth="1"/>
    <col min="12" max="12" width="3.5703125" style="1342" customWidth="1"/>
    <col min="13" max="13" width="9.140625" style="1342"/>
    <col min="14" max="14" width="11" style="1342" customWidth="1"/>
    <col min="15" max="15" width="12.28515625" style="1342" customWidth="1"/>
    <col min="16" max="16" width="15" style="1342" customWidth="1"/>
    <col min="17" max="17" width="10.140625" style="1342" customWidth="1"/>
    <col min="18" max="121" width="9.140625" style="1342"/>
    <col min="122" max="122" width="3.28515625" style="1342" customWidth="1"/>
    <col min="123" max="123" width="4.85546875" style="1342" customWidth="1"/>
    <col min="124" max="124" width="6.140625" style="1342" customWidth="1"/>
    <col min="125" max="125" width="5.28515625" style="1342" customWidth="1"/>
    <col min="126" max="126" width="26.140625" style="1342" customWidth="1"/>
    <col min="127" max="127" width="11" style="1342" customWidth="1"/>
    <col min="128" max="128" width="10.7109375" style="1342" customWidth="1"/>
    <col min="129" max="129" width="10.28515625" style="1342" customWidth="1"/>
    <col min="130" max="130" width="11.140625" style="1342" customWidth="1"/>
    <col min="131" max="131" width="11.28515625" style="1342" customWidth="1"/>
    <col min="132" max="132" width="10" style="1342" customWidth="1"/>
    <col min="133" max="133" width="12.42578125" style="1342" customWidth="1"/>
    <col min="134" max="185" width="9.140625" style="1342"/>
    <col min="186" max="186" width="3.28515625" style="1342" customWidth="1"/>
    <col min="187" max="187" width="4.85546875" style="1342" customWidth="1"/>
    <col min="188" max="188" width="6.140625" style="1342" customWidth="1"/>
    <col min="189" max="189" width="5.28515625" style="1342" customWidth="1"/>
    <col min="190" max="190" width="26.140625" style="1342" customWidth="1"/>
    <col min="191" max="195" width="15.7109375" style="1342" customWidth="1"/>
    <col min="196" max="196" width="14.85546875" style="1342" customWidth="1"/>
    <col min="197" max="197" width="15.42578125" style="1342" customWidth="1"/>
    <col min="198" max="377" width="9.140625" style="1342"/>
    <col min="378" max="378" width="3.28515625" style="1342" customWidth="1"/>
    <col min="379" max="379" width="4.85546875" style="1342" customWidth="1"/>
    <col min="380" max="380" width="6.140625" style="1342" customWidth="1"/>
    <col min="381" max="381" width="5.28515625" style="1342" customWidth="1"/>
    <col min="382" max="382" width="26.140625" style="1342" customWidth="1"/>
    <col min="383" max="383" width="11" style="1342" customWidth="1"/>
    <col min="384" max="384" width="10.7109375" style="1342" customWidth="1"/>
    <col min="385" max="385" width="10.28515625" style="1342" customWidth="1"/>
    <col min="386" max="386" width="11.140625" style="1342" customWidth="1"/>
    <col min="387" max="387" width="11.28515625" style="1342" customWidth="1"/>
    <col min="388" max="388" width="10" style="1342" customWidth="1"/>
    <col min="389" max="389" width="12.42578125" style="1342" customWidth="1"/>
    <col min="390" max="441" width="9.140625" style="1342"/>
    <col min="442" max="442" width="3.28515625" style="1342" customWidth="1"/>
    <col min="443" max="443" width="4.85546875" style="1342" customWidth="1"/>
    <col min="444" max="444" width="6.140625" style="1342" customWidth="1"/>
    <col min="445" max="445" width="5.28515625" style="1342" customWidth="1"/>
    <col min="446" max="446" width="26.140625" style="1342" customWidth="1"/>
    <col min="447" max="451" width="15.7109375" style="1342" customWidth="1"/>
    <col min="452" max="452" width="14.85546875" style="1342" customWidth="1"/>
    <col min="453" max="453" width="15.42578125" style="1342" customWidth="1"/>
    <col min="454" max="633" width="9.140625" style="1342"/>
    <col min="634" max="634" width="3.28515625" style="1342" customWidth="1"/>
    <col min="635" max="635" width="4.85546875" style="1342" customWidth="1"/>
    <col min="636" max="636" width="6.140625" style="1342" customWidth="1"/>
    <col min="637" max="637" width="5.28515625" style="1342" customWidth="1"/>
    <col min="638" max="638" width="26.140625" style="1342" customWidth="1"/>
    <col min="639" max="639" width="11" style="1342" customWidth="1"/>
    <col min="640" max="640" width="10.7109375" style="1342" customWidth="1"/>
    <col min="641" max="641" width="10.28515625" style="1342" customWidth="1"/>
    <col min="642" max="642" width="11.140625" style="1342" customWidth="1"/>
    <col min="643" max="643" width="11.28515625" style="1342" customWidth="1"/>
    <col min="644" max="644" width="10" style="1342" customWidth="1"/>
    <col min="645" max="645" width="12.42578125" style="1342" customWidth="1"/>
    <col min="646" max="697" width="9.140625" style="1342"/>
    <col min="698" max="698" width="3.28515625" style="1342" customWidth="1"/>
    <col min="699" max="699" width="4.85546875" style="1342" customWidth="1"/>
    <col min="700" max="700" width="6.140625" style="1342" customWidth="1"/>
    <col min="701" max="701" width="5.28515625" style="1342" customWidth="1"/>
    <col min="702" max="702" width="26.140625" style="1342" customWidth="1"/>
    <col min="703" max="707" width="15.7109375" style="1342" customWidth="1"/>
    <col min="708" max="708" width="14.85546875" style="1342" customWidth="1"/>
    <col min="709" max="709" width="15.42578125" style="1342" customWidth="1"/>
    <col min="710" max="889" width="9.140625" style="1342"/>
    <col min="890" max="890" width="3.28515625" style="1342" customWidth="1"/>
    <col min="891" max="891" width="4.85546875" style="1342" customWidth="1"/>
    <col min="892" max="892" width="6.140625" style="1342" customWidth="1"/>
    <col min="893" max="893" width="5.28515625" style="1342" customWidth="1"/>
    <col min="894" max="894" width="26.140625" style="1342" customWidth="1"/>
    <col min="895" max="895" width="11" style="1342" customWidth="1"/>
    <col min="896" max="896" width="10.7109375" style="1342" customWidth="1"/>
    <col min="897" max="897" width="10.28515625" style="1342" customWidth="1"/>
    <col min="898" max="898" width="11.140625" style="1342" customWidth="1"/>
    <col min="899" max="899" width="11.28515625" style="1342" customWidth="1"/>
    <col min="900" max="900" width="10" style="1342" customWidth="1"/>
    <col min="901" max="901" width="12.42578125" style="1342" customWidth="1"/>
    <col min="902" max="953" width="9.140625" style="1342"/>
    <col min="954" max="954" width="3.28515625" style="1342" customWidth="1"/>
    <col min="955" max="955" width="4.85546875" style="1342" customWidth="1"/>
    <col min="956" max="956" width="6.140625" style="1342" customWidth="1"/>
    <col min="957" max="957" width="5.28515625" style="1342" customWidth="1"/>
    <col min="958" max="958" width="26.140625" style="1342" customWidth="1"/>
    <col min="959" max="963" width="15.7109375" style="1342" customWidth="1"/>
    <col min="964" max="964" width="14.85546875" style="1342" customWidth="1"/>
    <col min="965" max="965" width="15.42578125" style="1342" customWidth="1"/>
    <col min="966" max="1145" width="9.140625" style="1342"/>
    <col min="1146" max="1146" width="3.28515625" style="1342" customWidth="1"/>
    <col min="1147" max="1147" width="4.85546875" style="1342" customWidth="1"/>
    <col min="1148" max="1148" width="6.140625" style="1342" customWidth="1"/>
    <col min="1149" max="1149" width="5.28515625" style="1342" customWidth="1"/>
    <col min="1150" max="1150" width="26.140625" style="1342" customWidth="1"/>
    <col min="1151" max="1151" width="11" style="1342" customWidth="1"/>
    <col min="1152" max="1152" width="10.7109375" style="1342" customWidth="1"/>
    <col min="1153" max="1153" width="10.28515625" style="1342" customWidth="1"/>
    <col min="1154" max="1154" width="11.140625" style="1342" customWidth="1"/>
    <col min="1155" max="1155" width="11.28515625" style="1342" customWidth="1"/>
    <col min="1156" max="1156" width="10" style="1342" customWidth="1"/>
    <col min="1157" max="1157" width="12.42578125" style="1342" customWidth="1"/>
    <col min="1158" max="1209" width="9.140625" style="1342"/>
    <col min="1210" max="1210" width="3.28515625" style="1342" customWidth="1"/>
    <col min="1211" max="1211" width="4.85546875" style="1342" customWidth="1"/>
    <col min="1212" max="1212" width="6.140625" style="1342" customWidth="1"/>
    <col min="1213" max="1213" width="5.28515625" style="1342" customWidth="1"/>
    <col min="1214" max="1214" width="26.140625" style="1342" customWidth="1"/>
    <col min="1215" max="1219" width="15.7109375" style="1342" customWidth="1"/>
    <col min="1220" max="1220" width="14.85546875" style="1342" customWidth="1"/>
    <col min="1221" max="1221" width="15.42578125" style="1342" customWidth="1"/>
    <col min="1222" max="1401" width="9.140625" style="1342"/>
    <col min="1402" max="1402" width="3.28515625" style="1342" customWidth="1"/>
    <col min="1403" max="1403" width="4.85546875" style="1342" customWidth="1"/>
    <col min="1404" max="1404" width="6.140625" style="1342" customWidth="1"/>
    <col min="1405" max="1405" width="5.28515625" style="1342" customWidth="1"/>
    <col min="1406" max="1406" width="26.140625" style="1342" customWidth="1"/>
    <col min="1407" max="1407" width="11" style="1342" customWidth="1"/>
    <col min="1408" max="1408" width="10.7109375" style="1342" customWidth="1"/>
    <col min="1409" max="1409" width="10.28515625" style="1342" customWidth="1"/>
    <col min="1410" max="1410" width="11.140625" style="1342" customWidth="1"/>
    <col min="1411" max="1411" width="11.28515625" style="1342" customWidth="1"/>
    <col min="1412" max="1412" width="10" style="1342" customWidth="1"/>
    <col min="1413" max="1413" width="12.42578125" style="1342" customWidth="1"/>
    <col min="1414" max="1465" width="9.140625" style="1342"/>
    <col min="1466" max="1466" width="3.28515625" style="1342" customWidth="1"/>
    <col min="1467" max="1467" width="4.85546875" style="1342" customWidth="1"/>
    <col min="1468" max="1468" width="6.140625" style="1342" customWidth="1"/>
    <col min="1469" max="1469" width="5.28515625" style="1342" customWidth="1"/>
    <col min="1470" max="1470" width="26.140625" style="1342" customWidth="1"/>
    <col min="1471" max="1475" width="15.7109375" style="1342" customWidth="1"/>
    <col min="1476" max="1476" width="14.85546875" style="1342" customWidth="1"/>
    <col min="1477" max="1477" width="15.42578125" style="1342" customWidth="1"/>
    <col min="1478" max="1657" width="9.140625" style="1342"/>
    <col min="1658" max="1658" width="3.28515625" style="1342" customWidth="1"/>
    <col min="1659" max="1659" width="4.85546875" style="1342" customWidth="1"/>
    <col min="1660" max="1660" width="6.140625" style="1342" customWidth="1"/>
    <col min="1661" max="1661" width="5.28515625" style="1342" customWidth="1"/>
    <col min="1662" max="1662" width="26.140625" style="1342" customWidth="1"/>
    <col min="1663" max="1663" width="11" style="1342" customWidth="1"/>
    <col min="1664" max="1664" width="10.7109375" style="1342" customWidth="1"/>
    <col min="1665" max="1665" width="10.28515625" style="1342" customWidth="1"/>
    <col min="1666" max="1666" width="11.140625" style="1342" customWidth="1"/>
    <col min="1667" max="1667" width="11.28515625" style="1342" customWidth="1"/>
    <col min="1668" max="1668" width="10" style="1342" customWidth="1"/>
    <col min="1669" max="1669" width="12.42578125" style="1342" customWidth="1"/>
    <col min="1670" max="1721" width="9.140625" style="1342"/>
    <col min="1722" max="1722" width="3.28515625" style="1342" customWidth="1"/>
    <col min="1723" max="1723" width="4.85546875" style="1342" customWidth="1"/>
    <col min="1724" max="1724" width="6.140625" style="1342" customWidth="1"/>
    <col min="1725" max="1725" width="5.28515625" style="1342" customWidth="1"/>
    <col min="1726" max="1726" width="26.140625" style="1342" customWidth="1"/>
    <col min="1727" max="1731" width="15.7109375" style="1342" customWidth="1"/>
    <col min="1732" max="1732" width="14.85546875" style="1342" customWidth="1"/>
    <col min="1733" max="1733" width="15.42578125" style="1342" customWidth="1"/>
    <col min="1734" max="1913" width="9.140625" style="1342"/>
    <col min="1914" max="1914" width="3.28515625" style="1342" customWidth="1"/>
    <col min="1915" max="1915" width="4.85546875" style="1342" customWidth="1"/>
    <col min="1916" max="1916" width="6.140625" style="1342" customWidth="1"/>
    <col min="1917" max="1917" width="5.28515625" style="1342" customWidth="1"/>
    <col min="1918" max="1918" width="26.140625" style="1342" customWidth="1"/>
    <col min="1919" max="1919" width="11" style="1342" customWidth="1"/>
    <col min="1920" max="1920" width="10.7109375" style="1342" customWidth="1"/>
    <col min="1921" max="1921" width="10.28515625" style="1342" customWidth="1"/>
    <col min="1922" max="1922" width="11.140625" style="1342" customWidth="1"/>
    <col min="1923" max="1923" width="11.28515625" style="1342" customWidth="1"/>
    <col min="1924" max="1924" width="10" style="1342" customWidth="1"/>
    <col min="1925" max="1925" width="12.42578125" style="1342" customWidth="1"/>
    <col min="1926" max="1977" width="9.140625" style="1342"/>
    <col min="1978" max="1978" width="3.28515625" style="1342" customWidth="1"/>
    <col min="1979" max="1979" width="4.85546875" style="1342" customWidth="1"/>
    <col min="1980" max="1980" width="6.140625" style="1342" customWidth="1"/>
    <col min="1981" max="1981" width="5.28515625" style="1342" customWidth="1"/>
    <col min="1982" max="1982" width="26.140625" style="1342" customWidth="1"/>
    <col min="1983" max="1987" width="15.7109375" style="1342" customWidth="1"/>
    <col min="1988" max="1988" width="14.85546875" style="1342" customWidth="1"/>
    <col min="1989" max="1989" width="15.42578125" style="1342" customWidth="1"/>
    <col min="1990" max="2169" width="9.140625" style="1342"/>
    <col min="2170" max="2170" width="3.28515625" style="1342" customWidth="1"/>
    <col min="2171" max="2171" width="4.85546875" style="1342" customWidth="1"/>
    <col min="2172" max="2172" width="6.140625" style="1342" customWidth="1"/>
    <col min="2173" max="2173" width="5.28515625" style="1342" customWidth="1"/>
    <col min="2174" max="2174" width="26.140625" style="1342" customWidth="1"/>
    <col min="2175" max="2175" width="11" style="1342" customWidth="1"/>
    <col min="2176" max="2176" width="10.7109375" style="1342" customWidth="1"/>
    <col min="2177" max="2177" width="10.28515625" style="1342" customWidth="1"/>
    <col min="2178" max="2178" width="11.140625" style="1342" customWidth="1"/>
    <col min="2179" max="2179" width="11.28515625" style="1342" customWidth="1"/>
    <col min="2180" max="2180" width="10" style="1342" customWidth="1"/>
    <col min="2181" max="2181" width="12.42578125" style="1342" customWidth="1"/>
    <col min="2182" max="2233" width="9.140625" style="1342"/>
    <col min="2234" max="2234" width="3.28515625" style="1342" customWidth="1"/>
    <col min="2235" max="2235" width="4.85546875" style="1342" customWidth="1"/>
    <col min="2236" max="2236" width="6.140625" style="1342" customWidth="1"/>
    <col min="2237" max="2237" width="5.28515625" style="1342" customWidth="1"/>
    <col min="2238" max="2238" width="26.140625" style="1342" customWidth="1"/>
    <col min="2239" max="2243" width="15.7109375" style="1342" customWidth="1"/>
    <col min="2244" max="2244" width="14.85546875" style="1342" customWidth="1"/>
    <col min="2245" max="2245" width="15.42578125" style="1342" customWidth="1"/>
    <col min="2246" max="2425" width="9.140625" style="1342"/>
    <col min="2426" max="2426" width="3.28515625" style="1342" customWidth="1"/>
    <col min="2427" max="2427" width="4.85546875" style="1342" customWidth="1"/>
    <col min="2428" max="2428" width="6.140625" style="1342" customWidth="1"/>
    <col min="2429" max="2429" width="5.28515625" style="1342" customWidth="1"/>
    <col min="2430" max="2430" width="26.140625" style="1342" customWidth="1"/>
    <col min="2431" max="2431" width="11" style="1342" customWidth="1"/>
    <col min="2432" max="2432" width="10.7109375" style="1342" customWidth="1"/>
    <col min="2433" max="2433" width="10.28515625" style="1342" customWidth="1"/>
    <col min="2434" max="2434" width="11.140625" style="1342" customWidth="1"/>
    <col min="2435" max="2435" width="11.28515625" style="1342" customWidth="1"/>
    <col min="2436" max="2436" width="10" style="1342" customWidth="1"/>
    <col min="2437" max="2437" width="12.42578125" style="1342" customWidth="1"/>
    <col min="2438" max="2489" width="9.140625" style="1342"/>
    <col min="2490" max="2490" width="3.28515625" style="1342" customWidth="1"/>
    <col min="2491" max="2491" width="4.85546875" style="1342" customWidth="1"/>
    <col min="2492" max="2492" width="6.140625" style="1342" customWidth="1"/>
    <col min="2493" max="2493" width="5.28515625" style="1342" customWidth="1"/>
    <col min="2494" max="2494" width="26.140625" style="1342" customWidth="1"/>
    <col min="2495" max="2499" width="15.7109375" style="1342" customWidth="1"/>
    <col min="2500" max="2500" width="14.85546875" style="1342" customWidth="1"/>
    <col min="2501" max="2501" width="15.42578125" style="1342" customWidth="1"/>
    <col min="2502" max="2681" width="9.140625" style="1342"/>
    <col min="2682" max="2682" width="3.28515625" style="1342" customWidth="1"/>
    <col min="2683" max="2683" width="4.85546875" style="1342" customWidth="1"/>
    <col min="2684" max="2684" width="6.140625" style="1342" customWidth="1"/>
    <col min="2685" max="2685" width="5.28515625" style="1342" customWidth="1"/>
    <col min="2686" max="2686" width="26.140625" style="1342" customWidth="1"/>
    <col min="2687" max="2687" width="11" style="1342" customWidth="1"/>
    <col min="2688" max="2688" width="10.7109375" style="1342" customWidth="1"/>
    <col min="2689" max="2689" width="10.28515625" style="1342" customWidth="1"/>
    <col min="2690" max="2690" width="11.140625" style="1342" customWidth="1"/>
    <col min="2691" max="2691" width="11.28515625" style="1342" customWidth="1"/>
    <col min="2692" max="2692" width="10" style="1342" customWidth="1"/>
    <col min="2693" max="2693" width="12.42578125" style="1342" customWidth="1"/>
    <col min="2694" max="2745" width="9.140625" style="1342"/>
    <col min="2746" max="2746" width="3.28515625" style="1342" customWidth="1"/>
    <col min="2747" max="2747" width="4.85546875" style="1342" customWidth="1"/>
    <col min="2748" max="2748" width="6.140625" style="1342" customWidth="1"/>
    <col min="2749" max="2749" width="5.28515625" style="1342" customWidth="1"/>
    <col min="2750" max="2750" width="26.140625" style="1342" customWidth="1"/>
    <col min="2751" max="2755" width="15.7109375" style="1342" customWidth="1"/>
    <col min="2756" max="2756" width="14.85546875" style="1342" customWidth="1"/>
    <col min="2757" max="2757" width="15.42578125" style="1342" customWidth="1"/>
    <col min="2758" max="2937" width="9.140625" style="1342"/>
    <col min="2938" max="2938" width="3.28515625" style="1342" customWidth="1"/>
    <col min="2939" max="2939" width="4.85546875" style="1342" customWidth="1"/>
    <col min="2940" max="2940" width="6.140625" style="1342" customWidth="1"/>
    <col min="2941" max="2941" width="5.28515625" style="1342" customWidth="1"/>
    <col min="2942" max="2942" width="26.140625" style="1342" customWidth="1"/>
    <col min="2943" max="2943" width="11" style="1342" customWidth="1"/>
    <col min="2944" max="2944" width="10.7109375" style="1342" customWidth="1"/>
    <col min="2945" max="2945" width="10.28515625" style="1342" customWidth="1"/>
    <col min="2946" max="2946" width="11.140625" style="1342" customWidth="1"/>
    <col min="2947" max="2947" width="11.28515625" style="1342" customWidth="1"/>
    <col min="2948" max="2948" width="10" style="1342" customWidth="1"/>
    <col min="2949" max="2949" width="12.42578125" style="1342" customWidth="1"/>
    <col min="2950" max="3001" width="9.140625" style="1342"/>
    <col min="3002" max="3002" width="3.28515625" style="1342" customWidth="1"/>
    <col min="3003" max="3003" width="4.85546875" style="1342" customWidth="1"/>
    <col min="3004" max="3004" width="6.140625" style="1342" customWidth="1"/>
    <col min="3005" max="3005" width="5.28515625" style="1342" customWidth="1"/>
    <col min="3006" max="3006" width="26.140625" style="1342" customWidth="1"/>
    <col min="3007" max="3011" width="15.7109375" style="1342" customWidth="1"/>
    <col min="3012" max="3012" width="14.85546875" style="1342" customWidth="1"/>
    <col min="3013" max="3013" width="15.42578125" style="1342" customWidth="1"/>
    <col min="3014" max="3193" width="9.140625" style="1342"/>
    <col min="3194" max="3194" width="3.28515625" style="1342" customWidth="1"/>
    <col min="3195" max="3195" width="4.85546875" style="1342" customWidth="1"/>
    <col min="3196" max="3196" width="6.140625" style="1342" customWidth="1"/>
    <col min="3197" max="3197" width="5.28515625" style="1342" customWidth="1"/>
    <col min="3198" max="3198" width="26.140625" style="1342" customWidth="1"/>
    <col min="3199" max="3199" width="11" style="1342" customWidth="1"/>
    <col min="3200" max="3200" width="10.7109375" style="1342" customWidth="1"/>
    <col min="3201" max="3201" width="10.28515625" style="1342" customWidth="1"/>
    <col min="3202" max="3202" width="11.140625" style="1342" customWidth="1"/>
    <col min="3203" max="3203" width="11.28515625" style="1342" customWidth="1"/>
    <col min="3204" max="3204" width="10" style="1342" customWidth="1"/>
    <col min="3205" max="3205" width="12.42578125" style="1342" customWidth="1"/>
    <col min="3206" max="3257" width="9.140625" style="1342"/>
    <col min="3258" max="3258" width="3.28515625" style="1342" customWidth="1"/>
    <col min="3259" max="3259" width="4.85546875" style="1342" customWidth="1"/>
    <col min="3260" max="3260" width="6.140625" style="1342" customWidth="1"/>
    <col min="3261" max="3261" width="5.28515625" style="1342" customWidth="1"/>
    <col min="3262" max="3262" width="26.140625" style="1342" customWidth="1"/>
    <col min="3263" max="3267" width="15.7109375" style="1342" customWidth="1"/>
    <col min="3268" max="3268" width="14.85546875" style="1342" customWidth="1"/>
    <col min="3269" max="3269" width="15.42578125" style="1342" customWidth="1"/>
    <col min="3270" max="3449" width="9.140625" style="1342"/>
    <col min="3450" max="3450" width="3.28515625" style="1342" customWidth="1"/>
    <col min="3451" max="3451" width="4.85546875" style="1342" customWidth="1"/>
    <col min="3452" max="3452" width="6.140625" style="1342" customWidth="1"/>
    <col min="3453" max="3453" width="5.28515625" style="1342" customWidth="1"/>
    <col min="3454" max="3454" width="26.140625" style="1342" customWidth="1"/>
    <col min="3455" max="3455" width="11" style="1342" customWidth="1"/>
    <col min="3456" max="3456" width="10.7109375" style="1342" customWidth="1"/>
    <col min="3457" max="3457" width="10.28515625" style="1342" customWidth="1"/>
    <col min="3458" max="3458" width="11.140625" style="1342" customWidth="1"/>
    <col min="3459" max="3459" width="11.28515625" style="1342" customWidth="1"/>
    <col min="3460" max="3460" width="10" style="1342" customWidth="1"/>
    <col min="3461" max="3461" width="12.42578125" style="1342" customWidth="1"/>
    <col min="3462" max="3513" width="9.140625" style="1342"/>
    <col min="3514" max="3514" width="3.28515625" style="1342" customWidth="1"/>
    <col min="3515" max="3515" width="4.85546875" style="1342" customWidth="1"/>
    <col min="3516" max="3516" width="6.140625" style="1342" customWidth="1"/>
    <col min="3517" max="3517" width="5.28515625" style="1342" customWidth="1"/>
    <col min="3518" max="3518" width="26.140625" style="1342" customWidth="1"/>
    <col min="3519" max="3523" width="15.7109375" style="1342" customWidth="1"/>
    <col min="3524" max="3524" width="14.85546875" style="1342" customWidth="1"/>
    <col min="3525" max="3525" width="15.42578125" style="1342" customWidth="1"/>
    <col min="3526" max="3705" width="9.140625" style="1342"/>
    <col min="3706" max="3706" width="3.28515625" style="1342" customWidth="1"/>
    <col min="3707" max="3707" width="4.85546875" style="1342" customWidth="1"/>
    <col min="3708" max="3708" width="6.140625" style="1342" customWidth="1"/>
    <col min="3709" max="3709" width="5.28515625" style="1342" customWidth="1"/>
    <col min="3710" max="3710" width="26.140625" style="1342" customWidth="1"/>
    <col min="3711" max="3711" width="11" style="1342" customWidth="1"/>
    <col min="3712" max="3712" width="10.7109375" style="1342" customWidth="1"/>
    <col min="3713" max="3713" width="10.28515625" style="1342" customWidth="1"/>
    <col min="3714" max="3714" width="11.140625" style="1342" customWidth="1"/>
    <col min="3715" max="3715" width="11.28515625" style="1342" customWidth="1"/>
    <col min="3716" max="3716" width="10" style="1342" customWidth="1"/>
    <col min="3717" max="3717" width="12.42578125" style="1342" customWidth="1"/>
    <col min="3718" max="3769" width="9.140625" style="1342"/>
    <col min="3770" max="3770" width="3.28515625" style="1342" customWidth="1"/>
    <col min="3771" max="3771" width="4.85546875" style="1342" customWidth="1"/>
    <col min="3772" max="3772" width="6.140625" style="1342" customWidth="1"/>
    <col min="3773" max="3773" width="5.28515625" style="1342" customWidth="1"/>
    <col min="3774" max="3774" width="26.140625" style="1342" customWidth="1"/>
    <col min="3775" max="3779" width="15.7109375" style="1342" customWidth="1"/>
    <col min="3780" max="3780" width="14.85546875" style="1342" customWidth="1"/>
    <col min="3781" max="3781" width="15.42578125" style="1342" customWidth="1"/>
    <col min="3782" max="3961" width="9.140625" style="1342"/>
    <col min="3962" max="3962" width="3.28515625" style="1342" customWidth="1"/>
    <col min="3963" max="3963" width="4.85546875" style="1342" customWidth="1"/>
    <col min="3964" max="3964" width="6.140625" style="1342" customWidth="1"/>
    <col min="3965" max="3965" width="5.28515625" style="1342" customWidth="1"/>
    <col min="3966" max="3966" width="26.140625" style="1342" customWidth="1"/>
    <col min="3967" max="3967" width="11" style="1342" customWidth="1"/>
    <col min="3968" max="3968" width="10.7109375" style="1342" customWidth="1"/>
    <col min="3969" max="3969" width="10.28515625" style="1342" customWidth="1"/>
    <col min="3970" max="3970" width="11.140625" style="1342" customWidth="1"/>
    <col min="3971" max="3971" width="11.28515625" style="1342" customWidth="1"/>
    <col min="3972" max="3972" width="10" style="1342" customWidth="1"/>
    <col min="3973" max="3973" width="12.42578125" style="1342" customWidth="1"/>
    <col min="3974" max="4025" width="9.140625" style="1342"/>
    <col min="4026" max="4026" width="3.28515625" style="1342" customWidth="1"/>
    <col min="4027" max="4027" width="4.85546875" style="1342" customWidth="1"/>
    <col min="4028" max="4028" width="6.140625" style="1342" customWidth="1"/>
    <col min="4029" max="4029" width="5.28515625" style="1342" customWidth="1"/>
    <col min="4030" max="4030" width="26.140625" style="1342" customWidth="1"/>
    <col min="4031" max="4035" width="15.7109375" style="1342" customWidth="1"/>
    <col min="4036" max="4036" width="14.85546875" style="1342" customWidth="1"/>
    <col min="4037" max="4037" width="15.42578125" style="1342" customWidth="1"/>
    <col min="4038" max="4217" width="9.140625" style="1342"/>
    <col min="4218" max="4218" width="3.28515625" style="1342" customWidth="1"/>
    <col min="4219" max="4219" width="4.85546875" style="1342" customWidth="1"/>
    <col min="4220" max="4220" width="6.140625" style="1342" customWidth="1"/>
    <col min="4221" max="4221" width="5.28515625" style="1342" customWidth="1"/>
    <col min="4222" max="4222" width="26.140625" style="1342" customWidth="1"/>
    <col min="4223" max="4223" width="11" style="1342" customWidth="1"/>
    <col min="4224" max="4224" width="10.7109375" style="1342" customWidth="1"/>
    <col min="4225" max="4225" width="10.28515625" style="1342" customWidth="1"/>
    <col min="4226" max="4226" width="11.140625" style="1342" customWidth="1"/>
    <col min="4227" max="4227" width="11.28515625" style="1342" customWidth="1"/>
    <col min="4228" max="4228" width="10" style="1342" customWidth="1"/>
    <col min="4229" max="4229" width="12.42578125" style="1342" customWidth="1"/>
    <col min="4230" max="4281" width="9.140625" style="1342"/>
    <col min="4282" max="4282" width="3.28515625" style="1342" customWidth="1"/>
    <col min="4283" max="4283" width="4.85546875" style="1342" customWidth="1"/>
    <col min="4284" max="4284" width="6.140625" style="1342" customWidth="1"/>
    <col min="4285" max="4285" width="5.28515625" style="1342" customWidth="1"/>
    <col min="4286" max="4286" width="26.140625" style="1342" customWidth="1"/>
    <col min="4287" max="4291" width="15.7109375" style="1342" customWidth="1"/>
    <col min="4292" max="4292" width="14.85546875" style="1342" customWidth="1"/>
    <col min="4293" max="4293" width="15.42578125" style="1342" customWidth="1"/>
    <col min="4294" max="4473" width="9.140625" style="1342"/>
    <col min="4474" max="4474" width="3.28515625" style="1342" customWidth="1"/>
    <col min="4475" max="4475" width="4.85546875" style="1342" customWidth="1"/>
    <col min="4476" max="4476" width="6.140625" style="1342" customWidth="1"/>
    <col min="4477" max="4477" width="5.28515625" style="1342" customWidth="1"/>
    <col min="4478" max="4478" width="26.140625" style="1342" customWidth="1"/>
    <col min="4479" max="4479" width="11" style="1342" customWidth="1"/>
    <col min="4480" max="4480" width="10.7109375" style="1342" customWidth="1"/>
    <col min="4481" max="4481" width="10.28515625" style="1342" customWidth="1"/>
    <col min="4482" max="4482" width="11.140625" style="1342" customWidth="1"/>
    <col min="4483" max="4483" width="11.28515625" style="1342" customWidth="1"/>
    <col min="4484" max="4484" width="10" style="1342" customWidth="1"/>
    <col min="4485" max="4485" width="12.42578125" style="1342" customWidth="1"/>
    <col min="4486" max="4537" width="9.140625" style="1342"/>
    <col min="4538" max="4538" width="3.28515625" style="1342" customWidth="1"/>
    <col min="4539" max="4539" width="4.85546875" style="1342" customWidth="1"/>
    <col min="4540" max="4540" width="6.140625" style="1342" customWidth="1"/>
    <col min="4541" max="4541" width="5.28515625" style="1342" customWidth="1"/>
    <col min="4542" max="4542" width="26.140625" style="1342" customWidth="1"/>
    <col min="4543" max="4547" width="15.7109375" style="1342" customWidth="1"/>
    <col min="4548" max="4548" width="14.85546875" style="1342" customWidth="1"/>
    <col min="4549" max="4549" width="15.42578125" style="1342" customWidth="1"/>
    <col min="4550" max="4729" width="9.140625" style="1342"/>
    <col min="4730" max="4730" width="3.28515625" style="1342" customWidth="1"/>
    <col min="4731" max="4731" width="4.85546875" style="1342" customWidth="1"/>
    <col min="4732" max="4732" width="6.140625" style="1342" customWidth="1"/>
    <col min="4733" max="4733" width="5.28515625" style="1342" customWidth="1"/>
    <col min="4734" max="4734" width="26.140625" style="1342" customWidth="1"/>
    <col min="4735" max="4735" width="11" style="1342" customWidth="1"/>
    <col min="4736" max="4736" width="10.7109375" style="1342" customWidth="1"/>
    <col min="4737" max="4737" width="10.28515625" style="1342" customWidth="1"/>
    <col min="4738" max="4738" width="11.140625" style="1342" customWidth="1"/>
    <col min="4739" max="4739" width="11.28515625" style="1342" customWidth="1"/>
    <col min="4740" max="4740" width="10" style="1342" customWidth="1"/>
    <col min="4741" max="4741" width="12.42578125" style="1342" customWidth="1"/>
    <col min="4742" max="4793" width="9.140625" style="1342"/>
    <col min="4794" max="4794" width="3.28515625" style="1342" customWidth="1"/>
    <col min="4795" max="4795" width="4.85546875" style="1342" customWidth="1"/>
    <col min="4796" max="4796" width="6.140625" style="1342" customWidth="1"/>
    <col min="4797" max="4797" width="5.28515625" style="1342" customWidth="1"/>
    <col min="4798" max="4798" width="26.140625" style="1342" customWidth="1"/>
    <col min="4799" max="4803" width="15.7109375" style="1342" customWidth="1"/>
    <col min="4804" max="4804" width="14.85546875" style="1342" customWidth="1"/>
    <col min="4805" max="4805" width="15.42578125" style="1342" customWidth="1"/>
    <col min="4806" max="4985" width="9.140625" style="1342"/>
    <col min="4986" max="4986" width="3.28515625" style="1342" customWidth="1"/>
    <col min="4987" max="4987" width="4.85546875" style="1342" customWidth="1"/>
    <col min="4988" max="4988" width="6.140625" style="1342" customWidth="1"/>
    <col min="4989" max="4989" width="5.28515625" style="1342" customWidth="1"/>
    <col min="4990" max="4990" width="26.140625" style="1342" customWidth="1"/>
    <col min="4991" max="4991" width="11" style="1342" customWidth="1"/>
    <col min="4992" max="4992" width="10.7109375" style="1342" customWidth="1"/>
    <col min="4993" max="4993" width="10.28515625" style="1342" customWidth="1"/>
    <col min="4994" max="4994" width="11.140625" style="1342" customWidth="1"/>
    <col min="4995" max="4995" width="11.28515625" style="1342" customWidth="1"/>
    <col min="4996" max="4996" width="10" style="1342" customWidth="1"/>
    <col min="4997" max="4997" width="12.42578125" style="1342" customWidth="1"/>
    <col min="4998" max="5049" width="9.140625" style="1342"/>
    <col min="5050" max="5050" width="3.28515625" style="1342" customWidth="1"/>
    <col min="5051" max="5051" width="4.85546875" style="1342" customWidth="1"/>
    <col min="5052" max="5052" width="6.140625" style="1342" customWidth="1"/>
    <col min="5053" max="5053" width="5.28515625" style="1342" customWidth="1"/>
    <col min="5054" max="5054" width="26.140625" style="1342" customWidth="1"/>
    <col min="5055" max="5059" width="15.7109375" style="1342" customWidth="1"/>
    <col min="5060" max="5060" width="14.85546875" style="1342" customWidth="1"/>
    <col min="5061" max="5061" width="15.42578125" style="1342" customWidth="1"/>
    <col min="5062" max="5241" width="9.140625" style="1342"/>
    <col min="5242" max="5242" width="3.28515625" style="1342" customWidth="1"/>
    <col min="5243" max="5243" width="4.85546875" style="1342" customWidth="1"/>
    <col min="5244" max="5244" width="6.140625" style="1342" customWidth="1"/>
    <col min="5245" max="5245" width="5.28515625" style="1342" customWidth="1"/>
    <col min="5246" max="5246" width="26.140625" style="1342" customWidth="1"/>
    <col min="5247" max="5247" width="11" style="1342" customWidth="1"/>
    <col min="5248" max="5248" width="10.7109375" style="1342" customWidth="1"/>
    <col min="5249" max="5249" width="10.28515625" style="1342" customWidth="1"/>
    <col min="5250" max="5250" width="11.140625" style="1342" customWidth="1"/>
    <col min="5251" max="5251" width="11.28515625" style="1342" customWidth="1"/>
    <col min="5252" max="5252" width="10" style="1342" customWidth="1"/>
    <col min="5253" max="5253" width="12.42578125" style="1342" customWidth="1"/>
    <col min="5254" max="5305" width="9.140625" style="1342"/>
    <col min="5306" max="5306" width="3.28515625" style="1342" customWidth="1"/>
    <col min="5307" max="5307" width="4.85546875" style="1342" customWidth="1"/>
    <col min="5308" max="5308" width="6.140625" style="1342" customWidth="1"/>
    <col min="5309" max="5309" width="5.28515625" style="1342" customWidth="1"/>
    <col min="5310" max="5310" width="26.140625" style="1342" customWidth="1"/>
    <col min="5311" max="5315" width="15.7109375" style="1342" customWidth="1"/>
    <col min="5316" max="5316" width="14.85546875" style="1342" customWidth="1"/>
    <col min="5317" max="5317" width="15.42578125" style="1342" customWidth="1"/>
    <col min="5318" max="5497" width="9.140625" style="1342"/>
    <col min="5498" max="5498" width="3.28515625" style="1342" customWidth="1"/>
    <col min="5499" max="5499" width="4.85546875" style="1342" customWidth="1"/>
    <col min="5500" max="5500" width="6.140625" style="1342" customWidth="1"/>
    <col min="5501" max="5501" width="5.28515625" style="1342" customWidth="1"/>
    <col min="5502" max="5502" width="26.140625" style="1342" customWidth="1"/>
    <col min="5503" max="5503" width="11" style="1342" customWidth="1"/>
    <col min="5504" max="5504" width="10.7109375" style="1342" customWidth="1"/>
    <col min="5505" max="5505" width="10.28515625" style="1342" customWidth="1"/>
    <col min="5506" max="5506" width="11.140625" style="1342" customWidth="1"/>
    <col min="5507" max="5507" width="11.28515625" style="1342" customWidth="1"/>
    <col min="5508" max="5508" width="10" style="1342" customWidth="1"/>
    <col min="5509" max="5509" width="12.42578125" style="1342" customWidth="1"/>
    <col min="5510" max="5561" width="9.140625" style="1342"/>
    <col min="5562" max="5562" width="3.28515625" style="1342" customWidth="1"/>
    <col min="5563" max="5563" width="4.85546875" style="1342" customWidth="1"/>
    <col min="5564" max="5564" width="6.140625" style="1342" customWidth="1"/>
    <col min="5565" max="5565" width="5.28515625" style="1342" customWidth="1"/>
    <col min="5566" max="5566" width="26.140625" style="1342" customWidth="1"/>
    <col min="5567" max="5571" width="15.7109375" style="1342" customWidth="1"/>
    <col min="5572" max="5572" width="14.85546875" style="1342" customWidth="1"/>
    <col min="5573" max="5573" width="15.42578125" style="1342" customWidth="1"/>
    <col min="5574" max="5753" width="9.140625" style="1342"/>
    <col min="5754" max="5754" width="3.28515625" style="1342" customWidth="1"/>
    <col min="5755" max="5755" width="4.85546875" style="1342" customWidth="1"/>
    <col min="5756" max="5756" width="6.140625" style="1342" customWidth="1"/>
    <col min="5757" max="5757" width="5.28515625" style="1342" customWidth="1"/>
    <col min="5758" max="5758" width="26.140625" style="1342" customWidth="1"/>
    <col min="5759" max="5759" width="11" style="1342" customWidth="1"/>
    <col min="5760" max="5760" width="10.7109375" style="1342" customWidth="1"/>
    <col min="5761" max="5761" width="10.28515625" style="1342" customWidth="1"/>
    <col min="5762" max="5762" width="11.140625" style="1342" customWidth="1"/>
    <col min="5763" max="5763" width="11.28515625" style="1342" customWidth="1"/>
    <col min="5764" max="5764" width="10" style="1342" customWidth="1"/>
    <col min="5765" max="5765" width="12.42578125" style="1342" customWidth="1"/>
    <col min="5766" max="5817" width="9.140625" style="1342"/>
    <col min="5818" max="5818" width="3.28515625" style="1342" customWidth="1"/>
    <col min="5819" max="5819" width="4.85546875" style="1342" customWidth="1"/>
    <col min="5820" max="5820" width="6.140625" style="1342" customWidth="1"/>
    <col min="5821" max="5821" width="5.28515625" style="1342" customWidth="1"/>
    <col min="5822" max="5822" width="26.140625" style="1342" customWidth="1"/>
    <col min="5823" max="5827" width="15.7109375" style="1342" customWidth="1"/>
    <col min="5828" max="5828" width="14.85546875" style="1342" customWidth="1"/>
    <col min="5829" max="5829" width="15.42578125" style="1342" customWidth="1"/>
    <col min="5830" max="6009" width="9.140625" style="1342"/>
    <col min="6010" max="6010" width="3.28515625" style="1342" customWidth="1"/>
    <col min="6011" max="6011" width="4.85546875" style="1342" customWidth="1"/>
    <col min="6012" max="6012" width="6.140625" style="1342" customWidth="1"/>
    <col min="6013" max="6013" width="5.28515625" style="1342" customWidth="1"/>
    <col min="6014" max="6014" width="26.140625" style="1342" customWidth="1"/>
    <col min="6015" max="6015" width="11" style="1342" customWidth="1"/>
    <col min="6016" max="6016" width="10.7109375" style="1342" customWidth="1"/>
    <col min="6017" max="6017" width="10.28515625" style="1342" customWidth="1"/>
    <col min="6018" max="6018" width="11.140625" style="1342" customWidth="1"/>
    <col min="6019" max="6019" width="11.28515625" style="1342" customWidth="1"/>
    <col min="6020" max="6020" width="10" style="1342" customWidth="1"/>
    <col min="6021" max="6021" width="12.42578125" style="1342" customWidth="1"/>
    <col min="6022" max="6073" width="9.140625" style="1342"/>
    <col min="6074" max="6074" width="3.28515625" style="1342" customWidth="1"/>
    <col min="6075" max="6075" width="4.85546875" style="1342" customWidth="1"/>
    <col min="6076" max="6076" width="6.140625" style="1342" customWidth="1"/>
    <col min="6077" max="6077" width="5.28515625" style="1342" customWidth="1"/>
    <col min="6078" max="6078" width="26.140625" style="1342" customWidth="1"/>
    <col min="6079" max="6083" width="15.7109375" style="1342" customWidth="1"/>
    <col min="6084" max="6084" width="14.85546875" style="1342" customWidth="1"/>
    <col min="6085" max="6085" width="15.42578125" style="1342" customWidth="1"/>
    <col min="6086" max="6265" width="9.140625" style="1342"/>
    <col min="6266" max="6266" width="3.28515625" style="1342" customWidth="1"/>
    <col min="6267" max="6267" width="4.85546875" style="1342" customWidth="1"/>
    <col min="6268" max="6268" width="6.140625" style="1342" customWidth="1"/>
    <col min="6269" max="6269" width="5.28515625" style="1342" customWidth="1"/>
    <col min="6270" max="6270" width="26.140625" style="1342" customWidth="1"/>
    <col min="6271" max="6271" width="11" style="1342" customWidth="1"/>
    <col min="6272" max="6272" width="10.7109375" style="1342" customWidth="1"/>
    <col min="6273" max="6273" width="10.28515625" style="1342" customWidth="1"/>
    <col min="6274" max="6274" width="11.140625" style="1342" customWidth="1"/>
    <col min="6275" max="6275" width="11.28515625" style="1342" customWidth="1"/>
    <col min="6276" max="6276" width="10" style="1342" customWidth="1"/>
    <col min="6277" max="6277" width="12.42578125" style="1342" customWidth="1"/>
    <col min="6278" max="6329" width="9.140625" style="1342"/>
    <col min="6330" max="6330" width="3.28515625" style="1342" customWidth="1"/>
    <col min="6331" max="6331" width="4.85546875" style="1342" customWidth="1"/>
    <col min="6332" max="6332" width="6.140625" style="1342" customWidth="1"/>
    <col min="6333" max="6333" width="5.28515625" style="1342" customWidth="1"/>
    <col min="6334" max="6334" width="26.140625" style="1342" customWidth="1"/>
    <col min="6335" max="6339" width="15.7109375" style="1342" customWidth="1"/>
    <col min="6340" max="6340" width="14.85546875" style="1342" customWidth="1"/>
    <col min="6341" max="6341" width="15.42578125" style="1342" customWidth="1"/>
    <col min="6342" max="6521" width="9.140625" style="1342"/>
    <col min="6522" max="6522" width="3.28515625" style="1342" customWidth="1"/>
    <col min="6523" max="6523" width="4.85546875" style="1342" customWidth="1"/>
    <col min="6524" max="6524" width="6.140625" style="1342" customWidth="1"/>
    <col min="6525" max="6525" width="5.28515625" style="1342" customWidth="1"/>
    <col min="6526" max="6526" width="26.140625" style="1342" customWidth="1"/>
    <col min="6527" max="6527" width="11" style="1342" customWidth="1"/>
    <col min="6528" max="6528" width="10.7109375" style="1342" customWidth="1"/>
    <col min="6529" max="6529" width="10.28515625" style="1342" customWidth="1"/>
    <col min="6530" max="6530" width="11.140625" style="1342" customWidth="1"/>
    <col min="6531" max="6531" width="11.28515625" style="1342" customWidth="1"/>
    <col min="6532" max="6532" width="10" style="1342" customWidth="1"/>
    <col min="6533" max="6533" width="12.42578125" style="1342" customWidth="1"/>
    <col min="6534" max="6585" width="9.140625" style="1342"/>
    <col min="6586" max="6586" width="3.28515625" style="1342" customWidth="1"/>
    <col min="6587" max="6587" width="4.85546875" style="1342" customWidth="1"/>
    <col min="6588" max="6588" width="6.140625" style="1342" customWidth="1"/>
    <col min="6589" max="6589" width="5.28515625" style="1342" customWidth="1"/>
    <col min="6590" max="6590" width="26.140625" style="1342" customWidth="1"/>
    <col min="6591" max="6595" width="15.7109375" style="1342" customWidth="1"/>
    <col min="6596" max="6596" width="14.85546875" style="1342" customWidth="1"/>
    <col min="6597" max="6597" width="15.42578125" style="1342" customWidth="1"/>
    <col min="6598" max="6777" width="9.140625" style="1342"/>
    <col min="6778" max="6778" width="3.28515625" style="1342" customWidth="1"/>
    <col min="6779" max="6779" width="4.85546875" style="1342" customWidth="1"/>
    <col min="6780" max="6780" width="6.140625" style="1342" customWidth="1"/>
    <col min="6781" max="6781" width="5.28515625" style="1342" customWidth="1"/>
    <col min="6782" max="6782" width="26.140625" style="1342" customWidth="1"/>
    <col min="6783" max="6783" width="11" style="1342" customWidth="1"/>
    <col min="6784" max="6784" width="10.7109375" style="1342" customWidth="1"/>
    <col min="6785" max="6785" width="10.28515625" style="1342" customWidth="1"/>
    <col min="6786" max="6786" width="11.140625" style="1342" customWidth="1"/>
    <col min="6787" max="6787" width="11.28515625" style="1342" customWidth="1"/>
    <col min="6788" max="6788" width="10" style="1342" customWidth="1"/>
    <col min="6789" max="6789" width="12.42578125" style="1342" customWidth="1"/>
    <col min="6790" max="6841" width="9.140625" style="1342"/>
    <col min="6842" max="6842" width="3.28515625" style="1342" customWidth="1"/>
    <col min="6843" max="6843" width="4.85546875" style="1342" customWidth="1"/>
    <col min="6844" max="6844" width="6.140625" style="1342" customWidth="1"/>
    <col min="6845" max="6845" width="5.28515625" style="1342" customWidth="1"/>
    <col min="6846" max="6846" width="26.140625" style="1342" customWidth="1"/>
    <col min="6847" max="6851" width="15.7109375" style="1342" customWidth="1"/>
    <col min="6852" max="6852" width="14.85546875" style="1342" customWidth="1"/>
    <col min="6853" max="6853" width="15.42578125" style="1342" customWidth="1"/>
    <col min="6854" max="7033" width="9.140625" style="1342"/>
    <col min="7034" max="7034" width="3.28515625" style="1342" customWidth="1"/>
    <col min="7035" max="7035" width="4.85546875" style="1342" customWidth="1"/>
    <col min="7036" max="7036" width="6.140625" style="1342" customWidth="1"/>
    <col min="7037" max="7037" width="5.28515625" style="1342" customWidth="1"/>
    <col min="7038" max="7038" width="26.140625" style="1342" customWidth="1"/>
    <col min="7039" max="7039" width="11" style="1342" customWidth="1"/>
    <col min="7040" max="7040" width="10.7109375" style="1342" customWidth="1"/>
    <col min="7041" max="7041" width="10.28515625" style="1342" customWidth="1"/>
    <col min="7042" max="7042" width="11.140625" style="1342" customWidth="1"/>
    <col min="7043" max="7043" width="11.28515625" style="1342" customWidth="1"/>
    <col min="7044" max="7044" width="10" style="1342" customWidth="1"/>
    <col min="7045" max="7045" width="12.42578125" style="1342" customWidth="1"/>
    <col min="7046" max="7097" width="9.140625" style="1342"/>
    <col min="7098" max="7098" width="3.28515625" style="1342" customWidth="1"/>
    <col min="7099" max="7099" width="4.85546875" style="1342" customWidth="1"/>
    <col min="7100" max="7100" width="6.140625" style="1342" customWidth="1"/>
    <col min="7101" max="7101" width="5.28515625" style="1342" customWidth="1"/>
    <col min="7102" max="7102" width="26.140625" style="1342" customWidth="1"/>
    <col min="7103" max="7107" width="15.7109375" style="1342" customWidth="1"/>
    <col min="7108" max="7108" width="14.85546875" style="1342" customWidth="1"/>
    <col min="7109" max="7109" width="15.42578125" style="1342" customWidth="1"/>
    <col min="7110" max="7289" width="9.140625" style="1342"/>
    <col min="7290" max="7290" width="3.28515625" style="1342" customWidth="1"/>
    <col min="7291" max="7291" width="4.85546875" style="1342" customWidth="1"/>
    <col min="7292" max="7292" width="6.140625" style="1342" customWidth="1"/>
    <col min="7293" max="7293" width="5.28515625" style="1342" customWidth="1"/>
    <col min="7294" max="7294" width="26.140625" style="1342" customWidth="1"/>
    <col min="7295" max="7295" width="11" style="1342" customWidth="1"/>
    <col min="7296" max="7296" width="10.7109375" style="1342" customWidth="1"/>
    <col min="7297" max="7297" width="10.28515625" style="1342" customWidth="1"/>
    <col min="7298" max="7298" width="11.140625" style="1342" customWidth="1"/>
    <col min="7299" max="7299" width="11.28515625" style="1342" customWidth="1"/>
    <col min="7300" max="7300" width="10" style="1342" customWidth="1"/>
    <col min="7301" max="7301" width="12.42578125" style="1342" customWidth="1"/>
    <col min="7302" max="7353" width="9.140625" style="1342"/>
    <col min="7354" max="7354" width="3.28515625" style="1342" customWidth="1"/>
    <col min="7355" max="7355" width="4.85546875" style="1342" customWidth="1"/>
    <col min="7356" max="7356" width="6.140625" style="1342" customWidth="1"/>
    <col min="7357" max="7357" width="5.28515625" style="1342" customWidth="1"/>
    <col min="7358" max="7358" width="26.140625" style="1342" customWidth="1"/>
    <col min="7359" max="7363" width="15.7109375" style="1342" customWidth="1"/>
    <col min="7364" max="7364" width="14.85546875" style="1342" customWidth="1"/>
    <col min="7365" max="7365" width="15.42578125" style="1342" customWidth="1"/>
    <col min="7366" max="7545" width="9.140625" style="1342"/>
    <col min="7546" max="7546" width="3.28515625" style="1342" customWidth="1"/>
    <col min="7547" max="7547" width="4.85546875" style="1342" customWidth="1"/>
    <col min="7548" max="7548" width="6.140625" style="1342" customWidth="1"/>
    <col min="7549" max="7549" width="5.28515625" style="1342" customWidth="1"/>
    <col min="7550" max="7550" width="26.140625" style="1342" customWidth="1"/>
    <col min="7551" max="7551" width="11" style="1342" customWidth="1"/>
    <col min="7552" max="7552" width="10.7109375" style="1342" customWidth="1"/>
    <col min="7553" max="7553" width="10.28515625" style="1342" customWidth="1"/>
    <col min="7554" max="7554" width="11.140625" style="1342" customWidth="1"/>
    <col min="7555" max="7555" width="11.28515625" style="1342" customWidth="1"/>
    <col min="7556" max="7556" width="10" style="1342" customWidth="1"/>
    <col min="7557" max="7557" width="12.42578125" style="1342" customWidth="1"/>
    <col min="7558" max="7609" width="9.140625" style="1342"/>
    <col min="7610" max="7610" width="3.28515625" style="1342" customWidth="1"/>
    <col min="7611" max="7611" width="4.85546875" style="1342" customWidth="1"/>
    <col min="7612" max="7612" width="6.140625" style="1342" customWidth="1"/>
    <col min="7613" max="7613" width="5.28515625" style="1342" customWidth="1"/>
    <col min="7614" max="7614" width="26.140625" style="1342" customWidth="1"/>
    <col min="7615" max="7619" width="15.7109375" style="1342" customWidth="1"/>
    <col min="7620" max="7620" width="14.85546875" style="1342" customWidth="1"/>
    <col min="7621" max="7621" width="15.42578125" style="1342" customWidth="1"/>
    <col min="7622" max="7801" width="9.140625" style="1342"/>
    <col min="7802" max="7802" width="3.28515625" style="1342" customWidth="1"/>
    <col min="7803" max="7803" width="4.85546875" style="1342" customWidth="1"/>
    <col min="7804" max="7804" width="6.140625" style="1342" customWidth="1"/>
    <col min="7805" max="7805" width="5.28515625" style="1342" customWidth="1"/>
    <col min="7806" max="7806" width="26.140625" style="1342" customWidth="1"/>
    <col min="7807" max="7807" width="11" style="1342" customWidth="1"/>
    <col min="7808" max="7808" width="10.7109375" style="1342" customWidth="1"/>
    <col min="7809" max="7809" width="10.28515625" style="1342" customWidth="1"/>
    <col min="7810" max="7810" width="11.140625" style="1342" customWidth="1"/>
    <col min="7811" max="7811" width="11.28515625" style="1342" customWidth="1"/>
    <col min="7812" max="7812" width="10" style="1342" customWidth="1"/>
    <col min="7813" max="7813" width="12.42578125" style="1342" customWidth="1"/>
    <col min="7814" max="7865" width="9.140625" style="1342"/>
    <col min="7866" max="7866" width="3.28515625" style="1342" customWidth="1"/>
    <col min="7867" max="7867" width="4.85546875" style="1342" customWidth="1"/>
    <col min="7868" max="7868" width="6.140625" style="1342" customWidth="1"/>
    <col min="7869" max="7869" width="5.28515625" style="1342" customWidth="1"/>
    <col min="7870" max="7870" width="26.140625" style="1342" customWidth="1"/>
    <col min="7871" max="7875" width="15.7109375" style="1342" customWidth="1"/>
    <col min="7876" max="7876" width="14.85546875" style="1342" customWidth="1"/>
    <col min="7877" max="7877" width="15.42578125" style="1342" customWidth="1"/>
    <col min="7878" max="8057" width="9.140625" style="1342"/>
    <col min="8058" max="8058" width="3.28515625" style="1342" customWidth="1"/>
    <col min="8059" max="8059" width="4.85546875" style="1342" customWidth="1"/>
    <col min="8060" max="8060" width="6.140625" style="1342" customWidth="1"/>
    <col min="8061" max="8061" width="5.28515625" style="1342" customWidth="1"/>
    <col min="8062" max="8062" width="26.140625" style="1342" customWidth="1"/>
    <col min="8063" max="8063" width="11" style="1342" customWidth="1"/>
    <col min="8064" max="8064" width="10.7109375" style="1342" customWidth="1"/>
    <col min="8065" max="8065" width="10.28515625" style="1342" customWidth="1"/>
    <col min="8066" max="8066" width="11.140625" style="1342" customWidth="1"/>
    <col min="8067" max="8067" width="11.28515625" style="1342" customWidth="1"/>
    <col min="8068" max="8068" width="10" style="1342" customWidth="1"/>
    <col min="8069" max="8069" width="12.42578125" style="1342" customWidth="1"/>
    <col min="8070" max="8121" width="9.140625" style="1342"/>
    <col min="8122" max="8122" width="3.28515625" style="1342" customWidth="1"/>
    <col min="8123" max="8123" width="4.85546875" style="1342" customWidth="1"/>
    <col min="8124" max="8124" width="6.140625" style="1342" customWidth="1"/>
    <col min="8125" max="8125" width="5.28515625" style="1342" customWidth="1"/>
    <col min="8126" max="8126" width="26.140625" style="1342" customWidth="1"/>
    <col min="8127" max="8131" width="15.7109375" style="1342" customWidth="1"/>
    <col min="8132" max="8132" width="14.85546875" style="1342" customWidth="1"/>
    <col min="8133" max="8133" width="15.42578125" style="1342" customWidth="1"/>
    <col min="8134" max="8313" width="9.140625" style="1342"/>
    <col min="8314" max="8314" width="3.28515625" style="1342" customWidth="1"/>
    <col min="8315" max="8315" width="4.85546875" style="1342" customWidth="1"/>
    <col min="8316" max="8316" width="6.140625" style="1342" customWidth="1"/>
    <col min="8317" max="8317" width="5.28515625" style="1342" customWidth="1"/>
    <col min="8318" max="8318" width="26.140625" style="1342" customWidth="1"/>
    <col min="8319" max="8319" width="11" style="1342" customWidth="1"/>
    <col min="8320" max="8320" width="10.7109375" style="1342" customWidth="1"/>
    <col min="8321" max="8321" width="10.28515625" style="1342" customWidth="1"/>
    <col min="8322" max="8322" width="11.140625" style="1342" customWidth="1"/>
    <col min="8323" max="8323" width="11.28515625" style="1342" customWidth="1"/>
    <col min="8324" max="8324" width="10" style="1342" customWidth="1"/>
    <col min="8325" max="8325" width="12.42578125" style="1342" customWidth="1"/>
    <col min="8326" max="8377" width="9.140625" style="1342"/>
    <col min="8378" max="8378" width="3.28515625" style="1342" customWidth="1"/>
    <col min="8379" max="8379" width="4.85546875" style="1342" customWidth="1"/>
    <col min="8380" max="8380" width="6.140625" style="1342" customWidth="1"/>
    <col min="8381" max="8381" width="5.28515625" style="1342" customWidth="1"/>
    <col min="8382" max="8382" width="26.140625" style="1342" customWidth="1"/>
    <col min="8383" max="8387" width="15.7109375" style="1342" customWidth="1"/>
    <col min="8388" max="8388" width="14.85546875" style="1342" customWidth="1"/>
    <col min="8389" max="8389" width="15.42578125" style="1342" customWidth="1"/>
    <col min="8390" max="8569" width="9.140625" style="1342"/>
    <col min="8570" max="8570" width="3.28515625" style="1342" customWidth="1"/>
    <col min="8571" max="8571" width="4.85546875" style="1342" customWidth="1"/>
    <col min="8572" max="8572" width="6.140625" style="1342" customWidth="1"/>
    <col min="8573" max="8573" width="5.28515625" style="1342" customWidth="1"/>
    <col min="8574" max="8574" width="26.140625" style="1342" customWidth="1"/>
    <col min="8575" max="8575" width="11" style="1342" customWidth="1"/>
    <col min="8576" max="8576" width="10.7109375" style="1342" customWidth="1"/>
    <col min="8577" max="8577" width="10.28515625" style="1342" customWidth="1"/>
    <col min="8578" max="8578" width="11.140625" style="1342" customWidth="1"/>
    <col min="8579" max="8579" width="11.28515625" style="1342" customWidth="1"/>
    <col min="8580" max="8580" width="10" style="1342" customWidth="1"/>
    <col min="8581" max="8581" width="12.42578125" style="1342" customWidth="1"/>
    <col min="8582" max="8633" width="9.140625" style="1342"/>
    <col min="8634" max="8634" width="3.28515625" style="1342" customWidth="1"/>
    <col min="8635" max="8635" width="4.85546875" style="1342" customWidth="1"/>
    <col min="8636" max="8636" width="6.140625" style="1342" customWidth="1"/>
    <col min="8637" max="8637" width="5.28515625" style="1342" customWidth="1"/>
    <col min="8638" max="8638" width="26.140625" style="1342" customWidth="1"/>
    <col min="8639" max="8643" width="15.7109375" style="1342" customWidth="1"/>
    <col min="8644" max="8644" width="14.85546875" style="1342" customWidth="1"/>
    <col min="8645" max="8645" width="15.42578125" style="1342" customWidth="1"/>
    <col min="8646" max="8825" width="9.140625" style="1342"/>
    <col min="8826" max="8826" width="3.28515625" style="1342" customWidth="1"/>
    <col min="8827" max="8827" width="4.85546875" style="1342" customWidth="1"/>
    <col min="8828" max="8828" width="6.140625" style="1342" customWidth="1"/>
    <col min="8829" max="8829" width="5.28515625" style="1342" customWidth="1"/>
    <col min="8830" max="8830" width="26.140625" style="1342" customWidth="1"/>
    <col min="8831" max="8831" width="11" style="1342" customWidth="1"/>
    <col min="8832" max="8832" width="10.7109375" style="1342" customWidth="1"/>
    <col min="8833" max="8833" width="10.28515625" style="1342" customWidth="1"/>
    <col min="8834" max="8834" width="11.140625" style="1342" customWidth="1"/>
    <col min="8835" max="8835" width="11.28515625" style="1342" customWidth="1"/>
    <col min="8836" max="8836" width="10" style="1342" customWidth="1"/>
    <col min="8837" max="8837" width="12.42578125" style="1342" customWidth="1"/>
    <col min="8838" max="8889" width="9.140625" style="1342"/>
    <col min="8890" max="8890" width="3.28515625" style="1342" customWidth="1"/>
    <col min="8891" max="8891" width="4.85546875" style="1342" customWidth="1"/>
    <col min="8892" max="8892" width="6.140625" style="1342" customWidth="1"/>
    <col min="8893" max="8893" width="5.28515625" style="1342" customWidth="1"/>
    <col min="8894" max="8894" width="26.140625" style="1342" customWidth="1"/>
    <col min="8895" max="8899" width="15.7109375" style="1342" customWidth="1"/>
    <col min="8900" max="8900" width="14.85546875" style="1342" customWidth="1"/>
    <col min="8901" max="8901" width="15.42578125" style="1342" customWidth="1"/>
    <col min="8902" max="9081" width="9.140625" style="1342"/>
    <col min="9082" max="9082" width="3.28515625" style="1342" customWidth="1"/>
    <col min="9083" max="9083" width="4.85546875" style="1342" customWidth="1"/>
    <col min="9084" max="9084" width="6.140625" style="1342" customWidth="1"/>
    <col min="9085" max="9085" width="5.28515625" style="1342" customWidth="1"/>
    <col min="9086" max="9086" width="26.140625" style="1342" customWidth="1"/>
    <col min="9087" max="9087" width="11" style="1342" customWidth="1"/>
    <col min="9088" max="9088" width="10.7109375" style="1342" customWidth="1"/>
    <col min="9089" max="9089" width="10.28515625" style="1342" customWidth="1"/>
    <col min="9090" max="9090" width="11.140625" style="1342" customWidth="1"/>
    <col min="9091" max="9091" width="11.28515625" style="1342" customWidth="1"/>
    <col min="9092" max="9092" width="10" style="1342" customWidth="1"/>
    <col min="9093" max="9093" width="12.42578125" style="1342" customWidth="1"/>
    <col min="9094" max="9145" width="9.140625" style="1342"/>
    <col min="9146" max="9146" width="3.28515625" style="1342" customWidth="1"/>
    <col min="9147" max="9147" width="4.85546875" style="1342" customWidth="1"/>
    <col min="9148" max="9148" width="6.140625" style="1342" customWidth="1"/>
    <col min="9149" max="9149" width="5.28515625" style="1342" customWidth="1"/>
    <col min="9150" max="9150" width="26.140625" style="1342" customWidth="1"/>
    <col min="9151" max="9155" width="15.7109375" style="1342" customWidth="1"/>
    <col min="9156" max="9156" width="14.85546875" style="1342" customWidth="1"/>
    <col min="9157" max="9157" width="15.42578125" style="1342" customWidth="1"/>
    <col min="9158" max="9337" width="9.140625" style="1342"/>
    <col min="9338" max="9338" width="3.28515625" style="1342" customWidth="1"/>
    <col min="9339" max="9339" width="4.85546875" style="1342" customWidth="1"/>
    <col min="9340" max="9340" width="6.140625" style="1342" customWidth="1"/>
    <col min="9341" max="9341" width="5.28515625" style="1342" customWidth="1"/>
    <col min="9342" max="9342" width="26.140625" style="1342" customWidth="1"/>
    <col min="9343" max="9343" width="11" style="1342" customWidth="1"/>
    <col min="9344" max="9344" width="10.7109375" style="1342" customWidth="1"/>
    <col min="9345" max="9345" width="10.28515625" style="1342" customWidth="1"/>
    <col min="9346" max="9346" width="11.140625" style="1342" customWidth="1"/>
    <col min="9347" max="9347" width="11.28515625" style="1342" customWidth="1"/>
    <col min="9348" max="9348" width="10" style="1342" customWidth="1"/>
    <col min="9349" max="9349" width="12.42578125" style="1342" customWidth="1"/>
    <col min="9350" max="9401" width="9.140625" style="1342"/>
    <col min="9402" max="9402" width="3.28515625" style="1342" customWidth="1"/>
    <col min="9403" max="9403" width="4.85546875" style="1342" customWidth="1"/>
    <col min="9404" max="9404" width="6.140625" style="1342" customWidth="1"/>
    <col min="9405" max="9405" width="5.28515625" style="1342" customWidth="1"/>
    <col min="9406" max="9406" width="26.140625" style="1342" customWidth="1"/>
    <col min="9407" max="9411" width="15.7109375" style="1342" customWidth="1"/>
    <col min="9412" max="9412" width="14.85546875" style="1342" customWidth="1"/>
    <col min="9413" max="9413" width="15.42578125" style="1342" customWidth="1"/>
    <col min="9414" max="9593" width="9.140625" style="1342"/>
    <col min="9594" max="9594" width="3.28515625" style="1342" customWidth="1"/>
    <col min="9595" max="9595" width="4.85546875" style="1342" customWidth="1"/>
    <col min="9596" max="9596" width="6.140625" style="1342" customWidth="1"/>
    <col min="9597" max="9597" width="5.28515625" style="1342" customWidth="1"/>
    <col min="9598" max="9598" width="26.140625" style="1342" customWidth="1"/>
    <col min="9599" max="9599" width="11" style="1342" customWidth="1"/>
    <col min="9600" max="9600" width="10.7109375" style="1342" customWidth="1"/>
    <col min="9601" max="9601" width="10.28515625" style="1342" customWidth="1"/>
    <col min="9602" max="9602" width="11.140625" style="1342" customWidth="1"/>
    <col min="9603" max="9603" width="11.28515625" style="1342" customWidth="1"/>
    <col min="9604" max="9604" width="10" style="1342" customWidth="1"/>
    <col min="9605" max="9605" width="12.42578125" style="1342" customWidth="1"/>
    <col min="9606" max="9657" width="9.140625" style="1342"/>
    <col min="9658" max="9658" width="3.28515625" style="1342" customWidth="1"/>
    <col min="9659" max="9659" width="4.85546875" style="1342" customWidth="1"/>
    <col min="9660" max="9660" width="6.140625" style="1342" customWidth="1"/>
    <col min="9661" max="9661" width="5.28515625" style="1342" customWidth="1"/>
    <col min="9662" max="9662" width="26.140625" style="1342" customWidth="1"/>
    <col min="9663" max="9667" width="15.7109375" style="1342" customWidth="1"/>
    <col min="9668" max="9668" width="14.85546875" style="1342" customWidth="1"/>
    <col min="9669" max="9669" width="15.42578125" style="1342" customWidth="1"/>
    <col min="9670" max="9849" width="9.140625" style="1342"/>
    <col min="9850" max="9850" width="3.28515625" style="1342" customWidth="1"/>
    <col min="9851" max="9851" width="4.85546875" style="1342" customWidth="1"/>
    <col min="9852" max="9852" width="6.140625" style="1342" customWidth="1"/>
    <col min="9853" max="9853" width="5.28515625" style="1342" customWidth="1"/>
    <col min="9854" max="9854" width="26.140625" style="1342" customWidth="1"/>
    <col min="9855" max="9855" width="11" style="1342" customWidth="1"/>
    <col min="9856" max="9856" width="10.7109375" style="1342" customWidth="1"/>
    <col min="9857" max="9857" width="10.28515625" style="1342" customWidth="1"/>
    <col min="9858" max="9858" width="11.140625" style="1342" customWidth="1"/>
    <col min="9859" max="9859" width="11.28515625" style="1342" customWidth="1"/>
    <col min="9860" max="9860" width="10" style="1342" customWidth="1"/>
    <col min="9861" max="9861" width="12.42578125" style="1342" customWidth="1"/>
    <col min="9862" max="9913" width="9.140625" style="1342"/>
    <col min="9914" max="9914" width="3.28515625" style="1342" customWidth="1"/>
    <col min="9915" max="9915" width="4.85546875" style="1342" customWidth="1"/>
    <col min="9916" max="9916" width="6.140625" style="1342" customWidth="1"/>
    <col min="9917" max="9917" width="5.28515625" style="1342" customWidth="1"/>
    <col min="9918" max="9918" width="26.140625" style="1342" customWidth="1"/>
    <col min="9919" max="9923" width="15.7109375" style="1342" customWidth="1"/>
    <col min="9924" max="9924" width="14.85546875" style="1342" customWidth="1"/>
    <col min="9925" max="9925" width="15.42578125" style="1342" customWidth="1"/>
    <col min="9926" max="10105" width="9.140625" style="1342"/>
    <col min="10106" max="10106" width="3.28515625" style="1342" customWidth="1"/>
    <col min="10107" max="10107" width="4.85546875" style="1342" customWidth="1"/>
    <col min="10108" max="10108" width="6.140625" style="1342" customWidth="1"/>
    <col min="10109" max="10109" width="5.28515625" style="1342" customWidth="1"/>
    <col min="10110" max="10110" width="26.140625" style="1342" customWidth="1"/>
    <col min="10111" max="10111" width="11" style="1342" customWidth="1"/>
    <col min="10112" max="10112" width="10.7109375" style="1342" customWidth="1"/>
    <col min="10113" max="10113" width="10.28515625" style="1342" customWidth="1"/>
    <col min="10114" max="10114" width="11.140625" style="1342" customWidth="1"/>
    <col min="10115" max="10115" width="11.28515625" style="1342" customWidth="1"/>
    <col min="10116" max="10116" width="10" style="1342" customWidth="1"/>
    <col min="10117" max="10117" width="12.42578125" style="1342" customWidth="1"/>
    <col min="10118" max="10169" width="9.140625" style="1342"/>
    <col min="10170" max="10170" width="3.28515625" style="1342" customWidth="1"/>
    <col min="10171" max="10171" width="4.85546875" style="1342" customWidth="1"/>
    <col min="10172" max="10172" width="6.140625" style="1342" customWidth="1"/>
    <col min="10173" max="10173" width="5.28515625" style="1342" customWidth="1"/>
    <col min="10174" max="10174" width="26.140625" style="1342" customWidth="1"/>
    <col min="10175" max="10179" width="15.7109375" style="1342" customWidth="1"/>
    <col min="10180" max="10180" width="14.85546875" style="1342" customWidth="1"/>
    <col min="10181" max="10181" width="15.42578125" style="1342" customWidth="1"/>
    <col min="10182" max="10361" width="9.140625" style="1342"/>
    <col min="10362" max="10362" width="3.28515625" style="1342" customWidth="1"/>
    <col min="10363" max="10363" width="4.85546875" style="1342" customWidth="1"/>
    <col min="10364" max="10364" width="6.140625" style="1342" customWidth="1"/>
    <col min="10365" max="10365" width="5.28515625" style="1342" customWidth="1"/>
    <col min="10366" max="10366" width="26.140625" style="1342" customWidth="1"/>
    <col min="10367" max="10367" width="11" style="1342" customWidth="1"/>
    <col min="10368" max="10368" width="10.7109375" style="1342" customWidth="1"/>
    <col min="10369" max="10369" width="10.28515625" style="1342" customWidth="1"/>
    <col min="10370" max="10370" width="11.140625" style="1342" customWidth="1"/>
    <col min="10371" max="10371" width="11.28515625" style="1342" customWidth="1"/>
    <col min="10372" max="10372" width="10" style="1342" customWidth="1"/>
    <col min="10373" max="10373" width="12.42578125" style="1342" customWidth="1"/>
    <col min="10374" max="10425" width="9.140625" style="1342"/>
    <col min="10426" max="10426" width="3.28515625" style="1342" customWidth="1"/>
    <col min="10427" max="10427" width="4.85546875" style="1342" customWidth="1"/>
    <col min="10428" max="10428" width="6.140625" style="1342" customWidth="1"/>
    <col min="10429" max="10429" width="5.28515625" style="1342" customWidth="1"/>
    <col min="10430" max="10430" width="26.140625" style="1342" customWidth="1"/>
    <col min="10431" max="10435" width="15.7109375" style="1342" customWidth="1"/>
    <col min="10436" max="10436" width="14.85546875" style="1342" customWidth="1"/>
    <col min="10437" max="10437" width="15.42578125" style="1342" customWidth="1"/>
    <col min="10438" max="10617" width="9.140625" style="1342"/>
    <col min="10618" max="10618" width="3.28515625" style="1342" customWidth="1"/>
    <col min="10619" max="10619" width="4.85546875" style="1342" customWidth="1"/>
    <col min="10620" max="10620" width="6.140625" style="1342" customWidth="1"/>
    <col min="10621" max="10621" width="5.28515625" style="1342" customWidth="1"/>
    <col min="10622" max="10622" width="26.140625" style="1342" customWidth="1"/>
    <col min="10623" max="10623" width="11" style="1342" customWidth="1"/>
    <col min="10624" max="10624" width="10.7109375" style="1342" customWidth="1"/>
    <col min="10625" max="10625" width="10.28515625" style="1342" customWidth="1"/>
    <col min="10626" max="10626" width="11.140625" style="1342" customWidth="1"/>
    <col min="10627" max="10627" width="11.28515625" style="1342" customWidth="1"/>
    <col min="10628" max="10628" width="10" style="1342" customWidth="1"/>
    <col min="10629" max="10629" width="12.42578125" style="1342" customWidth="1"/>
    <col min="10630" max="10681" width="9.140625" style="1342"/>
    <col min="10682" max="10682" width="3.28515625" style="1342" customWidth="1"/>
    <col min="10683" max="10683" width="4.85546875" style="1342" customWidth="1"/>
    <col min="10684" max="10684" width="6.140625" style="1342" customWidth="1"/>
    <col min="10685" max="10685" width="5.28515625" style="1342" customWidth="1"/>
    <col min="10686" max="10686" width="26.140625" style="1342" customWidth="1"/>
    <col min="10687" max="10691" width="15.7109375" style="1342" customWidth="1"/>
    <col min="10692" max="10692" width="14.85546875" style="1342" customWidth="1"/>
    <col min="10693" max="10693" width="15.42578125" style="1342" customWidth="1"/>
    <col min="10694" max="10873" width="9.140625" style="1342"/>
    <col min="10874" max="10874" width="3.28515625" style="1342" customWidth="1"/>
    <col min="10875" max="10875" width="4.85546875" style="1342" customWidth="1"/>
    <col min="10876" max="10876" width="6.140625" style="1342" customWidth="1"/>
    <col min="10877" max="10877" width="5.28515625" style="1342" customWidth="1"/>
    <col min="10878" max="10878" width="26.140625" style="1342" customWidth="1"/>
    <col min="10879" max="10879" width="11" style="1342" customWidth="1"/>
    <col min="10880" max="10880" width="10.7109375" style="1342" customWidth="1"/>
    <col min="10881" max="10881" width="10.28515625" style="1342" customWidth="1"/>
    <col min="10882" max="10882" width="11.140625" style="1342" customWidth="1"/>
    <col min="10883" max="10883" width="11.28515625" style="1342" customWidth="1"/>
    <col min="10884" max="10884" width="10" style="1342" customWidth="1"/>
    <col min="10885" max="10885" width="12.42578125" style="1342" customWidth="1"/>
    <col min="10886" max="10937" width="9.140625" style="1342"/>
    <col min="10938" max="10938" width="3.28515625" style="1342" customWidth="1"/>
    <col min="10939" max="10939" width="4.85546875" style="1342" customWidth="1"/>
    <col min="10940" max="10940" width="6.140625" style="1342" customWidth="1"/>
    <col min="10941" max="10941" width="5.28515625" style="1342" customWidth="1"/>
    <col min="10942" max="10942" width="26.140625" style="1342" customWidth="1"/>
    <col min="10943" max="10947" width="15.7109375" style="1342" customWidth="1"/>
    <col min="10948" max="10948" width="14.85546875" style="1342" customWidth="1"/>
    <col min="10949" max="10949" width="15.42578125" style="1342" customWidth="1"/>
    <col min="10950" max="11129" width="9.140625" style="1342"/>
    <col min="11130" max="11130" width="3.28515625" style="1342" customWidth="1"/>
    <col min="11131" max="11131" width="4.85546875" style="1342" customWidth="1"/>
    <col min="11132" max="11132" width="6.140625" style="1342" customWidth="1"/>
    <col min="11133" max="11133" width="5.28515625" style="1342" customWidth="1"/>
    <col min="11134" max="11134" width="26.140625" style="1342" customWidth="1"/>
    <col min="11135" max="11135" width="11" style="1342" customWidth="1"/>
    <col min="11136" max="11136" width="10.7109375" style="1342" customWidth="1"/>
    <col min="11137" max="11137" width="10.28515625" style="1342" customWidth="1"/>
    <col min="11138" max="11138" width="11.140625" style="1342" customWidth="1"/>
    <col min="11139" max="11139" width="11.28515625" style="1342" customWidth="1"/>
    <col min="11140" max="11140" width="10" style="1342" customWidth="1"/>
    <col min="11141" max="11141" width="12.42578125" style="1342" customWidth="1"/>
    <col min="11142" max="11193" width="9.140625" style="1342"/>
    <col min="11194" max="11194" width="3.28515625" style="1342" customWidth="1"/>
    <col min="11195" max="11195" width="4.85546875" style="1342" customWidth="1"/>
    <col min="11196" max="11196" width="6.140625" style="1342" customWidth="1"/>
    <col min="11197" max="11197" width="5.28515625" style="1342" customWidth="1"/>
    <col min="11198" max="11198" width="26.140625" style="1342" customWidth="1"/>
    <col min="11199" max="11203" width="15.7109375" style="1342" customWidth="1"/>
    <col min="11204" max="11204" width="14.85546875" style="1342" customWidth="1"/>
    <col min="11205" max="11205" width="15.42578125" style="1342" customWidth="1"/>
    <col min="11206" max="11385" width="9.140625" style="1342"/>
    <col min="11386" max="11386" width="3.28515625" style="1342" customWidth="1"/>
    <col min="11387" max="11387" width="4.85546875" style="1342" customWidth="1"/>
    <col min="11388" max="11388" width="6.140625" style="1342" customWidth="1"/>
    <col min="11389" max="11389" width="5.28515625" style="1342" customWidth="1"/>
    <col min="11390" max="11390" width="26.140625" style="1342" customWidth="1"/>
    <col min="11391" max="11391" width="11" style="1342" customWidth="1"/>
    <col min="11392" max="11392" width="10.7109375" style="1342" customWidth="1"/>
    <col min="11393" max="11393" width="10.28515625" style="1342" customWidth="1"/>
    <col min="11394" max="11394" width="11.140625" style="1342" customWidth="1"/>
    <col min="11395" max="11395" width="11.28515625" style="1342" customWidth="1"/>
    <col min="11396" max="11396" width="10" style="1342" customWidth="1"/>
    <col min="11397" max="11397" width="12.42578125" style="1342" customWidth="1"/>
    <col min="11398" max="11449" width="9.140625" style="1342"/>
    <col min="11450" max="11450" width="3.28515625" style="1342" customWidth="1"/>
    <col min="11451" max="11451" width="4.85546875" style="1342" customWidth="1"/>
    <col min="11452" max="11452" width="6.140625" style="1342" customWidth="1"/>
    <col min="11453" max="11453" width="5.28515625" style="1342" customWidth="1"/>
    <col min="11454" max="11454" width="26.140625" style="1342" customWidth="1"/>
    <col min="11455" max="11459" width="15.7109375" style="1342" customWidth="1"/>
    <col min="11460" max="11460" width="14.85546875" style="1342" customWidth="1"/>
    <col min="11461" max="11461" width="15.42578125" style="1342" customWidth="1"/>
    <col min="11462" max="11641" width="9.140625" style="1342"/>
    <col min="11642" max="11642" width="3.28515625" style="1342" customWidth="1"/>
    <col min="11643" max="11643" width="4.85546875" style="1342" customWidth="1"/>
    <col min="11644" max="11644" width="6.140625" style="1342" customWidth="1"/>
    <col min="11645" max="11645" width="5.28515625" style="1342" customWidth="1"/>
    <col min="11646" max="11646" width="26.140625" style="1342" customWidth="1"/>
    <col min="11647" max="11647" width="11" style="1342" customWidth="1"/>
    <col min="11648" max="11648" width="10.7109375" style="1342" customWidth="1"/>
    <col min="11649" max="11649" width="10.28515625" style="1342" customWidth="1"/>
    <col min="11650" max="11650" width="11.140625" style="1342" customWidth="1"/>
    <col min="11651" max="11651" width="11.28515625" style="1342" customWidth="1"/>
    <col min="11652" max="11652" width="10" style="1342" customWidth="1"/>
    <col min="11653" max="11653" width="12.42578125" style="1342" customWidth="1"/>
    <col min="11654" max="11705" width="9.140625" style="1342"/>
    <col min="11706" max="11706" width="3.28515625" style="1342" customWidth="1"/>
    <col min="11707" max="11707" width="4.85546875" style="1342" customWidth="1"/>
    <col min="11708" max="11708" width="6.140625" style="1342" customWidth="1"/>
    <col min="11709" max="11709" width="5.28515625" style="1342" customWidth="1"/>
    <col min="11710" max="11710" width="26.140625" style="1342" customWidth="1"/>
    <col min="11711" max="11715" width="15.7109375" style="1342" customWidth="1"/>
    <col min="11716" max="11716" width="14.85546875" style="1342" customWidth="1"/>
    <col min="11717" max="11717" width="15.42578125" style="1342" customWidth="1"/>
    <col min="11718" max="11897" width="9.140625" style="1342"/>
    <col min="11898" max="11898" width="3.28515625" style="1342" customWidth="1"/>
    <col min="11899" max="11899" width="4.85546875" style="1342" customWidth="1"/>
    <col min="11900" max="11900" width="6.140625" style="1342" customWidth="1"/>
    <col min="11901" max="11901" width="5.28515625" style="1342" customWidth="1"/>
    <col min="11902" max="11902" width="26.140625" style="1342" customWidth="1"/>
    <col min="11903" max="11903" width="11" style="1342" customWidth="1"/>
    <col min="11904" max="11904" width="10.7109375" style="1342" customWidth="1"/>
    <col min="11905" max="11905" width="10.28515625" style="1342" customWidth="1"/>
    <col min="11906" max="11906" width="11.140625" style="1342" customWidth="1"/>
    <col min="11907" max="11907" width="11.28515625" style="1342" customWidth="1"/>
    <col min="11908" max="11908" width="10" style="1342" customWidth="1"/>
    <col min="11909" max="11909" width="12.42578125" style="1342" customWidth="1"/>
    <col min="11910" max="11961" width="9.140625" style="1342"/>
    <col min="11962" max="11962" width="3.28515625" style="1342" customWidth="1"/>
    <col min="11963" max="11963" width="4.85546875" style="1342" customWidth="1"/>
    <col min="11964" max="11964" width="6.140625" style="1342" customWidth="1"/>
    <col min="11965" max="11965" width="5.28515625" style="1342" customWidth="1"/>
    <col min="11966" max="11966" width="26.140625" style="1342" customWidth="1"/>
    <col min="11967" max="11971" width="15.7109375" style="1342" customWidth="1"/>
    <col min="11972" max="11972" width="14.85546875" style="1342" customWidth="1"/>
    <col min="11973" max="11973" width="15.42578125" style="1342" customWidth="1"/>
    <col min="11974" max="12153" width="9.140625" style="1342"/>
    <col min="12154" max="12154" width="3.28515625" style="1342" customWidth="1"/>
    <col min="12155" max="12155" width="4.85546875" style="1342" customWidth="1"/>
    <col min="12156" max="12156" width="6.140625" style="1342" customWidth="1"/>
    <col min="12157" max="12157" width="5.28515625" style="1342" customWidth="1"/>
    <col min="12158" max="12158" width="26.140625" style="1342" customWidth="1"/>
    <col min="12159" max="12159" width="11" style="1342" customWidth="1"/>
    <col min="12160" max="12160" width="10.7109375" style="1342" customWidth="1"/>
    <col min="12161" max="12161" width="10.28515625" style="1342" customWidth="1"/>
    <col min="12162" max="12162" width="11.140625" style="1342" customWidth="1"/>
    <col min="12163" max="12163" width="11.28515625" style="1342" customWidth="1"/>
    <col min="12164" max="12164" width="10" style="1342" customWidth="1"/>
    <col min="12165" max="12165" width="12.42578125" style="1342" customWidth="1"/>
    <col min="12166" max="12217" width="9.140625" style="1342"/>
    <col min="12218" max="12218" width="3.28515625" style="1342" customWidth="1"/>
    <col min="12219" max="12219" width="4.85546875" style="1342" customWidth="1"/>
    <col min="12220" max="12220" width="6.140625" style="1342" customWidth="1"/>
    <col min="12221" max="12221" width="5.28515625" style="1342" customWidth="1"/>
    <col min="12222" max="12222" width="26.140625" style="1342" customWidth="1"/>
    <col min="12223" max="12227" width="15.7109375" style="1342" customWidth="1"/>
    <col min="12228" max="12228" width="14.85546875" style="1342" customWidth="1"/>
    <col min="12229" max="12229" width="15.42578125" style="1342" customWidth="1"/>
    <col min="12230" max="12409" width="9.140625" style="1342"/>
    <col min="12410" max="12410" width="3.28515625" style="1342" customWidth="1"/>
    <col min="12411" max="12411" width="4.85546875" style="1342" customWidth="1"/>
    <col min="12412" max="12412" width="6.140625" style="1342" customWidth="1"/>
    <col min="12413" max="12413" width="5.28515625" style="1342" customWidth="1"/>
    <col min="12414" max="12414" width="26.140625" style="1342" customWidth="1"/>
    <col min="12415" max="12415" width="11" style="1342" customWidth="1"/>
    <col min="12416" max="12416" width="10.7109375" style="1342" customWidth="1"/>
    <col min="12417" max="12417" width="10.28515625" style="1342" customWidth="1"/>
    <col min="12418" max="12418" width="11.140625" style="1342" customWidth="1"/>
    <col min="12419" max="12419" width="11.28515625" style="1342" customWidth="1"/>
    <col min="12420" max="12420" width="10" style="1342" customWidth="1"/>
    <col min="12421" max="12421" width="12.42578125" style="1342" customWidth="1"/>
    <col min="12422" max="12473" width="9.140625" style="1342"/>
    <col min="12474" max="12474" width="3.28515625" style="1342" customWidth="1"/>
    <col min="12475" max="12475" width="4.85546875" style="1342" customWidth="1"/>
    <col min="12476" max="12476" width="6.140625" style="1342" customWidth="1"/>
    <col min="12477" max="12477" width="5.28515625" style="1342" customWidth="1"/>
    <col min="12478" max="12478" width="26.140625" style="1342" customWidth="1"/>
    <col min="12479" max="12483" width="15.7109375" style="1342" customWidth="1"/>
    <col min="12484" max="12484" width="14.85546875" style="1342" customWidth="1"/>
    <col min="12485" max="12485" width="15.42578125" style="1342" customWidth="1"/>
    <col min="12486" max="12665" width="9.140625" style="1342"/>
    <col min="12666" max="12666" width="3.28515625" style="1342" customWidth="1"/>
    <col min="12667" max="12667" width="4.85546875" style="1342" customWidth="1"/>
    <col min="12668" max="12668" width="6.140625" style="1342" customWidth="1"/>
    <col min="12669" max="12669" width="5.28515625" style="1342" customWidth="1"/>
    <col min="12670" max="12670" width="26.140625" style="1342" customWidth="1"/>
    <col min="12671" max="12671" width="11" style="1342" customWidth="1"/>
    <col min="12672" max="12672" width="10.7109375" style="1342" customWidth="1"/>
    <col min="12673" max="12673" width="10.28515625" style="1342" customWidth="1"/>
    <col min="12674" max="12674" width="11.140625" style="1342" customWidth="1"/>
    <col min="12675" max="12675" width="11.28515625" style="1342" customWidth="1"/>
    <col min="12676" max="12676" width="10" style="1342" customWidth="1"/>
    <col min="12677" max="12677" width="12.42578125" style="1342" customWidth="1"/>
    <col min="12678" max="12729" width="9.140625" style="1342"/>
    <col min="12730" max="12730" width="3.28515625" style="1342" customWidth="1"/>
    <col min="12731" max="12731" width="4.85546875" style="1342" customWidth="1"/>
    <col min="12732" max="12732" width="6.140625" style="1342" customWidth="1"/>
    <col min="12733" max="12733" width="5.28515625" style="1342" customWidth="1"/>
    <col min="12734" max="12734" width="26.140625" style="1342" customWidth="1"/>
    <col min="12735" max="12739" width="15.7109375" style="1342" customWidth="1"/>
    <col min="12740" max="12740" width="14.85546875" style="1342" customWidth="1"/>
    <col min="12741" max="12741" width="15.42578125" style="1342" customWidth="1"/>
    <col min="12742" max="12921" width="9.140625" style="1342"/>
    <col min="12922" max="12922" width="3.28515625" style="1342" customWidth="1"/>
    <col min="12923" max="12923" width="4.85546875" style="1342" customWidth="1"/>
    <col min="12924" max="12924" width="6.140625" style="1342" customWidth="1"/>
    <col min="12925" max="12925" width="5.28515625" style="1342" customWidth="1"/>
    <col min="12926" max="12926" width="26.140625" style="1342" customWidth="1"/>
    <col min="12927" max="12927" width="11" style="1342" customWidth="1"/>
    <col min="12928" max="12928" width="10.7109375" style="1342" customWidth="1"/>
    <col min="12929" max="12929" width="10.28515625" style="1342" customWidth="1"/>
    <col min="12930" max="12930" width="11.140625" style="1342" customWidth="1"/>
    <col min="12931" max="12931" width="11.28515625" style="1342" customWidth="1"/>
    <col min="12932" max="12932" width="10" style="1342" customWidth="1"/>
    <col min="12933" max="12933" width="12.42578125" style="1342" customWidth="1"/>
    <col min="12934" max="12985" width="9.140625" style="1342"/>
    <col min="12986" max="12986" width="3.28515625" style="1342" customWidth="1"/>
    <col min="12987" max="12987" width="4.85546875" style="1342" customWidth="1"/>
    <col min="12988" max="12988" width="6.140625" style="1342" customWidth="1"/>
    <col min="12989" max="12989" width="5.28515625" style="1342" customWidth="1"/>
    <col min="12990" max="12990" width="26.140625" style="1342" customWidth="1"/>
    <col min="12991" max="12995" width="15.7109375" style="1342" customWidth="1"/>
    <col min="12996" max="12996" width="14.85546875" style="1342" customWidth="1"/>
    <col min="12997" max="12997" width="15.42578125" style="1342" customWidth="1"/>
    <col min="12998" max="13177" width="9.140625" style="1342"/>
    <col min="13178" max="13178" width="3.28515625" style="1342" customWidth="1"/>
    <col min="13179" max="13179" width="4.85546875" style="1342" customWidth="1"/>
    <col min="13180" max="13180" width="6.140625" style="1342" customWidth="1"/>
    <col min="13181" max="13181" width="5.28515625" style="1342" customWidth="1"/>
    <col min="13182" max="13182" width="26.140625" style="1342" customWidth="1"/>
    <col min="13183" max="13183" width="11" style="1342" customWidth="1"/>
    <col min="13184" max="13184" width="10.7109375" style="1342" customWidth="1"/>
    <col min="13185" max="13185" width="10.28515625" style="1342" customWidth="1"/>
    <col min="13186" max="13186" width="11.140625" style="1342" customWidth="1"/>
    <col min="13187" max="13187" width="11.28515625" style="1342" customWidth="1"/>
    <col min="13188" max="13188" width="10" style="1342" customWidth="1"/>
    <col min="13189" max="13189" width="12.42578125" style="1342" customWidth="1"/>
    <col min="13190" max="13241" width="9.140625" style="1342"/>
    <col min="13242" max="13242" width="3.28515625" style="1342" customWidth="1"/>
    <col min="13243" max="13243" width="4.85546875" style="1342" customWidth="1"/>
    <col min="13244" max="13244" width="6.140625" style="1342" customWidth="1"/>
    <col min="13245" max="13245" width="5.28515625" style="1342" customWidth="1"/>
    <col min="13246" max="13246" width="26.140625" style="1342" customWidth="1"/>
    <col min="13247" max="13251" width="15.7109375" style="1342" customWidth="1"/>
    <col min="13252" max="13252" width="14.85546875" style="1342" customWidth="1"/>
    <col min="13253" max="13253" width="15.42578125" style="1342" customWidth="1"/>
    <col min="13254" max="13433" width="9.140625" style="1342"/>
    <col min="13434" max="13434" width="3.28515625" style="1342" customWidth="1"/>
    <col min="13435" max="13435" width="4.85546875" style="1342" customWidth="1"/>
    <col min="13436" max="13436" width="6.140625" style="1342" customWidth="1"/>
    <col min="13437" max="13437" width="5.28515625" style="1342" customWidth="1"/>
    <col min="13438" max="13438" width="26.140625" style="1342" customWidth="1"/>
    <col min="13439" max="13439" width="11" style="1342" customWidth="1"/>
    <col min="13440" max="13440" width="10.7109375" style="1342" customWidth="1"/>
    <col min="13441" max="13441" width="10.28515625" style="1342" customWidth="1"/>
    <col min="13442" max="13442" width="11.140625" style="1342" customWidth="1"/>
    <col min="13443" max="13443" width="11.28515625" style="1342" customWidth="1"/>
    <col min="13444" max="13444" width="10" style="1342" customWidth="1"/>
    <col min="13445" max="13445" width="12.42578125" style="1342" customWidth="1"/>
    <col min="13446" max="13497" width="9.140625" style="1342"/>
    <col min="13498" max="13498" width="3.28515625" style="1342" customWidth="1"/>
    <col min="13499" max="13499" width="4.85546875" style="1342" customWidth="1"/>
    <col min="13500" max="13500" width="6.140625" style="1342" customWidth="1"/>
    <col min="13501" max="13501" width="5.28515625" style="1342" customWidth="1"/>
    <col min="13502" max="13502" width="26.140625" style="1342" customWidth="1"/>
    <col min="13503" max="13507" width="15.7109375" style="1342" customWidth="1"/>
    <col min="13508" max="13508" width="14.85546875" style="1342" customWidth="1"/>
    <col min="13509" max="13509" width="15.42578125" style="1342" customWidth="1"/>
    <col min="13510" max="13689" width="9.140625" style="1342"/>
    <col min="13690" max="13690" width="3.28515625" style="1342" customWidth="1"/>
    <col min="13691" max="13691" width="4.85546875" style="1342" customWidth="1"/>
    <col min="13692" max="13692" width="6.140625" style="1342" customWidth="1"/>
    <col min="13693" max="13693" width="5.28515625" style="1342" customWidth="1"/>
    <col min="13694" max="13694" width="26.140625" style="1342" customWidth="1"/>
    <col min="13695" max="13695" width="11" style="1342" customWidth="1"/>
    <col min="13696" max="13696" width="10.7109375" style="1342" customWidth="1"/>
    <col min="13697" max="13697" width="10.28515625" style="1342" customWidth="1"/>
    <col min="13698" max="13698" width="11.140625" style="1342" customWidth="1"/>
    <col min="13699" max="13699" width="11.28515625" style="1342" customWidth="1"/>
    <col min="13700" max="13700" width="10" style="1342" customWidth="1"/>
    <col min="13701" max="13701" width="12.42578125" style="1342" customWidth="1"/>
    <col min="13702" max="13753" width="9.140625" style="1342"/>
    <col min="13754" max="13754" width="3.28515625" style="1342" customWidth="1"/>
    <col min="13755" max="13755" width="4.85546875" style="1342" customWidth="1"/>
    <col min="13756" max="13756" width="6.140625" style="1342" customWidth="1"/>
    <col min="13757" max="13757" width="5.28515625" style="1342" customWidth="1"/>
    <col min="13758" max="13758" width="26.140625" style="1342" customWidth="1"/>
    <col min="13759" max="13763" width="15.7109375" style="1342" customWidth="1"/>
    <col min="13764" max="13764" width="14.85546875" style="1342" customWidth="1"/>
    <col min="13765" max="13765" width="15.42578125" style="1342" customWidth="1"/>
    <col min="13766" max="13945" width="9.140625" style="1342"/>
    <col min="13946" max="13946" width="3.28515625" style="1342" customWidth="1"/>
    <col min="13947" max="13947" width="4.85546875" style="1342" customWidth="1"/>
    <col min="13948" max="13948" width="6.140625" style="1342" customWidth="1"/>
    <col min="13949" max="13949" width="5.28515625" style="1342" customWidth="1"/>
    <col min="13950" max="13950" width="26.140625" style="1342" customWidth="1"/>
    <col min="13951" max="13951" width="11" style="1342" customWidth="1"/>
    <col min="13952" max="13952" width="10.7109375" style="1342" customWidth="1"/>
    <col min="13953" max="13953" width="10.28515625" style="1342" customWidth="1"/>
    <col min="13954" max="13954" width="11.140625" style="1342" customWidth="1"/>
    <col min="13955" max="13955" width="11.28515625" style="1342" customWidth="1"/>
    <col min="13956" max="13956" width="10" style="1342" customWidth="1"/>
    <col min="13957" max="13957" width="12.42578125" style="1342" customWidth="1"/>
    <col min="13958" max="14009" width="9.140625" style="1342"/>
    <col min="14010" max="14010" width="3.28515625" style="1342" customWidth="1"/>
    <col min="14011" max="14011" width="4.85546875" style="1342" customWidth="1"/>
    <col min="14012" max="14012" width="6.140625" style="1342" customWidth="1"/>
    <col min="14013" max="14013" width="5.28515625" style="1342" customWidth="1"/>
    <col min="14014" max="14014" width="26.140625" style="1342" customWidth="1"/>
    <col min="14015" max="14019" width="15.7109375" style="1342" customWidth="1"/>
    <col min="14020" max="14020" width="14.85546875" style="1342" customWidth="1"/>
    <col min="14021" max="14021" width="15.42578125" style="1342" customWidth="1"/>
    <col min="14022" max="14201" width="9.140625" style="1342"/>
    <col min="14202" max="14202" width="3.28515625" style="1342" customWidth="1"/>
    <col min="14203" max="14203" width="4.85546875" style="1342" customWidth="1"/>
    <col min="14204" max="14204" width="6.140625" style="1342" customWidth="1"/>
    <col min="14205" max="14205" width="5.28515625" style="1342" customWidth="1"/>
    <col min="14206" max="14206" width="26.140625" style="1342" customWidth="1"/>
    <col min="14207" max="14207" width="11" style="1342" customWidth="1"/>
    <col min="14208" max="14208" width="10.7109375" style="1342" customWidth="1"/>
    <col min="14209" max="14209" width="10.28515625" style="1342" customWidth="1"/>
    <col min="14210" max="14210" width="11.140625" style="1342" customWidth="1"/>
    <col min="14211" max="14211" width="11.28515625" style="1342" customWidth="1"/>
    <col min="14212" max="14212" width="10" style="1342" customWidth="1"/>
    <col min="14213" max="14213" width="12.42578125" style="1342" customWidth="1"/>
    <col min="14214" max="14265" width="9.140625" style="1342"/>
    <col min="14266" max="14266" width="3.28515625" style="1342" customWidth="1"/>
    <col min="14267" max="14267" width="4.85546875" style="1342" customWidth="1"/>
    <col min="14268" max="14268" width="6.140625" style="1342" customWidth="1"/>
    <col min="14269" max="14269" width="5.28515625" style="1342" customWidth="1"/>
    <col min="14270" max="14270" width="26.140625" style="1342" customWidth="1"/>
    <col min="14271" max="14275" width="15.7109375" style="1342" customWidth="1"/>
    <col min="14276" max="14276" width="14.85546875" style="1342" customWidth="1"/>
    <col min="14277" max="14277" width="15.42578125" style="1342" customWidth="1"/>
    <col min="14278" max="14457" width="9.140625" style="1342"/>
    <col min="14458" max="14458" width="3.28515625" style="1342" customWidth="1"/>
    <col min="14459" max="14459" width="4.85546875" style="1342" customWidth="1"/>
    <col min="14460" max="14460" width="6.140625" style="1342" customWidth="1"/>
    <col min="14461" max="14461" width="5.28515625" style="1342" customWidth="1"/>
    <col min="14462" max="14462" width="26.140625" style="1342" customWidth="1"/>
    <col min="14463" max="14463" width="11" style="1342" customWidth="1"/>
    <col min="14464" max="14464" width="10.7109375" style="1342" customWidth="1"/>
    <col min="14465" max="14465" width="10.28515625" style="1342" customWidth="1"/>
    <col min="14466" max="14466" width="11.140625" style="1342" customWidth="1"/>
    <col min="14467" max="14467" width="11.28515625" style="1342" customWidth="1"/>
    <col min="14468" max="14468" width="10" style="1342" customWidth="1"/>
    <col min="14469" max="14469" width="12.42578125" style="1342" customWidth="1"/>
    <col min="14470" max="14521" width="9.140625" style="1342"/>
    <col min="14522" max="14522" width="3.28515625" style="1342" customWidth="1"/>
    <col min="14523" max="14523" width="4.85546875" style="1342" customWidth="1"/>
    <col min="14524" max="14524" width="6.140625" style="1342" customWidth="1"/>
    <col min="14525" max="14525" width="5.28515625" style="1342" customWidth="1"/>
    <col min="14526" max="14526" width="26.140625" style="1342" customWidth="1"/>
    <col min="14527" max="14531" width="15.7109375" style="1342" customWidth="1"/>
    <col min="14532" max="14532" width="14.85546875" style="1342" customWidth="1"/>
    <col min="14533" max="14533" width="15.42578125" style="1342" customWidth="1"/>
    <col min="14534" max="14713" width="9.140625" style="1342"/>
    <col min="14714" max="14714" width="3.28515625" style="1342" customWidth="1"/>
    <col min="14715" max="14715" width="4.85546875" style="1342" customWidth="1"/>
    <col min="14716" max="14716" width="6.140625" style="1342" customWidth="1"/>
    <col min="14717" max="14717" width="5.28515625" style="1342" customWidth="1"/>
    <col min="14718" max="14718" width="26.140625" style="1342" customWidth="1"/>
    <col min="14719" max="14719" width="11" style="1342" customWidth="1"/>
    <col min="14720" max="14720" width="10.7109375" style="1342" customWidth="1"/>
    <col min="14721" max="14721" width="10.28515625" style="1342" customWidth="1"/>
    <col min="14722" max="14722" width="11.140625" style="1342" customWidth="1"/>
    <col min="14723" max="14723" width="11.28515625" style="1342" customWidth="1"/>
    <col min="14724" max="14724" width="10" style="1342" customWidth="1"/>
    <col min="14725" max="14725" width="12.42578125" style="1342" customWidth="1"/>
    <col min="14726" max="14777" width="9.140625" style="1342"/>
    <col min="14778" max="14778" width="3.28515625" style="1342" customWidth="1"/>
    <col min="14779" max="14779" width="4.85546875" style="1342" customWidth="1"/>
    <col min="14780" max="14780" width="6.140625" style="1342" customWidth="1"/>
    <col min="14781" max="14781" width="5.28515625" style="1342" customWidth="1"/>
    <col min="14782" max="14782" width="26.140625" style="1342" customWidth="1"/>
    <col min="14783" max="14787" width="15.7109375" style="1342" customWidth="1"/>
    <col min="14788" max="14788" width="14.85546875" style="1342" customWidth="1"/>
    <col min="14789" max="14789" width="15.42578125" style="1342" customWidth="1"/>
    <col min="14790" max="14969" width="9.140625" style="1342"/>
    <col min="14970" max="14970" width="3.28515625" style="1342" customWidth="1"/>
    <col min="14971" max="14971" width="4.85546875" style="1342" customWidth="1"/>
    <col min="14972" max="14972" width="6.140625" style="1342" customWidth="1"/>
    <col min="14973" max="14973" width="5.28515625" style="1342" customWidth="1"/>
    <col min="14974" max="14974" width="26.140625" style="1342" customWidth="1"/>
    <col min="14975" max="14975" width="11" style="1342" customWidth="1"/>
    <col min="14976" max="14976" width="10.7109375" style="1342" customWidth="1"/>
    <col min="14977" max="14977" width="10.28515625" style="1342" customWidth="1"/>
    <col min="14978" max="14978" width="11.140625" style="1342" customWidth="1"/>
    <col min="14979" max="14979" width="11.28515625" style="1342" customWidth="1"/>
    <col min="14980" max="14980" width="10" style="1342" customWidth="1"/>
    <col min="14981" max="14981" width="12.42578125" style="1342" customWidth="1"/>
    <col min="14982" max="15033" width="9.140625" style="1342"/>
    <col min="15034" max="15034" width="3.28515625" style="1342" customWidth="1"/>
    <col min="15035" max="15035" width="4.85546875" style="1342" customWidth="1"/>
    <col min="15036" max="15036" width="6.140625" style="1342" customWidth="1"/>
    <col min="15037" max="15037" width="5.28515625" style="1342" customWidth="1"/>
    <col min="15038" max="15038" width="26.140625" style="1342" customWidth="1"/>
    <col min="15039" max="15043" width="15.7109375" style="1342" customWidth="1"/>
    <col min="15044" max="15044" width="14.85546875" style="1342" customWidth="1"/>
    <col min="15045" max="15045" width="15.42578125" style="1342" customWidth="1"/>
    <col min="15046" max="15225" width="9.140625" style="1342"/>
    <col min="15226" max="15226" width="3.28515625" style="1342" customWidth="1"/>
    <col min="15227" max="15227" width="4.85546875" style="1342" customWidth="1"/>
    <col min="15228" max="15228" width="6.140625" style="1342" customWidth="1"/>
    <col min="15229" max="15229" width="5.28515625" style="1342" customWidth="1"/>
    <col min="15230" max="15230" width="26.140625" style="1342" customWidth="1"/>
    <col min="15231" max="15231" width="11" style="1342" customWidth="1"/>
    <col min="15232" max="15232" width="10.7109375" style="1342" customWidth="1"/>
    <col min="15233" max="15233" width="10.28515625" style="1342" customWidth="1"/>
    <col min="15234" max="15234" width="11.140625" style="1342" customWidth="1"/>
    <col min="15235" max="15235" width="11.28515625" style="1342" customWidth="1"/>
    <col min="15236" max="15236" width="10" style="1342" customWidth="1"/>
    <col min="15237" max="15237" width="12.42578125" style="1342" customWidth="1"/>
    <col min="15238" max="15289" width="9.140625" style="1342"/>
    <col min="15290" max="15290" width="3.28515625" style="1342" customWidth="1"/>
    <col min="15291" max="15291" width="4.85546875" style="1342" customWidth="1"/>
    <col min="15292" max="15292" width="6.140625" style="1342" customWidth="1"/>
    <col min="15293" max="15293" width="5.28515625" style="1342" customWidth="1"/>
    <col min="15294" max="15294" width="26.140625" style="1342" customWidth="1"/>
    <col min="15295" max="15299" width="15.7109375" style="1342" customWidth="1"/>
    <col min="15300" max="15300" width="14.85546875" style="1342" customWidth="1"/>
    <col min="15301" max="15301" width="15.42578125" style="1342" customWidth="1"/>
    <col min="15302" max="15481" width="9.140625" style="1342"/>
    <col min="15482" max="15482" width="3.28515625" style="1342" customWidth="1"/>
    <col min="15483" max="15483" width="4.85546875" style="1342" customWidth="1"/>
    <col min="15484" max="15484" width="6.140625" style="1342" customWidth="1"/>
    <col min="15485" max="15485" width="5.28515625" style="1342" customWidth="1"/>
    <col min="15486" max="15486" width="26.140625" style="1342" customWidth="1"/>
    <col min="15487" max="15487" width="11" style="1342" customWidth="1"/>
    <col min="15488" max="15488" width="10.7109375" style="1342" customWidth="1"/>
    <col min="15489" max="15489" width="10.28515625" style="1342" customWidth="1"/>
    <col min="15490" max="15490" width="11.140625" style="1342" customWidth="1"/>
    <col min="15491" max="15491" width="11.28515625" style="1342" customWidth="1"/>
    <col min="15492" max="15492" width="10" style="1342" customWidth="1"/>
    <col min="15493" max="15493" width="12.42578125" style="1342" customWidth="1"/>
    <col min="15494" max="15545" width="9.140625" style="1342"/>
    <col min="15546" max="15546" width="3.28515625" style="1342" customWidth="1"/>
    <col min="15547" max="15547" width="4.85546875" style="1342" customWidth="1"/>
    <col min="15548" max="15548" width="6.140625" style="1342" customWidth="1"/>
    <col min="15549" max="15549" width="5.28515625" style="1342" customWidth="1"/>
    <col min="15550" max="15550" width="26.140625" style="1342" customWidth="1"/>
    <col min="15551" max="15555" width="15.7109375" style="1342" customWidth="1"/>
    <col min="15556" max="15556" width="14.85546875" style="1342" customWidth="1"/>
    <col min="15557" max="15557" width="15.42578125" style="1342" customWidth="1"/>
    <col min="15558" max="15737" width="9.140625" style="1342"/>
    <col min="15738" max="15738" width="3.28515625" style="1342" customWidth="1"/>
    <col min="15739" max="15739" width="4.85546875" style="1342" customWidth="1"/>
    <col min="15740" max="15740" width="6.140625" style="1342" customWidth="1"/>
    <col min="15741" max="15741" width="5.28515625" style="1342" customWidth="1"/>
    <col min="15742" max="15742" width="26.140625" style="1342" customWidth="1"/>
    <col min="15743" max="15743" width="11" style="1342" customWidth="1"/>
    <col min="15744" max="15744" width="10.7109375" style="1342" customWidth="1"/>
    <col min="15745" max="15745" width="10.28515625" style="1342" customWidth="1"/>
    <col min="15746" max="15746" width="11.140625" style="1342" customWidth="1"/>
    <col min="15747" max="15747" width="11.28515625" style="1342" customWidth="1"/>
    <col min="15748" max="15748" width="10" style="1342" customWidth="1"/>
    <col min="15749" max="15749" width="12.42578125" style="1342" customWidth="1"/>
    <col min="15750" max="15801" width="9.140625" style="1342"/>
    <col min="15802" max="15802" width="3.28515625" style="1342" customWidth="1"/>
    <col min="15803" max="15803" width="4.85546875" style="1342" customWidth="1"/>
    <col min="15804" max="15804" width="6.140625" style="1342" customWidth="1"/>
    <col min="15805" max="15805" width="5.28515625" style="1342" customWidth="1"/>
    <col min="15806" max="15806" width="26.140625" style="1342" customWidth="1"/>
    <col min="15807" max="15811" width="15.7109375" style="1342" customWidth="1"/>
    <col min="15812" max="15812" width="14.85546875" style="1342" customWidth="1"/>
    <col min="15813" max="15813" width="15.42578125" style="1342" customWidth="1"/>
    <col min="15814" max="15993" width="9.140625" style="1342"/>
    <col min="15994" max="15994" width="3.28515625" style="1342" customWidth="1"/>
    <col min="15995" max="15995" width="4.85546875" style="1342" customWidth="1"/>
    <col min="15996" max="15996" width="6.140625" style="1342" customWidth="1"/>
    <col min="15997" max="15997" width="5.28515625" style="1342" customWidth="1"/>
    <col min="15998" max="15998" width="26.140625" style="1342" customWidth="1"/>
    <col min="15999" max="15999" width="11" style="1342" customWidth="1"/>
    <col min="16000" max="16000" width="10.7109375" style="1342" customWidth="1"/>
    <col min="16001" max="16001" width="10.28515625" style="1342" customWidth="1"/>
    <col min="16002" max="16002" width="11.140625" style="1342" customWidth="1"/>
    <col min="16003" max="16003" width="11.28515625" style="1342" customWidth="1"/>
    <col min="16004" max="16004" width="10" style="1342" customWidth="1"/>
    <col min="16005" max="16005" width="12.42578125" style="1342" customWidth="1"/>
    <col min="16006" max="16057" width="9.140625" style="1342"/>
    <col min="16058" max="16058" width="3.28515625" style="1342" customWidth="1"/>
    <col min="16059" max="16059" width="4.85546875" style="1342" customWidth="1"/>
    <col min="16060" max="16060" width="6.140625" style="1342" customWidth="1"/>
    <col min="16061" max="16061" width="5.28515625" style="1342" customWidth="1"/>
    <col min="16062" max="16062" width="26.140625" style="1342" customWidth="1"/>
    <col min="16063" max="16067" width="15.7109375" style="1342" customWidth="1"/>
    <col min="16068" max="16068" width="14.85546875" style="1342" customWidth="1"/>
    <col min="16069" max="16069" width="15.42578125" style="1342" customWidth="1"/>
    <col min="16070" max="16249" width="9.140625" style="1342"/>
    <col min="16250" max="16250" width="3.28515625" style="1342" customWidth="1"/>
    <col min="16251" max="16251" width="4.85546875" style="1342" customWidth="1"/>
    <col min="16252" max="16252" width="6.140625" style="1342" customWidth="1"/>
    <col min="16253" max="16253" width="5.28515625" style="1342" customWidth="1"/>
    <col min="16254" max="16254" width="26.140625" style="1342" customWidth="1"/>
    <col min="16255" max="16255" width="11" style="1342" customWidth="1"/>
    <col min="16256" max="16256" width="10.7109375" style="1342" customWidth="1"/>
    <col min="16257" max="16257" width="10.28515625" style="1342" customWidth="1"/>
    <col min="16258" max="16258" width="11.140625" style="1342" customWidth="1"/>
    <col min="16259" max="16259" width="11.28515625" style="1342" customWidth="1"/>
    <col min="16260" max="16260" width="10" style="1342" customWidth="1"/>
    <col min="16261" max="16261" width="12.42578125" style="1342" customWidth="1"/>
    <col min="16262" max="16313" width="9.140625" style="1342"/>
    <col min="16314" max="16374" width="9.140625" style="1342" customWidth="1"/>
    <col min="16375" max="16384" width="9.140625" style="1342"/>
  </cols>
  <sheetData>
    <row r="1" spans="2:17">
      <c r="B1" s="2620" t="s">
        <v>261</v>
      </c>
      <c r="C1" s="2620"/>
      <c r="D1" s="2620"/>
      <c r="E1" s="2620"/>
      <c r="F1" s="2620"/>
      <c r="G1" s="2620"/>
      <c r="H1" s="2620"/>
      <c r="I1" s="2620"/>
      <c r="J1" s="2620"/>
      <c r="K1" s="2620"/>
    </row>
    <row r="2" spans="2:17">
      <c r="B2" s="2620" t="s">
        <v>1395</v>
      </c>
      <c r="C2" s="2620"/>
      <c r="D2" s="2620"/>
      <c r="E2" s="2620"/>
      <c r="F2" s="2620"/>
      <c r="G2" s="2620"/>
      <c r="H2" s="2620"/>
      <c r="I2" s="2620"/>
      <c r="J2" s="2620"/>
      <c r="K2" s="2620"/>
    </row>
    <row r="3" spans="2:17" ht="16.5" thickBot="1">
      <c r="B3" s="2621" t="s">
        <v>1396</v>
      </c>
      <c r="C3" s="2621"/>
      <c r="D3" s="2621"/>
      <c r="E3" s="2621"/>
      <c r="F3" s="2621"/>
      <c r="G3" s="2621"/>
      <c r="H3" s="2621"/>
      <c r="I3" s="2621"/>
      <c r="J3" s="2621"/>
      <c r="K3" s="2621"/>
    </row>
    <row r="4" spans="2:17" ht="24.75" customHeight="1" thickTop="1">
      <c r="B4" s="2622" t="s">
        <v>1813</v>
      </c>
      <c r="C4" s="2623"/>
      <c r="D4" s="2623"/>
      <c r="E4" s="2623"/>
      <c r="F4" s="2624"/>
      <c r="G4" s="2603" t="s">
        <v>154</v>
      </c>
      <c r="H4" s="2604"/>
      <c r="I4" s="2605"/>
      <c r="J4" s="2628" t="s">
        <v>1397</v>
      </c>
      <c r="K4" s="2629"/>
    </row>
    <row r="5" spans="2:17" ht="19.5" customHeight="1">
      <c r="B5" s="2625"/>
      <c r="C5" s="2626"/>
      <c r="D5" s="2626"/>
      <c r="E5" s="2626"/>
      <c r="F5" s="2627"/>
      <c r="G5" s="1115" t="s">
        <v>87</v>
      </c>
      <c r="H5" s="1116" t="s">
        <v>1084</v>
      </c>
      <c r="I5" s="1116" t="s">
        <v>1085</v>
      </c>
      <c r="J5" s="1343" t="s">
        <v>102</v>
      </c>
      <c r="K5" s="1344" t="s">
        <v>106</v>
      </c>
    </row>
    <row r="6" spans="2:17">
      <c r="B6" s="1345" t="s">
        <v>1398</v>
      </c>
      <c r="C6" s="1346"/>
      <c r="D6" s="1346"/>
      <c r="E6" s="1346"/>
      <c r="F6" s="1346"/>
      <c r="G6" s="1347">
        <v>-10130.609031744534</v>
      </c>
      <c r="H6" s="1347">
        <v>-247565.29563576559</v>
      </c>
      <c r="I6" s="1348">
        <v>-265365.88605619274</v>
      </c>
      <c r="J6" s="1349" t="s">
        <v>300</v>
      </c>
      <c r="K6" s="1350">
        <v>7.1902608056246038</v>
      </c>
      <c r="M6" s="1351"/>
      <c r="N6" s="1351"/>
      <c r="O6" s="1351"/>
      <c r="P6" s="1351"/>
      <c r="Q6" s="1351"/>
    </row>
    <row r="7" spans="2:17">
      <c r="B7" s="1352"/>
      <c r="C7" s="1353" t="s">
        <v>1399</v>
      </c>
      <c r="D7" s="1353"/>
      <c r="E7" s="1353"/>
      <c r="F7" s="1353"/>
      <c r="G7" s="1354">
        <v>82127.4824455786</v>
      </c>
      <c r="H7" s="1354">
        <v>93744.069556849994</v>
      </c>
      <c r="I7" s="1355">
        <v>113012.52300612596</v>
      </c>
      <c r="J7" s="1356">
        <v>14.144579579642027</v>
      </c>
      <c r="K7" s="1357">
        <v>20.554317238799669</v>
      </c>
      <c r="M7" s="1351"/>
      <c r="N7" s="1351"/>
      <c r="O7" s="1351"/>
      <c r="P7" s="1351"/>
      <c r="Q7" s="1351"/>
    </row>
    <row r="8" spans="2:17">
      <c r="B8" s="1352"/>
      <c r="C8" s="1353"/>
      <c r="D8" s="1353" t="s">
        <v>1400</v>
      </c>
      <c r="E8" s="1353"/>
      <c r="F8" s="1353"/>
      <c r="G8" s="1354">
        <v>8347.8914455785998</v>
      </c>
      <c r="H8" s="1354">
        <v>12134.1</v>
      </c>
      <c r="I8" s="1355">
        <v>15520.626076676601</v>
      </c>
      <c r="J8" s="1356">
        <v>45.355268202807537</v>
      </c>
      <c r="K8" s="1357">
        <v>27.909165712138517</v>
      </c>
      <c r="M8" s="1351"/>
      <c r="N8" s="1351"/>
      <c r="O8" s="1351"/>
      <c r="P8" s="1351"/>
      <c r="Q8" s="1351"/>
    </row>
    <row r="9" spans="2:17">
      <c r="B9" s="1352"/>
      <c r="C9" s="1353"/>
      <c r="D9" s="1353" t="s">
        <v>127</v>
      </c>
      <c r="E9" s="1353"/>
      <c r="F9" s="1353"/>
      <c r="G9" s="1354">
        <v>73779.591</v>
      </c>
      <c r="H9" s="1354">
        <v>81609.969556850003</v>
      </c>
      <c r="I9" s="1355">
        <v>97491.896929449358</v>
      </c>
      <c r="J9" s="1356">
        <v>10.613204072722496</v>
      </c>
      <c r="K9" s="1357">
        <v>19.460768652212167</v>
      </c>
      <c r="M9" s="1351"/>
      <c r="N9" s="1351"/>
      <c r="O9" s="1351"/>
      <c r="P9" s="1351"/>
      <c r="Q9" s="1351"/>
    </row>
    <row r="10" spans="2:17">
      <c r="B10" s="1352"/>
      <c r="C10" s="1353" t="s">
        <v>1401</v>
      </c>
      <c r="D10" s="1353"/>
      <c r="E10" s="1353"/>
      <c r="F10" s="1353"/>
      <c r="G10" s="1354">
        <v>-977945.75328046305</v>
      </c>
      <c r="H10" s="1354">
        <v>-1230870.0168082693</v>
      </c>
      <c r="I10" s="1355">
        <v>-1396633.3416284299</v>
      </c>
      <c r="J10" s="1356">
        <v>25.86281117121132</v>
      </c>
      <c r="K10" s="1357">
        <v>13.467167333395324</v>
      </c>
      <c r="M10" s="1351"/>
      <c r="N10" s="1351"/>
      <c r="O10" s="1351"/>
      <c r="P10" s="1351"/>
      <c r="Q10" s="1351"/>
    </row>
    <row r="11" spans="2:17">
      <c r="B11" s="1352"/>
      <c r="C11" s="1353"/>
      <c r="D11" s="1353" t="s">
        <v>1400</v>
      </c>
      <c r="E11" s="1353"/>
      <c r="F11" s="1353"/>
      <c r="G11" s="1354">
        <v>-121413.79999999997</v>
      </c>
      <c r="H11" s="1354">
        <v>-172243.20000000001</v>
      </c>
      <c r="I11" s="1355">
        <v>-213835.4</v>
      </c>
      <c r="J11" s="1356">
        <v>41.864598587639989</v>
      </c>
      <c r="K11" s="1357">
        <v>24.147368372162148</v>
      </c>
      <c r="M11" s="1351"/>
      <c r="N11" s="1351"/>
      <c r="O11" s="1351"/>
      <c r="P11" s="1351"/>
      <c r="Q11" s="1351"/>
    </row>
    <row r="12" spans="2:17">
      <c r="B12" s="1352"/>
      <c r="C12" s="1353"/>
      <c r="D12" s="1353" t="s">
        <v>127</v>
      </c>
      <c r="E12" s="1353"/>
      <c r="F12" s="1353"/>
      <c r="G12" s="1354">
        <v>-856531.95328046312</v>
      </c>
      <c r="H12" s="1354">
        <v>-1058626.8168082694</v>
      </c>
      <c r="I12" s="1355">
        <v>-1182797.94162843</v>
      </c>
      <c r="J12" s="1356">
        <v>23.594550413886566</v>
      </c>
      <c r="K12" s="1357">
        <v>11.729452045673014</v>
      </c>
      <c r="M12" s="1351"/>
      <c r="N12" s="1351"/>
      <c r="O12" s="1351"/>
      <c r="P12" s="1351"/>
      <c r="Q12" s="1351"/>
    </row>
    <row r="13" spans="2:17">
      <c r="B13" s="1358"/>
      <c r="C13" s="1359" t="s">
        <v>1402</v>
      </c>
      <c r="D13" s="1359"/>
      <c r="E13" s="1359"/>
      <c r="F13" s="1359"/>
      <c r="G13" s="1360">
        <v>-895818.27083488437</v>
      </c>
      <c r="H13" s="1360">
        <v>-1137125.9472514195</v>
      </c>
      <c r="I13" s="1361">
        <v>-1283620.8186223039</v>
      </c>
      <c r="J13" s="1362">
        <v>26.9371237752989</v>
      </c>
      <c r="K13" s="1363">
        <v>12.882906394404372</v>
      </c>
      <c r="M13" s="1351"/>
      <c r="N13" s="1351"/>
      <c r="O13" s="1351"/>
      <c r="P13" s="1351"/>
      <c r="Q13" s="1351"/>
    </row>
    <row r="14" spans="2:17">
      <c r="B14" s="1358"/>
      <c r="C14" s="1359" t="s">
        <v>1403</v>
      </c>
      <c r="D14" s="1359"/>
      <c r="E14" s="1359"/>
      <c r="F14" s="1359"/>
      <c r="G14" s="1360">
        <v>2891.333075273993</v>
      </c>
      <c r="H14" s="1360">
        <v>2274.7634002975255</v>
      </c>
      <c r="I14" s="1361">
        <v>-16515.996202047339</v>
      </c>
      <c r="J14" s="1362">
        <v>-21.32475432350661</v>
      </c>
      <c r="K14" s="1363">
        <v>-826.05336449000117</v>
      </c>
      <c r="M14" s="1351"/>
      <c r="N14" s="1351"/>
      <c r="O14" s="1351"/>
      <c r="P14" s="1351"/>
      <c r="Q14" s="1351"/>
    </row>
    <row r="15" spans="2:17">
      <c r="B15" s="1352"/>
      <c r="C15" s="1353"/>
      <c r="D15" s="1353" t="s">
        <v>1404</v>
      </c>
      <c r="E15" s="1353"/>
      <c r="F15" s="1353"/>
      <c r="G15" s="1354">
        <v>158264.88383626062</v>
      </c>
      <c r="H15" s="1354">
        <v>177472.98129687354</v>
      </c>
      <c r="I15" s="1355">
        <v>186806.00378802978</v>
      </c>
      <c r="J15" s="1356">
        <v>12.136676813591464</v>
      </c>
      <c r="K15" s="1357">
        <v>5.2588413306384609</v>
      </c>
      <c r="M15" s="1351"/>
      <c r="N15" s="1351"/>
      <c r="O15" s="1351"/>
      <c r="P15" s="1351"/>
      <c r="Q15" s="1351"/>
    </row>
    <row r="16" spans="2:17">
      <c r="B16" s="1352"/>
      <c r="C16" s="1353"/>
      <c r="D16" s="1353"/>
      <c r="E16" s="1353" t="s">
        <v>1405</v>
      </c>
      <c r="F16" s="1353"/>
      <c r="G16" s="1354">
        <v>58526.918777624232</v>
      </c>
      <c r="H16" s="1354">
        <v>67094.585498442044</v>
      </c>
      <c r="I16" s="1355">
        <v>73572.534329510061</v>
      </c>
      <c r="J16" s="1356">
        <v>14.638848071553298</v>
      </c>
      <c r="K16" s="1357">
        <v>9.6549502213087521</v>
      </c>
      <c r="M16" s="1351"/>
      <c r="N16" s="1351"/>
      <c r="O16" s="1351"/>
      <c r="P16" s="1351"/>
      <c r="Q16" s="1351"/>
    </row>
    <row r="17" spans="2:17">
      <c r="B17" s="1352"/>
      <c r="C17" s="1353"/>
      <c r="D17" s="1353"/>
      <c r="E17" s="1353" t="s">
        <v>1406</v>
      </c>
      <c r="F17" s="1353"/>
      <c r="G17" s="1354">
        <v>25533.64675</v>
      </c>
      <c r="H17" s="1354">
        <v>22461.491999999998</v>
      </c>
      <c r="I17" s="1355">
        <v>21842.024090000003</v>
      </c>
      <c r="J17" s="1356">
        <v>-12.031789975319526</v>
      </c>
      <c r="K17" s="1357">
        <v>-2.7579107834866647</v>
      </c>
      <c r="M17" s="1351"/>
      <c r="N17" s="1351"/>
      <c r="O17" s="1351"/>
      <c r="P17" s="1351"/>
      <c r="Q17" s="1351"/>
    </row>
    <row r="18" spans="2:17">
      <c r="B18" s="1352"/>
      <c r="C18" s="1353"/>
      <c r="D18" s="1353"/>
      <c r="E18" s="1353" t="s">
        <v>127</v>
      </c>
      <c r="F18" s="1353"/>
      <c r="G18" s="1354">
        <v>74204.318308636401</v>
      </c>
      <c r="H18" s="1354">
        <v>87916.903798431522</v>
      </c>
      <c r="I18" s="1355">
        <v>91391.445368519693</v>
      </c>
      <c r="J18" s="1356">
        <v>18.479497962316245</v>
      </c>
      <c r="K18" s="1357">
        <v>3.9520745385373317</v>
      </c>
      <c r="M18" s="1351"/>
      <c r="N18" s="1351"/>
      <c r="O18" s="1351"/>
      <c r="P18" s="1351"/>
      <c r="Q18" s="1351"/>
    </row>
    <row r="19" spans="2:17">
      <c r="B19" s="1352"/>
      <c r="C19" s="1353"/>
      <c r="D19" s="1353" t="s">
        <v>1407</v>
      </c>
      <c r="E19" s="1353"/>
      <c r="F19" s="1353"/>
      <c r="G19" s="1354">
        <v>-155373.55076098663</v>
      </c>
      <c r="H19" s="1354">
        <v>-175198.21789657604</v>
      </c>
      <c r="I19" s="1355">
        <v>-203321.99999007711</v>
      </c>
      <c r="J19" s="1356">
        <v>12.759357714676923</v>
      </c>
      <c r="K19" s="1357">
        <v>16.052550323373296</v>
      </c>
      <c r="M19" s="1351"/>
      <c r="N19" s="1351"/>
      <c r="O19" s="1351"/>
      <c r="P19" s="1351"/>
      <c r="Q19" s="1351"/>
    </row>
    <row r="20" spans="2:17">
      <c r="B20" s="1352"/>
      <c r="C20" s="1353"/>
      <c r="D20" s="1353"/>
      <c r="E20" s="1353" t="s">
        <v>41</v>
      </c>
      <c r="F20" s="1353"/>
      <c r="G20" s="1354">
        <v>-46884.876526952678</v>
      </c>
      <c r="H20" s="1354">
        <v>-63062.304743761924</v>
      </c>
      <c r="I20" s="1355">
        <v>-67685.421912676378</v>
      </c>
      <c r="J20" s="1356">
        <v>34.504576774366342</v>
      </c>
      <c r="K20" s="1357">
        <v>7.3310310932963034</v>
      </c>
      <c r="M20" s="1351"/>
      <c r="N20" s="1351"/>
      <c r="O20" s="1351"/>
      <c r="P20" s="1351"/>
      <c r="Q20" s="1351"/>
    </row>
    <row r="21" spans="2:17">
      <c r="B21" s="1352"/>
      <c r="C21" s="1353"/>
      <c r="D21" s="1353"/>
      <c r="E21" s="1353" t="s">
        <v>1405</v>
      </c>
      <c r="F21" s="1353"/>
      <c r="G21" s="1354">
        <v>-79926.888425358426</v>
      </c>
      <c r="H21" s="1354">
        <v>-79596.535341102019</v>
      </c>
      <c r="I21" s="1355">
        <v>-89579.93029085701</v>
      </c>
      <c r="J21" s="1356">
        <v>-0.41331908543507723</v>
      </c>
      <c r="K21" s="1357">
        <v>12.542499377607683</v>
      </c>
      <c r="M21" s="1351"/>
      <c r="N21" s="1351"/>
      <c r="O21" s="1351"/>
      <c r="P21" s="1351"/>
      <c r="Q21" s="1351"/>
    </row>
    <row r="22" spans="2:17">
      <c r="B22" s="1352"/>
      <c r="C22" s="1353"/>
      <c r="D22" s="1353"/>
      <c r="E22" s="1353"/>
      <c r="F22" s="1364" t="s">
        <v>1408</v>
      </c>
      <c r="G22" s="1354">
        <v>-35024.898030045682</v>
      </c>
      <c r="H22" s="1354">
        <v>-38089.452034555383</v>
      </c>
      <c r="I22" s="1355">
        <v>-46321.103427025329</v>
      </c>
      <c r="J22" s="1356">
        <v>8.7496443298159221</v>
      </c>
      <c r="K22" s="1357">
        <v>21.611367328157044</v>
      </c>
      <c r="M22" s="1351"/>
      <c r="N22" s="1351"/>
      <c r="O22" s="1351"/>
      <c r="P22" s="1351"/>
      <c r="Q22" s="1351"/>
    </row>
    <row r="23" spans="2:17">
      <c r="B23" s="1352"/>
      <c r="C23" s="1353"/>
      <c r="D23" s="1353"/>
      <c r="E23" s="1353" t="s">
        <v>1409</v>
      </c>
      <c r="F23" s="1353"/>
      <c r="G23" s="1354">
        <v>-1331.9430000000002</v>
      </c>
      <c r="H23" s="1354">
        <v>-2483.498</v>
      </c>
      <c r="I23" s="1355">
        <v>-4703.598</v>
      </c>
      <c r="J23" s="1356">
        <v>86.456777805056191</v>
      </c>
      <c r="K23" s="1357">
        <v>89.394072393052056</v>
      </c>
      <c r="M23" s="1351"/>
      <c r="N23" s="1351"/>
      <c r="O23" s="1351"/>
      <c r="P23" s="1351"/>
      <c r="Q23" s="1351"/>
    </row>
    <row r="24" spans="2:17">
      <c r="B24" s="1352"/>
      <c r="C24" s="1353"/>
      <c r="D24" s="1353"/>
      <c r="E24" s="1353" t="s">
        <v>127</v>
      </c>
      <c r="F24" s="1353"/>
      <c r="G24" s="1354">
        <v>-27229.84280867553</v>
      </c>
      <c r="H24" s="1354">
        <v>-30055.87981171209</v>
      </c>
      <c r="I24" s="1355">
        <v>-41353.049786543692</v>
      </c>
      <c r="J24" s="1356">
        <v>10.378455075532699</v>
      </c>
      <c r="K24" s="1357">
        <v>37.587221021656319</v>
      </c>
      <c r="M24" s="1351"/>
      <c r="N24" s="1351"/>
      <c r="O24" s="1351"/>
      <c r="P24" s="1351"/>
      <c r="Q24" s="1351"/>
    </row>
    <row r="25" spans="2:17">
      <c r="B25" s="1358"/>
      <c r="C25" s="1359" t="s">
        <v>1410</v>
      </c>
      <c r="D25" s="1359"/>
      <c r="E25" s="1359"/>
      <c r="F25" s="1359"/>
      <c r="G25" s="1360">
        <v>-892926.93775961048</v>
      </c>
      <c r="H25" s="1360">
        <v>-1134851.1838511219</v>
      </c>
      <c r="I25" s="1361">
        <v>-1300136.8148243511</v>
      </c>
      <c r="J25" s="1362">
        <v>27.093397663476139</v>
      </c>
      <c r="K25" s="1363">
        <v>14.564520293518285</v>
      </c>
      <c r="M25" s="1351"/>
      <c r="N25" s="1351"/>
      <c r="O25" s="1351"/>
      <c r="P25" s="1351"/>
      <c r="Q25" s="1351"/>
    </row>
    <row r="26" spans="2:17">
      <c r="B26" s="1358"/>
      <c r="C26" s="1359" t="s">
        <v>1411</v>
      </c>
      <c r="D26" s="1359"/>
      <c r="E26" s="1359"/>
      <c r="F26" s="1359"/>
      <c r="G26" s="1360">
        <v>30995.07234588014</v>
      </c>
      <c r="H26" s="1360">
        <v>22614.940647786825</v>
      </c>
      <c r="I26" s="1361">
        <v>39985.886801712812</v>
      </c>
      <c r="J26" s="1362">
        <v>-27.036980603167393</v>
      </c>
      <c r="K26" s="1363">
        <v>76.81181403244571</v>
      </c>
      <c r="M26" s="1351"/>
      <c r="N26" s="1351"/>
      <c r="O26" s="1351"/>
      <c r="P26" s="1351"/>
      <c r="Q26" s="1351"/>
    </row>
    <row r="27" spans="2:17">
      <c r="B27" s="1352"/>
      <c r="C27" s="1353"/>
      <c r="D27" s="1353" t="s">
        <v>1412</v>
      </c>
      <c r="E27" s="1353"/>
      <c r="F27" s="1353"/>
      <c r="G27" s="1354">
        <v>51958.827345880141</v>
      </c>
      <c r="H27" s="1354">
        <v>69142.832647786825</v>
      </c>
      <c r="I27" s="1355">
        <v>79916.698801712817</v>
      </c>
      <c r="J27" s="1356">
        <v>33.072350127372971</v>
      </c>
      <c r="K27" s="1357">
        <v>15.582043346138278</v>
      </c>
      <c r="M27" s="1351"/>
      <c r="N27" s="1351"/>
      <c r="O27" s="1351"/>
      <c r="P27" s="1351"/>
      <c r="Q27" s="1351"/>
    </row>
    <row r="28" spans="2:17">
      <c r="B28" s="1352"/>
      <c r="C28" s="1353"/>
      <c r="D28" s="1353" t="s">
        <v>1413</v>
      </c>
      <c r="E28" s="1353"/>
      <c r="F28" s="1353"/>
      <c r="G28" s="1354">
        <v>-20963.754999999997</v>
      </c>
      <c r="H28" s="1354">
        <v>-46527.892</v>
      </c>
      <c r="I28" s="1355">
        <v>-39930.811999999998</v>
      </c>
      <c r="J28" s="1356">
        <v>121.94445603852938</v>
      </c>
      <c r="K28" s="1357">
        <v>-14.178763998162651</v>
      </c>
      <c r="M28" s="1351"/>
      <c r="N28" s="1351"/>
      <c r="O28" s="1351"/>
      <c r="P28" s="1351"/>
      <c r="Q28" s="1351"/>
    </row>
    <row r="29" spans="2:17">
      <c r="B29" s="1358"/>
      <c r="C29" s="1359" t="s">
        <v>1414</v>
      </c>
      <c r="D29" s="1359"/>
      <c r="E29" s="1359"/>
      <c r="F29" s="1359"/>
      <c r="G29" s="1360">
        <v>-861931.86541373027</v>
      </c>
      <c r="H29" s="1360">
        <v>-1112236.243203335</v>
      </c>
      <c r="I29" s="1361">
        <v>-1260150.9280226384</v>
      </c>
      <c r="J29" s="1362">
        <v>29.039926220787493</v>
      </c>
      <c r="K29" s="1363">
        <v>13.298854962080412</v>
      </c>
      <c r="M29" s="1351"/>
      <c r="N29" s="1351"/>
      <c r="O29" s="1351"/>
      <c r="P29" s="1351"/>
      <c r="Q29" s="1351"/>
    </row>
    <row r="30" spans="2:17">
      <c r="B30" s="1358"/>
      <c r="C30" s="1359" t="s">
        <v>1415</v>
      </c>
      <c r="D30" s="1359"/>
      <c r="E30" s="1359"/>
      <c r="F30" s="1359"/>
      <c r="G30" s="1360">
        <v>851801.25638198573</v>
      </c>
      <c r="H30" s="1360">
        <v>864670.94756756944</v>
      </c>
      <c r="I30" s="1361">
        <v>994785.04196644563</v>
      </c>
      <c r="J30" s="1362">
        <v>1.5108795730412083</v>
      </c>
      <c r="K30" s="1363">
        <v>15.047816139180327</v>
      </c>
      <c r="M30" s="1351"/>
      <c r="N30" s="1351"/>
      <c r="O30" s="1351"/>
      <c r="P30" s="1351"/>
      <c r="Q30" s="1351"/>
    </row>
    <row r="31" spans="2:17">
      <c r="B31" s="1352"/>
      <c r="C31" s="1353"/>
      <c r="D31" s="1353" t="s">
        <v>1416</v>
      </c>
      <c r="E31" s="1353"/>
      <c r="F31" s="1353"/>
      <c r="G31" s="1354">
        <v>855708.843463692</v>
      </c>
      <c r="H31" s="1354">
        <v>870475.70609414612</v>
      </c>
      <c r="I31" s="1355">
        <v>1005588.0178438658</v>
      </c>
      <c r="J31" s="1356">
        <v>1.7256877433545696</v>
      </c>
      <c r="K31" s="1357">
        <v>15.521663706845203</v>
      </c>
      <c r="M31" s="1351"/>
      <c r="N31" s="1351"/>
      <c r="O31" s="1351"/>
      <c r="P31" s="1351"/>
      <c r="Q31" s="1351"/>
    </row>
    <row r="32" spans="2:17">
      <c r="B32" s="1352"/>
      <c r="C32" s="1353"/>
      <c r="D32" s="1353"/>
      <c r="E32" s="1353" t="s">
        <v>1417</v>
      </c>
      <c r="F32" s="1353"/>
      <c r="G32" s="1354">
        <v>114663.875</v>
      </c>
      <c r="H32" s="1354">
        <v>61262.383000000002</v>
      </c>
      <c r="I32" s="1355">
        <v>64788.577437612497</v>
      </c>
      <c r="J32" s="1356">
        <v>-46.572202448242749</v>
      </c>
      <c r="K32" s="1357">
        <v>5.7558884668467698</v>
      </c>
      <c r="M32" s="1351"/>
      <c r="N32" s="1351"/>
      <c r="O32" s="1351"/>
      <c r="P32" s="1351"/>
      <c r="Q32" s="1351"/>
    </row>
    <row r="33" spans="2:17">
      <c r="B33" s="1352"/>
      <c r="C33" s="1353"/>
      <c r="D33" s="1353"/>
      <c r="E33" s="1353" t="s">
        <v>1418</v>
      </c>
      <c r="F33" s="1353"/>
      <c r="G33" s="1354">
        <v>695452.39585422631</v>
      </c>
      <c r="H33" s="1354">
        <v>755058.58393590862</v>
      </c>
      <c r="I33" s="1355">
        <v>879271.32214567892</v>
      </c>
      <c r="J33" s="1356">
        <v>8.5708509219337543</v>
      </c>
      <c r="K33" s="1357">
        <v>16.450741816917585</v>
      </c>
      <c r="M33" s="1351"/>
      <c r="N33" s="1351"/>
      <c r="O33" s="1351"/>
      <c r="P33" s="1351"/>
      <c r="Q33" s="1351"/>
    </row>
    <row r="34" spans="2:17">
      <c r="B34" s="1352"/>
      <c r="C34" s="1353"/>
      <c r="D34" s="1353"/>
      <c r="E34" s="1353" t="s">
        <v>1419</v>
      </c>
      <c r="F34" s="1353"/>
      <c r="G34" s="1354">
        <v>45592.572609465722</v>
      </c>
      <c r="H34" s="1354">
        <v>54154.739158237586</v>
      </c>
      <c r="I34" s="1355">
        <v>61528.118260574425</v>
      </c>
      <c r="J34" s="1356">
        <v>18.779739897796929</v>
      </c>
      <c r="K34" s="1357">
        <v>13.615390299992342</v>
      </c>
      <c r="M34" s="1351"/>
      <c r="N34" s="1351"/>
      <c r="O34" s="1351"/>
      <c r="P34" s="1351"/>
      <c r="Q34" s="1351"/>
    </row>
    <row r="35" spans="2:17" ht="13.5" customHeight="1">
      <c r="B35" s="1352"/>
      <c r="C35" s="1353"/>
      <c r="D35" s="1353"/>
      <c r="E35" s="1353" t="s">
        <v>127</v>
      </c>
      <c r="F35" s="1353"/>
      <c r="G35" s="1354">
        <v>0</v>
      </c>
      <c r="H35" s="1354">
        <v>0</v>
      </c>
      <c r="I35" s="1355">
        <v>0</v>
      </c>
      <c r="J35" s="1356" t="s">
        <v>300</v>
      </c>
      <c r="K35" s="1357" t="s">
        <v>300</v>
      </c>
      <c r="M35" s="1351"/>
      <c r="N35" s="1351"/>
      <c r="O35" s="1351"/>
      <c r="P35" s="1351"/>
      <c r="Q35" s="1351"/>
    </row>
    <row r="36" spans="2:17">
      <c r="B36" s="1352"/>
      <c r="C36" s="1353"/>
      <c r="D36" s="1353" t="s">
        <v>1420</v>
      </c>
      <c r="E36" s="1353"/>
      <c r="F36" s="1353"/>
      <c r="G36" s="1354">
        <v>-3907.5870817062046</v>
      </c>
      <c r="H36" s="1354">
        <v>-5804.7585265767011</v>
      </c>
      <c r="I36" s="1355">
        <v>-10802.975877420213</v>
      </c>
      <c r="J36" s="1356">
        <v>48.550970335435693</v>
      </c>
      <c r="K36" s="1357">
        <v>86.105517188346511</v>
      </c>
      <c r="M36" s="1351"/>
      <c r="N36" s="1351"/>
      <c r="O36" s="1351"/>
      <c r="P36" s="1351"/>
      <c r="Q36" s="1351"/>
    </row>
    <row r="37" spans="2:17">
      <c r="B37" s="1345" t="s">
        <v>167</v>
      </c>
      <c r="C37" s="1346" t="s">
        <v>1421</v>
      </c>
      <c r="D37" s="1346"/>
      <c r="E37" s="1346"/>
      <c r="F37" s="1346"/>
      <c r="G37" s="1347">
        <v>13362.725999999999</v>
      </c>
      <c r="H37" s="1347">
        <v>17721.816999999999</v>
      </c>
      <c r="I37" s="1348">
        <v>15458.672035637495</v>
      </c>
      <c r="J37" s="1349">
        <v>32.621270540157752</v>
      </c>
      <c r="K37" s="1350">
        <v>-12.770388975140094</v>
      </c>
      <c r="M37" s="1351"/>
      <c r="N37" s="1351"/>
      <c r="O37" s="1351"/>
      <c r="P37" s="1351"/>
      <c r="Q37" s="1351"/>
    </row>
    <row r="38" spans="2:17">
      <c r="B38" s="1358" t="s">
        <v>1422</v>
      </c>
      <c r="C38" s="1358"/>
      <c r="D38" s="1359"/>
      <c r="E38" s="1359"/>
      <c r="F38" s="1359"/>
      <c r="G38" s="1360">
        <v>3232.1169682554901</v>
      </c>
      <c r="H38" s="1360">
        <v>-229843.47863576561</v>
      </c>
      <c r="I38" s="1361">
        <v>-249907.21402055526</v>
      </c>
      <c r="J38" s="1365" t="s">
        <v>300</v>
      </c>
      <c r="K38" s="1363">
        <v>8.7293037435205036</v>
      </c>
      <c r="M38" s="1351"/>
      <c r="N38" s="1351"/>
      <c r="O38" s="1351"/>
      <c r="P38" s="1351"/>
      <c r="Q38" s="1351"/>
    </row>
    <row r="39" spans="2:17">
      <c r="B39" s="1345" t="s">
        <v>176</v>
      </c>
      <c r="C39" s="1346" t="s">
        <v>1423</v>
      </c>
      <c r="D39" s="1346"/>
      <c r="E39" s="1346"/>
      <c r="F39" s="1346"/>
      <c r="G39" s="1347">
        <v>26639.503710280282</v>
      </c>
      <c r="H39" s="1347">
        <v>102842.14581615054</v>
      </c>
      <c r="I39" s="1348">
        <v>98595.138173113955</v>
      </c>
      <c r="J39" s="1366">
        <v>286.05128284151704</v>
      </c>
      <c r="K39" s="1350">
        <v>-4.1296373284829144</v>
      </c>
      <c r="M39" s="1351"/>
      <c r="N39" s="1351"/>
      <c r="O39" s="1351"/>
      <c r="P39" s="1351"/>
      <c r="Q39" s="1351"/>
    </row>
    <row r="40" spans="2:17">
      <c r="B40" s="1352"/>
      <c r="C40" s="1353" t="s">
        <v>1424</v>
      </c>
      <c r="D40" s="1353"/>
      <c r="E40" s="1353"/>
      <c r="F40" s="1353"/>
      <c r="G40" s="1354">
        <v>13503.939999999999</v>
      </c>
      <c r="H40" s="1354">
        <v>17512.820999999996</v>
      </c>
      <c r="I40" s="1355">
        <v>13068.766000000001</v>
      </c>
      <c r="J40" s="1356">
        <v>29.686750681652882</v>
      </c>
      <c r="K40" s="1357">
        <v>-25.376008810916275</v>
      </c>
      <c r="M40" s="1351"/>
      <c r="N40" s="1351"/>
      <c r="O40" s="1351"/>
      <c r="P40" s="1351"/>
      <c r="Q40" s="1351"/>
    </row>
    <row r="41" spans="2:17">
      <c r="B41" s="1352"/>
      <c r="C41" s="1353" t="s">
        <v>1425</v>
      </c>
      <c r="D41" s="1353"/>
      <c r="E41" s="1353"/>
      <c r="F41" s="1353"/>
      <c r="G41" s="1354">
        <v>0</v>
      </c>
      <c r="H41" s="1354">
        <v>0</v>
      </c>
      <c r="I41" s="1355">
        <v>0</v>
      </c>
      <c r="J41" s="1356" t="s">
        <v>300</v>
      </c>
      <c r="K41" s="1357" t="s">
        <v>300</v>
      </c>
      <c r="M41" s="1351"/>
      <c r="N41" s="1351"/>
      <c r="O41" s="1351"/>
      <c r="P41" s="1351"/>
      <c r="Q41" s="1351"/>
    </row>
    <row r="42" spans="2:17">
      <c r="B42" s="1352"/>
      <c r="C42" s="1353" t="s">
        <v>1426</v>
      </c>
      <c r="D42" s="1353"/>
      <c r="E42" s="1353"/>
      <c r="F42" s="1353"/>
      <c r="G42" s="1354">
        <v>-48690.569181935425</v>
      </c>
      <c r="H42" s="1354">
        <v>-40289.867533183555</v>
      </c>
      <c r="I42" s="1355">
        <v>-27486.504501057843</v>
      </c>
      <c r="J42" s="1356">
        <v>-17.253241828745345</v>
      </c>
      <c r="K42" s="1357">
        <v>-31.778121438549277</v>
      </c>
      <c r="M42" s="1351"/>
      <c r="N42" s="1351"/>
      <c r="O42" s="1351"/>
      <c r="P42" s="1351"/>
      <c r="Q42" s="1351"/>
    </row>
    <row r="43" spans="2:17">
      <c r="B43" s="1352"/>
      <c r="C43" s="1353"/>
      <c r="D43" s="1353" t="s">
        <v>1427</v>
      </c>
      <c r="E43" s="1353"/>
      <c r="F43" s="1353"/>
      <c r="G43" s="1354">
        <v>-9005.2707325815081</v>
      </c>
      <c r="H43" s="1354">
        <v>4193.5399999999991</v>
      </c>
      <c r="I43" s="1355">
        <v>10570.365498942159</v>
      </c>
      <c r="J43" s="1356">
        <v>-146.56761717143681</v>
      </c>
      <c r="K43" s="1357">
        <v>152.06306602398362</v>
      </c>
      <c r="M43" s="1351"/>
      <c r="N43" s="1351"/>
      <c r="O43" s="1351"/>
      <c r="P43" s="1351"/>
      <c r="Q43" s="1351"/>
    </row>
    <row r="44" spans="2:17">
      <c r="B44" s="1352"/>
      <c r="C44" s="1353"/>
      <c r="D44" s="1353" t="s">
        <v>127</v>
      </c>
      <c r="E44" s="1353"/>
      <c r="F44" s="1353"/>
      <c r="G44" s="1354">
        <v>-39685.298449353919</v>
      </c>
      <c r="H44" s="1354">
        <v>-44483.407533183548</v>
      </c>
      <c r="I44" s="1355">
        <v>-38056.870000000003</v>
      </c>
      <c r="J44" s="1356">
        <v>12.090394355866934</v>
      </c>
      <c r="K44" s="1357">
        <v>-14.447044166725547</v>
      </c>
      <c r="M44" s="1351"/>
      <c r="N44" s="1351"/>
      <c r="O44" s="1351"/>
      <c r="P44" s="1351"/>
      <c r="Q44" s="1351"/>
    </row>
    <row r="45" spans="2:17">
      <c r="B45" s="1352"/>
      <c r="C45" s="1353" t="s">
        <v>1428</v>
      </c>
      <c r="D45" s="1353"/>
      <c r="E45" s="1353"/>
      <c r="F45" s="1353"/>
      <c r="G45" s="1354">
        <v>61826.132892215712</v>
      </c>
      <c r="H45" s="1354">
        <v>125619.1923493341</v>
      </c>
      <c r="I45" s="1355">
        <v>113012.87667417181</v>
      </c>
      <c r="J45" s="1356">
        <v>103.18138378205171</v>
      </c>
      <c r="K45" s="1357">
        <v>-10.035342083799904</v>
      </c>
      <c r="M45" s="1351"/>
      <c r="N45" s="1351"/>
      <c r="O45" s="1351"/>
      <c r="P45" s="1351"/>
      <c r="Q45" s="1351"/>
    </row>
    <row r="46" spans="2:17">
      <c r="B46" s="1352"/>
      <c r="C46" s="1353"/>
      <c r="D46" s="1353" t="s">
        <v>1427</v>
      </c>
      <c r="E46" s="1353"/>
      <c r="F46" s="1353"/>
      <c r="G46" s="1354">
        <v>24381.269877670376</v>
      </c>
      <c r="H46" s="1354">
        <v>54534.92</v>
      </c>
      <c r="I46" s="1355">
        <v>37107.363317538795</v>
      </c>
      <c r="J46" s="1356">
        <v>123.67547003753847</v>
      </c>
      <c r="K46" s="1357">
        <v>-31.956692487054539</v>
      </c>
      <c r="M46" s="1351"/>
      <c r="N46" s="1351"/>
      <c r="O46" s="1351"/>
      <c r="P46" s="1351"/>
      <c r="Q46" s="1351"/>
    </row>
    <row r="47" spans="2:17">
      <c r="B47" s="1352"/>
      <c r="C47" s="1353"/>
      <c r="D47" s="1353" t="s">
        <v>1429</v>
      </c>
      <c r="E47" s="1353"/>
      <c r="F47" s="1353"/>
      <c r="G47" s="1354">
        <v>56109.153014545329</v>
      </c>
      <c r="H47" s="1354">
        <v>84441.392349334084</v>
      </c>
      <c r="I47" s="1355">
        <v>65076.423356633008</v>
      </c>
      <c r="J47" s="1356">
        <v>50.494861912180568</v>
      </c>
      <c r="K47" s="1357">
        <v>-22.933028996713119</v>
      </c>
      <c r="M47" s="1351"/>
      <c r="N47" s="1351"/>
      <c r="O47" s="1351"/>
      <c r="P47" s="1351"/>
      <c r="Q47" s="1351"/>
    </row>
    <row r="48" spans="2:17">
      <c r="B48" s="1352"/>
      <c r="C48" s="1353"/>
      <c r="D48" s="1353"/>
      <c r="E48" s="1353" t="s">
        <v>1430</v>
      </c>
      <c r="F48" s="1353"/>
      <c r="G48" s="1354">
        <v>44787.130000000005</v>
      </c>
      <c r="H48" s="1354">
        <v>81178.859999999986</v>
      </c>
      <c r="I48" s="1355">
        <v>61438.117132179992</v>
      </c>
      <c r="J48" s="1356">
        <v>81.254882820131542</v>
      </c>
      <c r="K48" s="1357">
        <v>-24.317590648378157</v>
      </c>
      <c r="M48" s="1351"/>
      <c r="N48" s="1351"/>
      <c r="O48" s="1351"/>
      <c r="P48" s="1351"/>
      <c r="Q48" s="1351"/>
    </row>
    <row r="49" spans="2:17">
      <c r="B49" s="1352"/>
      <c r="C49" s="1353"/>
      <c r="D49" s="1353"/>
      <c r="E49" s="1353"/>
      <c r="F49" s="1353" t="s">
        <v>1431</v>
      </c>
      <c r="G49" s="1354">
        <v>62601.73</v>
      </c>
      <c r="H49" s="1354">
        <v>99768.099999999991</v>
      </c>
      <c r="I49" s="1355">
        <v>81477.025999999998</v>
      </c>
      <c r="J49" s="1356">
        <v>59.369557358878097</v>
      </c>
      <c r="K49" s="1357">
        <v>-18.3335895942691</v>
      </c>
      <c r="M49" s="1351"/>
      <c r="N49" s="1351"/>
      <c r="O49" s="1351"/>
      <c r="P49" s="1351"/>
      <c r="Q49" s="1351"/>
    </row>
    <row r="50" spans="2:17">
      <c r="B50" s="1352"/>
      <c r="C50" s="1353"/>
      <c r="D50" s="1353"/>
      <c r="E50" s="1353"/>
      <c r="F50" s="1353" t="s">
        <v>1432</v>
      </c>
      <c r="G50" s="1354">
        <v>-17814.600000000002</v>
      </c>
      <c r="H50" s="1354">
        <v>-18589.240000000002</v>
      </c>
      <c r="I50" s="1355">
        <v>-20038.908867820002</v>
      </c>
      <c r="J50" s="1356">
        <v>4.3483434935390051</v>
      </c>
      <c r="K50" s="1357">
        <v>7.7984299940180506</v>
      </c>
      <c r="M50" s="1351"/>
      <c r="N50" s="1351"/>
      <c r="O50" s="1351"/>
      <c r="P50" s="1351"/>
      <c r="Q50" s="1351"/>
    </row>
    <row r="51" spans="2:17">
      <c r="B51" s="1352"/>
      <c r="C51" s="1353"/>
      <c r="D51" s="1353"/>
      <c r="E51" s="1353" t="s">
        <v>1433</v>
      </c>
      <c r="F51" s="1353"/>
      <c r="G51" s="1354">
        <v>11322.023014545328</v>
      </c>
      <c r="H51" s="1354">
        <v>3262.5323493341011</v>
      </c>
      <c r="I51" s="1355">
        <v>3638.3062244530215</v>
      </c>
      <c r="J51" s="1367">
        <v>-71.184192567505406</v>
      </c>
      <c r="K51" s="1357">
        <v>11.51785897833679</v>
      </c>
      <c r="M51" s="1351"/>
      <c r="N51" s="1351"/>
      <c r="O51" s="1351"/>
      <c r="P51" s="1351"/>
      <c r="Q51" s="1351"/>
    </row>
    <row r="52" spans="2:17">
      <c r="B52" s="1352"/>
      <c r="C52" s="1353"/>
      <c r="D52" s="1353"/>
      <c r="E52" s="1353"/>
      <c r="F52" s="1353" t="s">
        <v>1431</v>
      </c>
      <c r="G52" s="1354">
        <v>11688.556459536429</v>
      </c>
      <c r="H52" s="1354">
        <v>5317.1162640692046</v>
      </c>
      <c r="I52" s="1355">
        <v>6980.3925520899375</v>
      </c>
      <c r="J52" s="1367">
        <v>-54.510069036531114</v>
      </c>
      <c r="K52" s="1357">
        <v>31.281548219294024</v>
      </c>
      <c r="M52" s="1351"/>
      <c r="N52" s="1351"/>
      <c r="O52" s="1351"/>
      <c r="P52" s="1351"/>
      <c r="Q52" s="1351"/>
    </row>
    <row r="53" spans="2:17">
      <c r="B53" s="1352"/>
      <c r="C53" s="1353"/>
      <c r="D53" s="1353"/>
      <c r="E53" s="1353"/>
      <c r="F53" s="1353" t="s">
        <v>1432</v>
      </c>
      <c r="G53" s="1354">
        <v>-366.53344499110074</v>
      </c>
      <c r="H53" s="1354">
        <v>-2054.5839147351044</v>
      </c>
      <c r="I53" s="1355">
        <v>-3342.0863276369168</v>
      </c>
      <c r="J53" s="1367">
        <v>460.54473140506695</v>
      </c>
      <c r="K53" s="1357">
        <v>62.664873586718869</v>
      </c>
      <c r="M53" s="1351"/>
      <c r="N53" s="1351"/>
      <c r="O53" s="1351"/>
      <c r="P53" s="1351"/>
      <c r="Q53" s="1351"/>
    </row>
    <row r="54" spans="2:17">
      <c r="B54" s="1352"/>
      <c r="C54" s="1353"/>
      <c r="D54" s="1353" t="s">
        <v>1434</v>
      </c>
      <c r="E54" s="1353"/>
      <c r="F54" s="1353"/>
      <c r="G54" s="1354">
        <v>-18811.999999999993</v>
      </c>
      <c r="H54" s="1354">
        <v>-13339.899999999989</v>
      </c>
      <c r="I54" s="1355">
        <v>10637.700000000006</v>
      </c>
      <c r="J54" s="1356">
        <v>-29.088347863066161</v>
      </c>
      <c r="K54" s="1357">
        <v>-179.7434763379037</v>
      </c>
      <c r="M54" s="1351"/>
      <c r="N54" s="1351"/>
      <c r="O54" s="1351"/>
      <c r="P54" s="1351"/>
      <c r="Q54" s="1351"/>
    </row>
    <row r="55" spans="2:17">
      <c r="B55" s="1352"/>
      <c r="C55" s="1353"/>
      <c r="D55" s="1353"/>
      <c r="E55" s="1353" t="s">
        <v>1435</v>
      </c>
      <c r="F55" s="1353"/>
      <c r="G55" s="1354">
        <v>231.9</v>
      </c>
      <c r="H55" s="1354">
        <v>-178.6</v>
      </c>
      <c r="I55" s="1355">
        <v>27.099999999999994</v>
      </c>
      <c r="J55" s="1356">
        <v>-177.01595515308321</v>
      </c>
      <c r="K55" s="1357">
        <v>-115.17357222844345</v>
      </c>
      <c r="M55" s="1351"/>
      <c r="N55" s="1351"/>
      <c r="O55" s="1351"/>
      <c r="P55" s="1351"/>
      <c r="Q55" s="1351"/>
    </row>
    <row r="56" spans="2:17">
      <c r="B56" s="1352"/>
      <c r="C56" s="1353"/>
      <c r="D56" s="1353"/>
      <c r="E56" s="1353" t="s">
        <v>1436</v>
      </c>
      <c r="F56" s="1353"/>
      <c r="G56" s="1354">
        <v>-19043.899999999994</v>
      </c>
      <c r="H56" s="1354">
        <v>-13161.299999999988</v>
      </c>
      <c r="I56" s="1355">
        <v>10610.600000000006</v>
      </c>
      <c r="J56" s="1356">
        <v>-30.889681210256342</v>
      </c>
      <c r="K56" s="1357">
        <v>-180.61969562277295</v>
      </c>
      <c r="M56" s="1351"/>
      <c r="N56" s="1351"/>
      <c r="O56" s="1351"/>
      <c r="P56" s="1351"/>
      <c r="Q56" s="1351"/>
    </row>
    <row r="57" spans="2:17">
      <c r="B57" s="1352"/>
      <c r="C57" s="1353"/>
      <c r="D57" s="1353" t="s">
        <v>1437</v>
      </c>
      <c r="E57" s="1353"/>
      <c r="F57" s="1353"/>
      <c r="G57" s="1354">
        <v>147.70999999999998</v>
      </c>
      <c r="H57" s="1354">
        <v>-17.220000000000027</v>
      </c>
      <c r="I57" s="1355">
        <v>191.39</v>
      </c>
      <c r="J57" s="1367">
        <v>-111.65797847132897</v>
      </c>
      <c r="K57" s="1357">
        <v>-1211.4401858304279</v>
      </c>
      <c r="M57" s="1351"/>
      <c r="N57" s="1351"/>
      <c r="O57" s="1351"/>
      <c r="P57" s="1351"/>
      <c r="Q57" s="1351"/>
    </row>
    <row r="58" spans="2:17">
      <c r="B58" s="1358" t="s">
        <v>1438</v>
      </c>
      <c r="C58" s="1359"/>
      <c r="D58" s="1359"/>
      <c r="E58" s="1359"/>
      <c r="F58" s="1359"/>
      <c r="G58" s="1360">
        <v>29871.620678535779</v>
      </c>
      <c r="H58" s="1360">
        <v>-127001.33281961514</v>
      </c>
      <c r="I58" s="1361">
        <v>-151312.07584744133</v>
      </c>
      <c r="J58" s="1362">
        <v>-525.1571556372628</v>
      </c>
      <c r="K58" s="1368">
        <v>19.142116455073477</v>
      </c>
      <c r="M58" s="1351"/>
      <c r="N58" s="1351"/>
      <c r="O58" s="1351"/>
      <c r="P58" s="1351"/>
      <c r="Q58" s="1351"/>
    </row>
    <row r="59" spans="2:17">
      <c r="B59" s="1345" t="s">
        <v>1439</v>
      </c>
      <c r="C59" s="1346" t="s">
        <v>1440</v>
      </c>
      <c r="D59" s="1346"/>
      <c r="E59" s="1346"/>
      <c r="F59" s="1346"/>
      <c r="G59" s="1347">
        <v>33422.499321464216</v>
      </c>
      <c r="H59" s="1347">
        <v>114621.62281961518</v>
      </c>
      <c r="I59" s="1348">
        <v>94549.275847441342</v>
      </c>
      <c r="J59" s="1349">
        <v>242.9474909017477</v>
      </c>
      <c r="K59" s="1350">
        <v>-17.511832827356258</v>
      </c>
      <c r="M59" s="1351"/>
      <c r="N59" s="1351"/>
      <c r="O59" s="1351"/>
      <c r="P59" s="1351"/>
      <c r="Q59" s="1351"/>
    </row>
    <row r="60" spans="2:17">
      <c r="B60" s="1358" t="s">
        <v>1441</v>
      </c>
      <c r="C60" s="1359"/>
      <c r="D60" s="1359"/>
      <c r="E60" s="1359"/>
      <c r="F60" s="1359"/>
      <c r="G60" s="1360">
        <v>63294.119999999995</v>
      </c>
      <c r="H60" s="1360">
        <v>-12379.709999999963</v>
      </c>
      <c r="I60" s="1361">
        <v>-56762.799999999988</v>
      </c>
      <c r="J60" s="1362">
        <v>-119.55902064836349</v>
      </c>
      <c r="K60" s="1363">
        <v>358.51477942536746</v>
      </c>
      <c r="M60" s="1351"/>
      <c r="N60" s="1351"/>
      <c r="O60" s="1351"/>
      <c r="P60" s="1351"/>
      <c r="Q60" s="1351"/>
    </row>
    <row r="61" spans="2:17">
      <c r="B61" s="1345" t="s">
        <v>1442</v>
      </c>
      <c r="C61" s="1346"/>
      <c r="D61" s="1346"/>
      <c r="E61" s="1346"/>
      <c r="F61" s="1346"/>
      <c r="G61" s="1347">
        <v>-63294.119999999981</v>
      </c>
      <c r="H61" s="1347">
        <v>12379.709999999963</v>
      </c>
      <c r="I61" s="1347">
        <v>56762.800000000017</v>
      </c>
      <c r="J61" s="1349">
        <v>-119.55902064836349</v>
      </c>
      <c r="K61" s="1350">
        <v>358.51477942536769</v>
      </c>
      <c r="M61" s="1351"/>
      <c r="N61" s="1351"/>
      <c r="O61" s="1351"/>
      <c r="P61" s="1351"/>
      <c r="Q61" s="1351"/>
    </row>
    <row r="62" spans="2:17" ht="14.25" customHeight="1">
      <c r="B62" s="1352"/>
      <c r="C62" s="1353" t="s">
        <v>1443</v>
      </c>
      <c r="D62" s="1353"/>
      <c r="E62" s="1353"/>
      <c r="F62" s="1353"/>
      <c r="G62" s="1354">
        <v>-61591.859999999986</v>
      </c>
      <c r="H62" s="1354">
        <v>13350.429999999964</v>
      </c>
      <c r="I62" s="1354">
        <v>57644.100000000006</v>
      </c>
      <c r="J62" s="1356">
        <v>-121.67564025505962</v>
      </c>
      <c r="K62" s="1357">
        <v>331.77710380864261</v>
      </c>
      <c r="M62" s="1351"/>
      <c r="N62" s="1351"/>
      <c r="O62" s="1351"/>
      <c r="P62" s="1351"/>
      <c r="Q62" s="1351"/>
    </row>
    <row r="63" spans="2:17" ht="13.5" customHeight="1">
      <c r="B63" s="1352"/>
      <c r="C63" s="1353"/>
      <c r="D63" s="1353" t="s">
        <v>1435</v>
      </c>
      <c r="E63" s="1353"/>
      <c r="F63" s="1353"/>
      <c r="G63" s="1354">
        <v>-61879.279999999984</v>
      </c>
      <c r="H63" s="1354">
        <v>-25781.810000000019</v>
      </c>
      <c r="I63" s="1354">
        <v>80857.49000000002</v>
      </c>
      <c r="J63" s="1356">
        <v>-58.335310300960153</v>
      </c>
      <c r="K63" s="1357">
        <v>-413.6222398660139</v>
      </c>
      <c r="M63" s="1351"/>
      <c r="N63" s="1351"/>
      <c r="O63" s="1351"/>
      <c r="P63" s="1351"/>
      <c r="Q63" s="1351"/>
    </row>
    <row r="64" spans="2:17">
      <c r="B64" s="1352"/>
      <c r="C64" s="1353"/>
      <c r="D64" s="1353" t="s">
        <v>1436</v>
      </c>
      <c r="E64" s="1353"/>
      <c r="F64" s="1353"/>
      <c r="G64" s="1354">
        <v>287.41999999999825</v>
      </c>
      <c r="H64" s="1354">
        <v>39132.239999999976</v>
      </c>
      <c r="I64" s="1354">
        <v>-23213.390000000014</v>
      </c>
      <c r="J64" s="1356" t="s">
        <v>300</v>
      </c>
      <c r="K64" s="1369">
        <v>-159.32037113132299</v>
      </c>
      <c r="M64" s="1351"/>
      <c r="N64" s="1351"/>
      <c r="O64" s="1351"/>
      <c r="P64" s="1351"/>
      <c r="Q64" s="1351"/>
    </row>
    <row r="65" spans="2:17">
      <c r="B65" s="1352"/>
      <c r="C65" s="1353" t="s">
        <v>1444</v>
      </c>
      <c r="D65" s="1353"/>
      <c r="E65" s="1353"/>
      <c r="F65" s="1353"/>
      <c r="G65" s="1354">
        <v>-1702.26</v>
      </c>
      <c r="H65" s="1354">
        <v>-970.71999999999991</v>
      </c>
      <c r="I65" s="1354">
        <v>-881.30000000000007</v>
      </c>
      <c r="J65" s="1356">
        <v>-42.974633722228106</v>
      </c>
      <c r="K65" s="1357">
        <v>-9.2117191363111743</v>
      </c>
      <c r="M65" s="1351"/>
      <c r="N65" s="1351"/>
      <c r="O65" s="1351"/>
      <c r="P65" s="1351"/>
      <c r="Q65" s="1351"/>
    </row>
    <row r="66" spans="2:17" ht="16.5" thickBot="1">
      <c r="B66" s="1370" t="s">
        <v>1445</v>
      </c>
      <c r="C66" s="1371"/>
      <c r="D66" s="1372"/>
      <c r="E66" s="1372"/>
      <c r="F66" s="1372"/>
      <c r="G66" s="1373">
        <v>-82106.119999999966</v>
      </c>
      <c r="H66" s="1373">
        <v>-960.19000000003143</v>
      </c>
      <c r="I66" s="1373">
        <v>67400.500000000029</v>
      </c>
      <c r="J66" s="1374" t="s">
        <v>300</v>
      </c>
      <c r="K66" s="1375" t="s">
        <v>300</v>
      </c>
      <c r="M66" s="1351"/>
      <c r="N66" s="1351"/>
      <c r="O66" s="1351"/>
      <c r="P66" s="1351"/>
      <c r="Q66" s="1351"/>
    </row>
    <row r="67" spans="2:17" ht="15.75" customHeight="1" thickTop="1">
      <c r="B67" s="2618" t="s">
        <v>1446</v>
      </c>
      <c r="C67" s="2618"/>
      <c r="D67" s="2618"/>
      <c r="E67" s="2618"/>
      <c r="F67" s="2618"/>
      <c r="G67" s="2618"/>
      <c r="H67" s="2618"/>
      <c r="I67" s="2618"/>
      <c r="J67" s="2618"/>
      <c r="K67" s="2618"/>
    </row>
    <row r="68" spans="2:17" ht="13.5" customHeight="1">
      <c r="B68" s="2619" t="s">
        <v>1447</v>
      </c>
      <c r="C68" s="2619"/>
      <c r="D68" s="2619"/>
      <c r="E68" s="2619"/>
      <c r="F68" s="2619"/>
      <c r="G68" s="2619"/>
      <c r="H68" s="2619"/>
      <c r="I68" s="2619"/>
      <c r="J68" s="2619"/>
      <c r="K68" s="2619"/>
    </row>
    <row r="70" spans="2:17">
      <c r="G70" s="1351"/>
      <c r="H70" s="1351"/>
    </row>
    <row r="71" spans="2:17">
      <c r="G71" s="1351"/>
      <c r="H71" s="1351"/>
    </row>
    <row r="72" spans="2:17">
      <c r="G72" s="1351"/>
      <c r="H72" s="1351"/>
    </row>
    <row r="73" spans="2:17">
      <c r="G73" s="1351"/>
      <c r="H73" s="1351"/>
    </row>
    <row r="74" spans="2:17">
      <c r="G74" s="1351"/>
      <c r="H74" s="1351"/>
      <c r="J74" s="1342" t="s">
        <v>178</v>
      </c>
    </row>
    <row r="75" spans="2:17">
      <c r="G75" s="1351"/>
      <c r="H75" s="1351"/>
    </row>
    <row r="76" spans="2:17">
      <c r="G76" s="1351"/>
      <c r="H76" s="1351"/>
    </row>
    <row r="77" spans="2:17">
      <c r="G77" s="1351"/>
      <c r="H77" s="1351"/>
    </row>
    <row r="78" spans="2:17">
      <c r="G78" s="1351"/>
      <c r="H78" s="1351"/>
    </row>
    <row r="79" spans="2:17">
      <c r="G79" s="1351"/>
      <c r="H79" s="1351"/>
    </row>
    <row r="80" spans="2:17">
      <c r="G80" s="1351"/>
      <c r="H80" s="1351"/>
    </row>
    <row r="81" spans="7:8">
      <c r="G81" s="1351"/>
      <c r="H81" s="1351"/>
    </row>
    <row r="82" spans="7:8">
      <c r="G82" s="1351"/>
      <c r="H82" s="1351"/>
    </row>
    <row r="83" spans="7:8">
      <c r="G83" s="1351"/>
      <c r="H83" s="1351"/>
    </row>
    <row r="84" spans="7:8">
      <c r="G84" s="1351"/>
      <c r="H84" s="1351"/>
    </row>
    <row r="85" spans="7:8">
      <c r="G85" s="1351"/>
      <c r="H85" s="1351"/>
    </row>
    <row r="86" spans="7:8">
      <c r="G86" s="1351"/>
      <c r="H86" s="1351"/>
    </row>
    <row r="87" spans="7:8">
      <c r="G87" s="1351"/>
      <c r="H87" s="1351"/>
    </row>
    <row r="88" spans="7:8">
      <c r="G88" s="1351"/>
      <c r="H88" s="1351"/>
    </row>
    <row r="89" spans="7:8">
      <c r="G89" s="1351"/>
      <c r="H89" s="1351"/>
    </row>
    <row r="90" spans="7:8">
      <c r="G90" s="1351"/>
      <c r="H90" s="1351"/>
    </row>
    <row r="91" spans="7:8">
      <c r="G91" s="1351"/>
      <c r="H91" s="1351"/>
    </row>
    <row r="92" spans="7:8">
      <c r="G92" s="1351"/>
      <c r="H92" s="1351"/>
    </row>
    <row r="93" spans="7:8">
      <c r="G93" s="1351"/>
      <c r="H93" s="1351"/>
    </row>
    <row r="94" spans="7:8">
      <c r="G94" s="1351"/>
      <c r="H94" s="1351"/>
    </row>
    <row r="95" spans="7:8">
      <c r="G95" s="1351"/>
      <c r="H95" s="1351"/>
    </row>
    <row r="96" spans="7:8">
      <c r="G96" s="1351"/>
      <c r="H96" s="1351"/>
    </row>
    <row r="97" spans="7:8">
      <c r="G97" s="1351"/>
      <c r="H97" s="1351"/>
    </row>
    <row r="98" spans="7:8">
      <c r="G98" s="1351"/>
      <c r="H98" s="1351"/>
    </row>
    <row r="99" spans="7:8">
      <c r="G99" s="1351"/>
      <c r="H99" s="1351"/>
    </row>
    <row r="100" spans="7:8">
      <c r="G100" s="1351"/>
      <c r="H100" s="1351"/>
    </row>
    <row r="101" spans="7:8">
      <c r="G101" s="1351"/>
      <c r="H101" s="1351"/>
    </row>
    <row r="102" spans="7:8">
      <c r="G102" s="1351"/>
      <c r="H102" s="1351"/>
    </row>
    <row r="103" spans="7:8">
      <c r="G103" s="1351"/>
      <c r="H103" s="1351"/>
    </row>
    <row r="104" spans="7:8">
      <c r="G104" s="1351"/>
      <c r="H104" s="1351"/>
    </row>
    <row r="105" spans="7:8">
      <c r="G105" s="1351"/>
      <c r="H105" s="1351"/>
    </row>
    <row r="106" spans="7:8">
      <c r="G106" s="1351"/>
      <c r="H106" s="1351"/>
    </row>
    <row r="107" spans="7:8">
      <c r="G107" s="1351"/>
      <c r="H107" s="1351"/>
    </row>
    <row r="108" spans="7:8">
      <c r="G108" s="1351"/>
      <c r="H108" s="1351"/>
    </row>
    <row r="109" spans="7:8">
      <c r="G109" s="1351"/>
      <c r="H109" s="1351"/>
    </row>
    <row r="110" spans="7:8">
      <c r="G110" s="1351"/>
      <c r="H110" s="1351"/>
    </row>
    <row r="111" spans="7:8">
      <c r="G111" s="1351"/>
      <c r="H111" s="1351"/>
    </row>
    <row r="112" spans="7:8">
      <c r="G112" s="1351"/>
      <c r="H112" s="1351"/>
    </row>
    <row r="113" spans="7:8">
      <c r="G113" s="1351"/>
      <c r="H113" s="1351"/>
    </row>
    <row r="114" spans="7:8">
      <c r="G114" s="1351"/>
      <c r="H114" s="1351"/>
    </row>
    <row r="115" spans="7:8">
      <c r="G115" s="1351"/>
      <c r="H115" s="1351"/>
    </row>
    <row r="116" spans="7:8">
      <c r="G116" s="1351"/>
      <c r="H116" s="1351"/>
    </row>
    <row r="117" spans="7:8">
      <c r="G117" s="1351"/>
      <c r="H117" s="1351"/>
    </row>
    <row r="118" spans="7:8">
      <c r="G118" s="1351"/>
      <c r="H118" s="1351"/>
    </row>
    <row r="119" spans="7:8">
      <c r="G119" s="1351"/>
      <c r="H119" s="1351"/>
    </row>
    <row r="120" spans="7:8">
      <c r="G120" s="1351"/>
      <c r="H120" s="1351"/>
    </row>
    <row r="121" spans="7:8">
      <c r="G121" s="1351"/>
      <c r="H121" s="1351"/>
    </row>
    <row r="122" spans="7:8">
      <c r="G122" s="1351"/>
      <c r="H122" s="1351"/>
    </row>
    <row r="123" spans="7:8">
      <c r="G123" s="1351"/>
      <c r="H123" s="1351"/>
    </row>
    <row r="124" spans="7:8">
      <c r="G124" s="1351"/>
      <c r="H124" s="1351"/>
    </row>
    <row r="125" spans="7:8">
      <c r="G125" s="1351"/>
      <c r="H125" s="1351"/>
    </row>
    <row r="126" spans="7:8">
      <c r="G126" s="1351"/>
      <c r="H126" s="1351"/>
    </row>
    <row r="127" spans="7:8">
      <c r="G127" s="1351"/>
      <c r="H127" s="1351"/>
    </row>
    <row r="128" spans="7:8">
      <c r="G128" s="1351"/>
      <c r="H128" s="1351"/>
    </row>
    <row r="129" spans="7:8">
      <c r="G129" s="1351"/>
      <c r="H129" s="1351"/>
    </row>
    <row r="130" spans="7:8">
      <c r="G130" s="1351"/>
      <c r="H130" s="1351"/>
    </row>
    <row r="131" spans="7:8">
      <c r="G131" s="1351"/>
      <c r="H131" s="1351"/>
    </row>
    <row r="132" spans="7:8">
      <c r="G132" s="1351"/>
      <c r="H132" s="1351"/>
    </row>
    <row r="133" spans="7:8">
      <c r="G133" s="1351"/>
      <c r="H133" s="1351"/>
    </row>
    <row r="134" spans="7:8">
      <c r="G134" s="1351"/>
      <c r="H134" s="1351"/>
    </row>
    <row r="135" spans="7:8">
      <c r="G135" s="1351"/>
      <c r="H135" s="1351"/>
    </row>
    <row r="136" spans="7:8">
      <c r="G136" s="1351"/>
      <c r="H136" s="1351"/>
    </row>
    <row r="137" spans="7:8">
      <c r="G137" s="1351"/>
      <c r="H137" s="1351"/>
    </row>
    <row r="138" spans="7:8">
      <c r="G138" s="1351"/>
      <c r="H138" s="1351"/>
    </row>
    <row r="139" spans="7:8">
      <c r="G139" s="1351"/>
      <c r="H139" s="1351"/>
    </row>
    <row r="140" spans="7:8">
      <c r="G140" s="1351"/>
      <c r="H140" s="1351"/>
    </row>
    <row r="141" spans="7:8">
      <c r="G141" s="1351"/>
      <c r="H141" s="1351"/>
    </row>
    <row r="142" spans="7:8">
      <c r="G142" s="1351"/>
      <c r="H142" s="1351"/>
    </row>
    <row r="143" spans="7:8">
      <c r="G143" s="1351"/>
      <c r="H143" s="1351"/>
    </row>
    <row r="144" spans="7:8">
      <c r="G144" s="1351"/>
      <c r="H144" s="1351"/>
    </row>
    <row r="145" spans="7:8">
      <c r="G145" s="1351"/>
      <c r="H145" s="1351"/>
    </row>
    <row r="146" spans="7:8">
      <c r="G146" s="1351"/>
      <c r="H146" s="1351"/>
    </row>
    <row r="147" spans="7:8">
      <c r="G147" s="1351"/>
      <c r="H147" s="1351"/>
    </row>
    <row r="148" spans="7:8">
      <c r="G148" s="1351"/>
      <c r="H148" s="1351"/>
    </row>
    <row r="149" spans="7:8">
      <c r="G149" s="1351"/>
      <c r="H149" s="1351"/>
    </row>
    <row r="150" spans="7:8">
      <c r="G150" s="1351"/>
      <c r="H150" s="1351"/>
    </row>
    <row r="151" spans="7:8">
      <c r="G151" s="1351"/>
      <c r="H151" s="1351"/>
    </row>
    <row r="152" spans="7:8">
      <c r="G152" s="1351"/>
      <c r="H152" s="1351"/>
    </row>
  </sheetData>
  <mergeCells count="8">
    <mergeCell ref="B67:K67"/>
    <mergeCell ref="B68:K68"/>
    <mergeCell ref="B1:K1"/>
    <mergeCell ref="B2:K2"/>
    <mergeCell ref="B3:K3"/>
    <mergeCell ref="B4:F5"/>
    <mergeCell ref="G4:I4"/>
    <mergeCell ref="J4:K4"/>
  </mergeCells>
  <pageMargins left="0.39370078740157483" right="0.39370078740157483" top="0.39370078740157483" bottom="0.39370078740157483" header="0.51181102362204722" footer="0.51181102362204722"/>
  <pageSetup scale="70" fitToHeight="0" orientation="portrait" r:id="rId1"/>
  <headerFooter alignWithMargins="0"/>
</worksheet>
</file>

<file path=xl/worksheets/sheet31.xml><?xml version="1.0" encoding="utf-8"?>
<worksheet xmlns="http://schemas.openxmlformats.org/spreadsheetml/2006/main" xmlns:r="http://schemas.openxmlformats.org/officeDocument/2006/relationships">
  <sheetPr>
    <pageSetUpPr fitToPage="1"/>
  </sheetPr>
  <dimension ref="B1:Q86"/>
  <sheetViews>
    <sheetView showGridLines="0" topLeftCell="B1" zoomScaleSheetLayoutView="100" workbookViewId="0">
      <selection activeCell="B6" sqref="B6"/>
    </sheetView>
  </sheetViews>
  <sheetFormatPr defaultRowHeight="15.75"/>
  <cols>
    <col min="1" max="1" width="4.5703125" style="1376" customWidth="1"/>
    <col min="2" max="2" width="2.85546875" style="1376" customWidth="1"/>
    <col min="3" max="3" width="3.42578125" style="1376" customWidth="1"/>
    <col min="4" max="4" width="3.28515625" style="1376" customWidth="1"/>
    <col min="5" max="5" width="3.5703125" style="1376" customWidth="1"/>
    <col min="6" max="6" width="37.140625" style="1376" customWidth="1"/>
    <col min="7" max="9" width="22.7109375" style="1376" customWidth="1"/>
    <col min="10" max="11" width="15" style="1376" customWidth="1"/>
    <col min="12" max="14" width="9.140625" style="1376"/>
    <col min="15" max="15" width="11" style="1376" bestFit="1" customWidth="1"/>
    <col min="16" max="225" width="9.140625" style="1376"/>
    <col min="226" max="226" width="4.28515625" style="1376" customWidth="1"/>
    <col min="227" max="227" width="3.28515625" style="1376" customWidth="1"/>
    <col min="228" max="228" width="2.85546875" style="1376" customWidth="1"/>
    <col min="229" max="229" width="3.42578125" style="1376" customWidth="1"/>
    <col min="230" max="230" width="3.28515625" style="1376" customWidth="1"/>
    <col min="231" max="231" width="3.5703125" style="1376" customWidth="1"/>
    <col min="232" max="232" width="16.5703125" style="1376" customWidth="1"/>
    <col min="233" max="233" width="8.140625" style="1376" customWidth="1"/>
    <col min="234" max="234" width="8.5703125" style="1376" customWidth="1"/>
    <col min="235" max="235" width="7.7109375" style="1376" customWidth="1"/>
    <col min="236" max="236" width="8.140625" style="1376" customWidth="1"/>
    <col min="237" max="237" width="8.42578125" style="1376" customWidth="1"/>
    <col min="238" max="238" width="9" style="1376" bestFit="1" customWidth="1"/>
    <col min="239" max="239" width="8.7109375" style="1376" bestFit="1" customWidth="1"/>
    <col min="240" max="481" width="9.140625" style="1376"/>
    <col min="482" max="482" width="4.28515625" style="1376" customWidth="1"/>
    <col min="483" max="483" width="3.28515625" style="1376" customWidth="1"/>
    <col min="484" max="484" width="2.85546875" style="1376" customWidth="1"/>
    <col min="485" max="485" width="3.42578125" style="1376" customWidth="1"/>
    <col min="486" max="486" width="3.28515625" style="1376" customWidth="1"/>
    <col min="487" max="487" width="3.5703125" style="1376" customWidth="1"/>
    <col min="488" max="488" width="16.5703125" style="1376" customWidth="1"/>
    <col min="489" max="489" width="8.140625" style="1376" customWidth="1"/>
    <col min="490" max="490" width="8.5703125" style="1376" customWidth="1"/>
    <col min="491" max="491" width="7.7109375" style="1376" customWidth="1"/>
    <col min="492" max="492" width="8.140625" style="1376" customWidth="1"/>
    <col min="493" max="493" width="8.42578125" style="1376" customWidth="1"/>
    <col min="494" max="494" width="9" style="1376" bestFit="1" customWidth="1"/>
    <col min="495" max="495" width="8.7109375" style="1376" bestFit="1" customWidth="1"/>
    <col min="496" max="737" width="9.140625" style="1376"/>
    <col min="738" max="738" width="4.28515625" style="1376" customWidth="1"/>
    <col min="739" max="739" width="3.28515625" style="1376" customWidth="1"/>
    <col min="740" max="740" width="2.85546875" style="1376" customWidth="1"/>
    <col min="741" max="741" width="3.42578125" style="1376" customWidth="1"/>
    <col min="742" max="742" width="3.28515625" style="1376" customWidth="1"/>
    <col min="743" max="743" width="3.5703125" style="1376" customWidth="1"/>
    <col min="744" max="744" width="16.5703125" style="1376" customWidth="1"/>
    <col min="745" max="745" width="8.140625" style="1376" customWidth="1"/>
    <col min="746" max="746" width="8.5703125" style="1376" customWidth="1"/>
    <col min="747" max="747" width="7.7109375" style="1376" customWidth="1"/>
    <col min="748" max="748" width="8.140625" style="1376" customWidth="1"/>
    <col min="749" max="749" width="8.42578125" style="1376" customWidth="1"/>
    <col min="750" max="750" width="9" style="1376" bestFit="1" customWidth="1"/>
    <col min="751" max="751" width="8.7109375" style="1376" bestFit="1" customWidth="1"/>
    <col min="752" max="993" width="9.140625" style="1376"/>
    <col min="994" max="994" width="4.28515625" style="1376" customWidth="1"/>
    <col min="995" max="995" width="3.28515625" style="1376" customWidth="1"/>
    <col min="996" max="996" width="2.85546875" style="1376" customWidth="1"/>
    <col min="997" max="997" width="3.42578125" style="1376" customWidth="1"/>
    <col min="998" max="998" width="3.28515625" style="1376" customWidth="1"/>
    <col min="999" max="999" width="3.5703125" style="1376" customWidth="1"/>
    <col min="1000" max="1000" width="16.5703125" style="1376" customWidth="1"/>
    <col min="1001" max="1001" width="8.140625" style="1376" customWidth="1"/>
    <col min="1002" max="1002" width="8.5703125" style="1376" customWidth="1"/>
    <col min="1003" max="1003" width="7.7109375" style="1376" customWidth="1"/>
    <col min="1004" max="1004" width="8.140625" style="1376" customWidth="1"/>
    <col min="1005" max="1005" width="8.42578125" style="1376" customWidth="1"/>
    <col min="1006" max="1006" width="9" style="1376" bestFit="1" customWidth="1"/>
    <col min="1007" max="1007" width="8.7109375" style="1376" bestFit="1" customWidth="1"/>
    <col min="1008" max="1249" width="9.140625" style="1376"/>
    <col min="1250" max="1250" width="4.28515625" style="1376" customWidth="1"/>
    <col min="1251" max="1251" width="3.28515625" style="1376" customWidth="1"/>
    <col min="1252" max="1252" width="2.85546875" style="1376" customWidth="1"/>
    <col min="1253" max="1253" width="3.42578125" style="1376" customWidth="1"/>
    <col min="1254" max="1254" width="3.28515625" style="1376" customWidth="1"/>
    <col min="1255" max="1255" width="3.5703125" style="1376" customWidth="1"/>
    <col min="1256" max="1256" width="16.5703125" style="1376" customWidth="1"/>
    <col min="1257" max="1257" width="8.140625" style="1376" customWidth="1"/>
    <col min="1258" max="1258" width="8.5703125" style="1376" customWidth="1"/>
    <col min="1259" max="1259" width="7.7109375" style="1376" customWidth="1"/>
    <col min="1260" max="1260" width="8.140625" style="1376" customWidth="1"/>
    <col min="1261" max="1261" width="8.42578125" style="1376" customWidth="1"/>
    <col min="1262" max="1262" width="9" style="1376" bestFit="1" customWidth="1"/>
    <col min="1263" max="1263" width="8.7109375" style="1376" bestFit="1" customWidth="1"/>
    <col min="1264" max="1505" width="9.140625" style="1376"/>
    <col min="1506" max="1506" width="4.28515625" style="1376" customWidth="1"/>
    <col min="1507" max="1507" width="3.28515625" style="1376" customWidth="1"/>
    <col min="1508" max="1508" width="2.85546875" style="1376" customWidth="1"/>
    <col min="1509" max="1509" width="3.42578125" style="1376" customWidth="1"/>
    <col min="1510" max="1510" width="3.28515625" style="1376" customWidth="1"/>
    <col min="1511" max="1511" width="3.5703125" style="1376" customWidth="1"/>
    <col min="1512" max="1512" width="16.5703125" style="1376" customWidth="1"/>
    <col min="1513" max="1513" width="8.140625" style="1376" customWidth="1"/>
    <col min="1514" max="1514" width="8.5703125" style="1376" customWidth="1"/>
    <col min="1515" max="1515" width="7.7109375" style="1376" customWidth="1"/>
    <col min="1516" max="1516" width="8.140625" style="1376" customWidth="1"/>
    <col min="1517" max="1517" width="8.42578125" style="1376" customWidth="1"/>
    <col min="1518" max="1518" width="9" style="1376" bestFit="1" customWidth="1"/>
    <col min="1519" max="1519" width="8.7109375" style="1376" bestFit="1" customWidth="1"/>
    <col min="1520" max="1761" width="9.140625" style="1376"/>
    <col min="1762" max="1762" width="4.28515625" style="1376" customWidth="1"/>
    <col min="1763" max="1763" width="3.28515625" style="1376" customWidth="1"/>
    <col min="1764" max="1764" width="2.85546875" style="1376" customWidth="1"/>
    <col min="1765" max="1765" width="3.42578125" style="1376" customWidth="1"/>
    <col min="1766" max="1766" width="3.28515625" style="1376" customWidth="1"/>
    <col min="1767" max="1767" width="3.5703125" style="1376" customWidth="1"/>
    <col min="1768" max="1768" width="16.5703125" style="1376" customWidth="1"/>
    <col min="1769" max="1769" width="8.140625" style="1376" customWidth="1"/>
    <col min="1770" max="1770" width="8.5703125" style="1376" customWidth="1"/>
    <col min="1771" max="1771" width="7.7109375" style="1376" customWidth="1"/>
    <col min="1772" max="1772" width="8.140625" style="1376" customWidth="1"/>
    <col min="1773" max="1773" width="8.42578125" style="1376" customWidth="1"/>
    <col min="1774" max="1774" width="9" style="1376" bestFit="1" customWidth="1"/>
    <col min="1775" max="1775" width="8.7109375" style="1376" bestFit="1" customWidth="1"/>
    <col min="1776" max="2017" width="9.140625" style="1376"/>
    <col min="2018" max="2018" width="4.28515625" style="1376" customWidth="1"/>
    <col min="2019" max="2019" width="3.28515625" style="1376" customWidth="1"/>
    <col min="2020" max="2020" width="2.85546875" style="1376" customWidth="1"/>
    <col min="2021" max="2021" width="3.42578125" style="1376" customWidth="1"/>
    <col min="2022" max="2022" width="3.28515625" style="1376" customWidth="1"/>
    <col min="2023" max="2023" width="3.5703125" style="1376" customWidth="1"/>
    <col min="2024" max="2024" width="16.5703125" style="1376" customWidth="1"/>
    <col min="2025" max="2025" width="8.140625" style="1376" customWidth="1"/>
    <col min="2026" max="2026" width="8.5703125" style="1376" customWidth="1"/>
    <col min="2027" max="2027" width="7.7109375" style="1376" customWidth="1"/>
    <col min="2028" max="2028" width="8.140625" style="1376" customWidth="1"/>
    <col min="2029" max="2029" width="8.42578125" style="1376" customWidth="1"/>
    <col min="2030" max="2030" width="9" style="1376" bestFit="1" customWidth="1"/>
    <col min="2031" max="2031" width="8.7109375" style="1376" bestFit="1" customWidth="1"/>
    <col min="2032" max="2273" width="9.140625" style="1376"/>
    <col min="2274" max="2274" width="4.28515625" style="1376" customWidth="1"/>
    <col min="2275" max="2275" width="3.28515625" style="1376" customWidth="1"/>
    <col min="2276" max="2276" width="2.85546875" style="1376" customWidth="1"/>
    <col min="2277" max="2277" width="3.42578125" style="1376" customWidth="1"/>
    <col min="2278" max="2278" width="3.28515625" style="1376" customWidth="1"/>
    <col min="2279" max="2279" width="3.5703125" style="1376" customWidth="1"/>
    <col min="2280" max="2280" width="16.5703125" style="1376" customWidth="1"/>
    <col min="2281" max="2281" width="8.140625" style="1376" customWidth="1"/>
    <col min="2282" max="2282" width="8.5703125" style="1376" customWidth="1"/>
    <col min="2283" max="2283" width="7.7109375" style="1376" customWidth="1"/>
    <col min="2284" max="2284" width="8.140625" style="1376" customWidth="1"/>
    <col min="2285" max="2285" width="8.42578125" style="1376" customWidth="1"/>
    <col min="2286" max="2286" width="9" style="1376" bestFit="1" customWidth="1"/>
    <col min="2287" max="2287" width="8.7109375" style="1376" bestFit="1" customWidth="1"/>
    <col min="2288" max="2529" width="9.140625" style="1376"/>
    <col min="2530" max="2530" width="4.28515625" style="1376" customWidth="1"/>
    <col min="2531" max="2531" width="3.28515625" style="1376" customWidth="1"/>
    <col min="2532" max="2532" width="2.85546875" style="1376" customWidth="1"/>
    <col min="2533" max="2533" width="3.42578125" style="1376" customWidth="1"/>
    <col min="2534" max="2534" width="3.28515625" style="1376" customWidth="1"/>
    <col min="2535" max="2535" width="3.5703125" style="1376" customWidth="1"/>
    <col min="2536" max="2536" width="16.5703125" style="1376" customWidth="1"/>
    <col min="2537" max="2537" width="8.140625" style="1376" customWidth="1"/>
    <col min="2538" max="2538" width="8.5703125" style="1376" customWidth="1"/>
    <col min="2539" max="2539" width="7.7109375" style="1376" customWidth="1"/>
    <col min="2540" max="2540" width="8.140625" style="1376" customWidth="1"/>
    <col min="2541" max="2541" width="8.42578125" style="1376" customWidth="1"/>
    <col min="2542" max="2542" width="9" style="1376" bestFit="1" customWidth="1"/>
    <col min="2543" max="2543" width="8.7109375" style="1376" bestFit="1" customWidth="1"/>
    <col min="2544" max="2785" width="9.140625" style="1376"/>
    <col min="2786" max="2786" width="4.28515625" style="1376" customWidth="1"/>
    <col min="2787" max="2787" width="3.28515625" style="1376" customWidth="1"/>
    <col min="2788" max="2788" width="2.85546875" style="1376" customWidth="1"/>
    <col min="2789" max="2789" width="3.42578125" style="1376" customWidth="1"/>
    <col min="2790" max="2790" width="3.28515625" style="1376" customWidth="1"/>
    <col min="2791" max="2791" width="3.5703125" style="1376" customWidth="1"/>
    <col min="2792" max="2792" width="16.5703125" style="1376" customWidth="1"/>
    <col min="2793" max="2793" width="8.140625" style="1376" customWidth="1"/>
    <col min="2794" max="2794" width="8.5703125" style="1376" customWidth="1"/>
    <col min="2795" max="2795" width="7.7109375" style="1376" customWidth="1"/>
    <col min="2796" max="2796" width="8.140625" style="1376" customWidth="1"/>
    <col min="2797" max="2797" width="8.42578125" style="1376" customWidth="1"/>
    <col min="2798" max="2798" width="9" style="1376" bestFit="1" customWidth="1"/>
    <col min="2799" max="2799" width="8.7109375" style="1376" bestFit="1" customWidth="1"/>
    <col min="2800" max="3041" width="9.140625" style="1376"/>
    <col min="3042" max="3042" width="4.28515625" style="1376" customWidth="1"/>
    <col min="3043" max="3043" width="3.28515625" style="1376" customWidth="1"/>
    <col min="3044" max="3044" width="2.85546875" style="1376" customWidth="1"/>
    <col min="3045" max="3045" width="3.42578125" style="1376" customWidth="1"/>
    <col min="3046" max="3046" width="3.28515625" style="1376" customWidth="1"/>
    <col min="3047" max="3047" width="3.5703125" style="1376" customWidth="1"/>
    <col min="3048" max="3048" width="16.5703125" style="1376" customWidth="1"/>
    <col min="3049" max="3049" width="8.140625" style="1376" customWidth="1"/>
    <col min="3050" max="3050" width="8.5703125" style="1376" customWidth="1"/>
    <col min="3051" max="3051" width="7.7109375" style="1376" customWidth="1"/>
    <col min="3052" max="3052" width="8.140625" style="1376" customWidth="1"/>
    <col min="3053" max="3053" width="8.42578125" style="1376" customWidth="1"/>
    <col min="3054" max="3054" width="9" style="1376" bestFit="1" customWidth="1"/>
    <col min="3055" max="3055" width="8.7109375" style="1376" bestFit="1" customWidth="1"/>
    <col min="3056" max="3297" width="9.140625" style="1376"/>
    <col min="3298" max="3298" width="4.28515625" style="1376" customWidth="1"/>
    <col min="3299" max="3299" width="3.28515625" style="1376" customWidth="1"/>
    <col min="3300" max="3300" width="2.85546875" style="1376" customWidth="1"/>
    <col min="3301" max="3301" width="3.42578125" style="1376" customWidth="1"/>
    <col min="3302" max="3302" width="3.28515625" style="1376" customWidth="1"/>
    <col min="3303" max="3303" width="3.5703125" style="1376" customWidth="1"/>
    <col min="3304" max="3304" width="16.5703125" style="1376" customWidth="1"/>
    <col min="3305" max="3305" width="8.140625" style="1376" customWidth="1"/>
    <col min="3306" max="3306" width="8.5703125" style="1376" customWidth="1"/>
    <col min="3307" max="3307" width="7.7109375" style="1376" customWidth="1"/>
    <col min="3308" max="3308" width="8.140625" style="1376" customWidth="1"/>
    <col min="3309" max="3309" width="8.42578125" style="1376" customWidth="1"/>
    <col min="3310" max="3310" width="9" style="1376" bestFit="1" customWidth="1"/>
    <col min="3311" max="3311" width="8.7109375" style="1376" bestFit="1" customWidth="1"/>
    <col min="3312" max="3553" width="9.140625" style="1376"/>
    <col min="3554" max="3554" width="4.28515625" style="1376" customWidth="1"/>
    <col min="3555" max="3555" width="3.28515625" style="1376" customWidth="1"/>
    <col min="3556" max="3556" width="2.85546875" style="1376" customWidth="1"/>
    <col min="3557" max="3557" width="3.42578125" style="1376" customWidth="1"/>
    <col min="3558" max="3558" width="3.28515625" style="1376" customWidth="1"/>
    <col min="3559" max="3559" width="3.5703125" style="1376" customWidth="1"/>
    <col min="3560" max="3560" width="16.5703125" style="1376" customWidth="1"/>
    <col min="3561" max="3561" width="8.140625" style="1376" customWidth="1"/>
    <col min="3562" max="3562" width="8.5703125" style="1376" customWidth="1"/>
    <col min="3563" max="3563" width="7.7109375" style="1376" customWidth="1"/>
    <col min="3564" max="3564" width="8.140625" style="1376" customWidth="1"/>
    <col min="3565" max="3565" width="8.42578125" style="1376" customWidth="1"/>
    <col min="3566" max="3566" width="9" style="1376" bestFit="1" customWidth="1"/>
    <col min="3567" max="3567" width="8.7109375" style="1376" bestFit="1" customWidth="1"/>
    <col min="3568" max="3809" width="9.140625" style="1376"/>
    <col min="3810" max="3810" width="4.28515625" style="1376" customWidth="1"/>
    <col min="3811" max="3811" width="3.28515625" style="1376" customWidth="1"/>
    <col min="3812" max="3812" width="2.85546875" style="1376" customWidth="1"/>
    <col min="3813" max="3813" width="3.42578125" style="1376" customWidth="1"/>
    <col min="3814" max="3814" width="3.28515625" style="1376" customWidth="1"/>
    <col min="3815" max="3815" width="3.5703125" style="1376" customWidth="1"/>
    <col min="3816" max="3816" width="16.5703125" style="1376" customWidth="1"/>
    <col min="3817" max="3817" width="8.140625" style="1376" customWidth="1"/>
    <col min="3818" max="3818" width="8.5703125" style="1376" customWidth="1"/>
    <col min="3819" max="3819" width="7.7109375" style="1376" customWidth="1"/>
    <col min="3820" max="3820" width="8.140625" style="1376" customWidth="1"/>
    <col min="3821" max="3821" width="8.42578125" style="1376" customWidth="1"/>
    <col min="3822" max="3822" width="9" style="1376" bestFit="1" customWidth="1"/>
    <col min="3823" max="3823" width="8.7109375" style="1376" bestFit="1" customWidth="1"/>
    <col min="3824" max="4065" width="9.140625" style="1376"/>
    <col min="4066" max="4066" width="4.28515625" style="1376" customWidth="1"/>
    <col min="4067" max="4067" width="3.28515625" style="1376" customWidth="1"/>
    <col min="4068" max="4068" width="2.85546875" style="1376" customWidth="1"/>
    <col min="4069" max="4069" width="3.42578125" style="1376" customWidth="1"/>
    <col min="4070" max="4070" width="3.28515625" style="1376" customWidth="1"/>
    <col min="4071" max="4071" width="3.5703125" style="1376" customWidth="1"/>
    <col min="4072" max="4072" width="16.5703125" style="1376" customWidth="1"/>
    <col min="4073" max="4073" width="8.140625" style="1376" customWidth="1"/>
    <col min="4074" max="4074" width="8.5703125" style="1376" customWidth="1"/>
    <col min="4075" max="4075" width="7.7109375" style="1376" customWidth="1"/>
    <col min="4076" max="4076" width="8.140625" style="1376" customWidth="1"/>
    <col min="4077" max="4077" width="8.42578125" style="1376" customWidth="1"/>
    <col min="4078" max="4078" width="9" style="1376" bestFit="1" customWidth="1"/>
    <col min="4079" max="4079" width="8.7109375" style="1376" bestFit="1" customWidth="1"/>
    <col min="4080" max="4321" width="9.140625" style="1376"/>
    <col min="4322" max="4322" width="4.28515625" style="1376" customWidth="1"/>
    <col min="4323" max="4323" width="3.28515625" style="1376" customWidth="1"/>
    <col min="4324" max="4324" width="2.85546875" style="1376" customWidth="1"/>
    <col min="4325" max="4325" width="3.42578125" style="1376" customWidth="1"/>
    <col min="4326" max="4326" width="3.28515625" style="1376" customWidth="1"/>
    <col min="4327" max="4327" width="3.5703125" style="1376" customWidth="1"/>
    <col min="4328" max="4328" width="16.5703125" style="1376" customWidth="1"/>
    <col min="4329" max="4329" width="8.140625" style="1376" customWidth="1"/>
    <col min="4330" max="4330" width="8.5703125" style="1376" customWidth="1"/>
    <col min="4331" max="4331" width="7.7109375" style="1376" customWidth="1"/>
    <col min="4332" max="4332" width="8.140625" style="1376" customWidth="1"/>
    <col min="4333" max="4333" width="8.42578125" style="1376" customWidth="1"/>
    <col min="4334" max="4334" width="9" style="1376" bestFit="1" customWidth="1"/>
    <col min="4335" max="4335" width="8.7109375" style="1376" bestFit="1" customWidth="1"/>
    <col min="4336" max="4577" width="9.140625" style="1376"/>
    <col min="4578" max="4578" width="4.28515625" style="1376" customWidth="1"/>
    <col min="4579" max="4579" width="3.28515625" style="1376" customWidth="1"/>
    <col min="4580" max="4580" width="2.85546875" style="1376" customWidth="1"/>
    <col min="4581" max="4581" width="3.42578125" style="1376" customWidth="1"/>
    <col min="4582" max="4582" width="3.28515625" style="1376" customWidth="1"/>
    <col min="4583" max="4583" width="3.5703125" style="1376" customWidth="1"/>
    <col min="4584" max="4584" width="16.5703125" style="1376" customWidth="1"/>
    <col min="4585" max="4585" width="8.140625" style="1376" customWidth="1"/>
    <col min="4586" max="4586" width="8.5703125" style="1376" customWidth="1"/>
    <col min="4587" max="4587" width="7.7109375" style="1376" customWidth="1"/>
    <col min="4588" max="4588" width="8.140625" style="1376" customWidth="1"/>
    <col min="4589" max="4589" width="8.42578125" style="1376" customWidth="1"/>
    <col min="4590" max="4590" width="9" style="1376" bestFit="1" customWidth="1"/>
    <col min="4591" max="4591" width="8.7109375" style="1376" bestFit="1" customWidth="1"/>
    <col min="4592" max="4833" width="9.140625" style="1376"/>
    <col min="4834" max="4834" width="4.28515625" style="1376" customWidth="1"/>
    <col min="4835" max="4835" width="3.28515625" style="1376" customWidth="1"/>
    <col min="4836" max="4836" width="2.85546875" style="1376" customWidth="1"/>
    <col min="4837" max="4837" width="3.42578125" style="1376" customWidth="1"/>
    <col min="4838" max="4838" width="3.28515625" style="1376" customWidth="1"/>
    <col min="4839" max="4839" width="3.5703125" style="1376" customWidth="1"/>
    <col min="4840" max="4840" width="16.5703125" style="1376" customWidth="1"/>
    <col min="4841" max="4841" width="8.140625" style="1376" customWidth="1"/>
    <col min="4842" max="4842" width="8.5703125" style="1376" customWidth="1"/>
    <col min="4843" max="4843" width="7.7109375" style="1376" customWidth="1"/>
    <col min="4844" max="4844" width="8.140625" style="1376" customWidth="1"/>
    <col min="4845" max="4845" width="8.42578125" style="1376" customWidth="1"/>
    <col min="4846" max="4846" width="9" style="1376" bestFit="1" customWidth="1"/>
    <col min="4847" max="4847" width="8.7109375" style="1376" bestFit="1" customWidth="1"/>
    <col min="4848" max="5089" width="9.140625" style="1376"/>
    <col min="5090" max="5090" width="4.28515625" style="1376" customWidth="1"/>
    <col min="5091" max="5091" width="3.28515625" style="1376" customWidth="1"/>
    <col min="5092" max="5092" width="2.85546875" style="1376" customWidth="1"/>
    <col min="5093" max="5093" width="3.42578125" style="1376" customWidth="1"/>
    <col min="5094" max="5094" width="3.28515625" style="1376" customWidth="1"/>
    <col min="5095" max="5095" width="3.5703125" style="1376" customWidth="1"/>
    <col min="5096" max="5096" width="16.5703125" style="1376" customWidth="1"/>
    <col min="5097" max="5097" width="8.140625" style="1376" customWidth="1"/>
    <col min="5098" max="5098" width="8.5703125" style="1376" customWidth="1"/>
    <col min="5099" max="5099" width="7.7109375" style="1376" customWidth="1"/>
    <col min="5100" max="5100" width="8.140625" style="1376" customWidth="1"/>
    <col min="5101" max="5101" width="8.42578125" style="1376" customWidth="1"/>
    <col min="5102" max="5102" width="9" style="1376" bestFit="1" customWidth="1"/>
    <col min="5103" max="5103" width="8.7109375" style="1376" bestFit="1" customWidth="1"/>
    <col min="5104" max="5345" width="9.140625" style="1376"/>
    <col min="5346" max="5346" width="4.28515625" style="1376" customWidth="1"/>
    <col min="5347" max="5347" width="3.28515625" style="1376" customWidth="1"/>
    <col min="5348" max="5348" width="2.85546875" style="1376" customWidth="1"/>
    <col min="5349" max="5349" width="3.42578125" style="1376" customWidth="1"/>
    <col min="5350" max="5350" width="3.28515625" style="1376" customWidth="1"/>
    <col min="5351" max="5351" width="3.5703125" style="1376" customWidth="1"/>
    <col min="5352" max="5352" width="16.5703125" style="1376" customWidth="1"/>
    <col min="5353" max="5353" width="8.140625" style="1376" customWidth="1"/>
    <col min="5354" max="5354" width="8.5703125" style="1376" customWidth="1"/>
    <col min="5355" max="5355" width="7.7109375" style="1376" customWidth="1"/>
    <col min="5356" max="5356" width="8.140625" style="1376" customWidth="1"/>
    <col min="5357" max="5357" width="8.42578125" style="1376" customWidth="1"/>
    <col min="5358" max="5358" width="9" style="1376" bestFit="1" customWidth="1"/>
    <col min="5359" max="5359" width="8.7109375" style="1376" bestFit="1" customWidth="1"/>
    <col min="5360" max="5601" width="9.140625" style="1376"/>
    <col min="5602" max="5602" width="4.28515625" style="1376" customWidth="1"/>
    <col min="5603" max="5603" width="3.28515625" style="1376" customWidth="1"/>
    <col min="5604" max="5604" width="2.85546875" style="1376" customWidth="1"/>
    <col min="5605" max="5605" width="3.42578125" style="1376" customWidth="1"/>
    <col min="5606" max="5606" width="3.28515625" style="1376" customWidth="1"/>
    <col min="5607" max="5607" width="3.5703125" style="1376" customWidth="1"/>
    <col min="5608" max="5608" width="16.5703125" style="1376" customWidth="1"/>
    <col min="5609" max="5609" width="8.140625" style="1376" customWidth="1"/>
    <col min="5610" max="5610" width="8.5703125" style="1376" customWidth="1"/>
    <col min="5611" max="5611" width="7.7109375" style="1376" customWidth="1"/>
    <col min="5612" max="5612" width="8.140625" style="1376" customWidth="1"/>
    <col min="5613" max="5613" width="8.42578125" style="1376" customWidth="1"/>
    <col min="5614" max="5614" width="9" style="1376" bestFit="1" customWidth="1"/>
    <col min="5615" max="5615" width="8.7109375" style="1376" bestFit="1" customWidth="1"/>
    <col min="5616" max="5857" width="9.140625" style="1376"/>
    <col min="5858" max="5858" width="4.28515625" style="1376" customWidth="1"/>
    <col min="5859" max="5859" width="3.28515625" style="1376" customWidth="1"/>
    <col min="5860" max="5860" width="2.85546875" style="1376" customWidth="1"/>
    <col min="5861" max="5861" width="3.42578125" style="1376" customWidth="1"/>
    <col min="5862" max="5862" width="3.28515625" style="1376" customWidth="1"/>
    <col min="5863" max="5863" width="3.5703125" style="1376" customWidth="1"/>
    <col min="5864" max="5864" width="16.5703125" style="1376" customWidth="1"/>
    <col min="5865" max="5865" width="8.140625" style="1376" customWidth="1"/>
    <col min="5866" max="5866" width="8.5703125" style="1376" customWidth="1"/>
    <col min="5867" max="5867" width="7.7109375" style="1376" customWidth="1"/>
    <col min="5868" max="5868" width="8.140625" style="1376" customWidth="1"/>
    <col min="5869" max="5869" width="8.42578125" style="1376" customWidth="1"/>
    <col min="5870" max="5870" width="9" style="1376" bestFit="1" customWidth="1"/>
    <col min="5871" max="5871" width="8.7109375" style="1376" bestFit="1" customWidth="1"/>
    <col min="5872" max="6113" width="9.140625" style="1376"/>
    <col min="6114" max="6114" width="4.28515625" style="1376" customWidth="1"/>
    <col min="6115" max="6115" width="3.28515625" style="1376" customWidth="1"/>
    <col min="6116" max="6116" width="2.85546875" style="1376" customWidth="1"/>
    <col min="6117" max="6117" width="3.42578125" style="1376" customWidth="1"/>
    <col min="6118" max="6118" width="3.28515625" style="1376" customWidth="1"/>
    <col min="6119" max="6119" width="3.5703125" style="1376" customWidth="1"/>
    <col min="6120" max="6120" width="16.5703125" style="1376" customWidth="1"/>
    <col min="6121" max="6121" width="8.140625" style="1376" customWidth="1"/>
    <col min="6122" max="6122" width="8.5703125" style="1376" customWidth="1"/>
    <col min="6123" max="6123" width="7.7109375" style="1376" customWidth="1"/>
    <col min="6124" max="6124" width="8.140625" style="1376" customWidth="1"/>
    <col min="6125" max="6125" width="8.42578125" style="1376" customWidth="1"/>
    <col min="6126" max="6126" width="9" style="1376" bestFit="1" customWidth="1"/>
    <col min="6127" max="6127" width="8.7109375" style="1376" bestFit="1" customWidth="1"/>
    <col min="6128" max="6369" width="9.140625" style="1376"/>
    <col min="6370" max="6370" width="4.28515625" style="1376" customWidth="1"/>
    <col min="6371" max="6371" width="3.28515625" style="1376" customWidth="1"/>
    <col min="6372" max="6372" width="2.85546875" style="1376" customWidth="1"/>
    <col min="6373" max="6373" width="3.42578125" style="1376" customWidth="1"/>
    <col min="6374" max="6374" width="3.28515625" style="1376" customWidth="1"/>
    <col min="6375" max="6375" width="3.5703125" style="1376" customWidth="1"/>
    <col min="6376" max="6376" width="16.5703125" style="1376" customWidth="1"/>
    <col min="6377" max="6377" width="8.140625" style="1376" customWidth="1"/>
    <col min="6378" max="6378" width="8.5703125" style="1376" customWidth="1"/>
    <col min="6379" max="6379" width="7.7109375" style="1376" customWidth="1"/>
    <col min="6380" max="6380" width="8.140625" style="1376" customWidth="1"/>
    <col min="6381" max="6381" width="8.42578125" style="1376" customWidth="1"/>
    <col min="6382" max="6382" width="9" style="1376" bestFit="1" customWidth="1"/>
    <col min="6383" max="6383" width="8.7109375" style="1376" bestFit="1" customWidth="1"/>
    <col min="6384" max="6625" width="9.140625" style="1376"/>
    <col min="6626" max="6626" width="4.28515625" style="1376" customWidth="1"/>
    <col min="6627" max="6627" width="3.28515625" style="1376" customWidth="1"/>
    <col min="6628" max="6628" width="2.85546875" style="1376" customWidth="1"/>
    <col min="6629" max="6629" width="3.42578125" style="1376" customWidth="1"/>
    <col min="6630" max="6630" width="3.28515625" style="1376" customWidth="1"/>
    <col min="6631" max="6631" width="3.5703125" style="1376" customWidth="1"/>
    <col min="6632" max="6632" width="16.5703125" style="1376" customWidth="1"/>
    <col min="6633" max="6633" width="8.140625" style="1376" customWidth="1"/>
    <col min="6634" max="6634" width="8.5703125" style="1376" customWidth="1"/>
    <col min="6635" max="6635" width="7.7109375" style="1376" customWidth="1"/>
    <col min="6636" max="6636" width="8.140625" style="1376" customWidth="1"/>
    <col min="6637" max="6637" width="8.42578125" style="1376" customWidth="1"/>
    <col min="6638" max="6638" width="9" style="1376" bestFit="1" customWidth="1"/>
    <col min="6639" max="6639" width="8.7109375" style="1376" bestFit="1" customWidth="1"/>
    <col min="6640" max="6881" width="9.140625" style="1376"/>
    <col min="6882" max="6882" width="4.28515625" style="1376" customWidth="1"/>
    <col min="6883" max="6883" width="3.28515625" style="1376" customWidth="1"/>
    <col min="6884" max="6884" width="2.85546875" style="1376" customWidth="1"/>
    <col min="6885" max="6885" width="3.42578125" style="1376" customWidth="1"/>
    <col min="6886" max="6886" width="3.28515625" style="1376" customWidth="1"/>
    <col min="6887" max="6887" width="3.5703125" style="1376" customWidth="1"/>
    <col min="6888" max="6888" width="16.5703125" style="1376" customWidth="1"/>
    <col min="6889" max="6889" width="8.140625" style="1376" customWidth="1"/>
    <col min="6890" max="6890" width="8.5703125" style="1376" customWidth="1"/>
    <col min="6891" max="6891" width="7.7109375" style="1376" customWidth="1"/>
    <col min="6892" max="6892" width="8.140625" style="1376" customWidth="1"/>
    <col min="6893" max="6893" width="8.42578125" style="1376" customWidth="1"/>
    <col min="6894" max="6894" width="9" style="1376" bestFit="1" customWidth="1"/>
    <col min="6895" max="6895" width="8.7109375" style="1376" bestFit="1" customWidth="1"/>
    <col min="6896" max="7137" width="9.140625" style="1376"/>
    <col min="7138" max="7138" width="4.28515625" style="1376" customWidth="1"/>
    <col min="7139" max="7139" width="3.28515625" style="1376" customWidth="1"/>
    <col min="7140" max="7140" width="2.85546875" style="1376" customWidth="1"/>
    <col min="7141" max="7141" width="3.42578125" style="1376" customWidth="1"/>
    <col min="7142" max="7142" width="3.28515625" style="1376" customWidth="1"/>
    <col min="7143" max="7143" width="3.5703125" style="1376" customWidth="1"/>
    <col min="7144" max="7144" width="16.5703125" style="1376" customWidth="1"/>
    <col min="7145" max="7145" width="8.140625" style="1376" customWidth="1"/>
    <col min="7146" max="7146" width="8.5703125" style="1376" customWidth="1"/>
    <col min="7147" max="7147" width="7.7109375" style="1376" customWidth="1"/>
    <col min="7148" max="7148" width="8.140625" style="1376" customWidth="1"/>
    <col min="7149" max="7149" width="8.42578125" style="1376" customWidth="1"/>
    <col min="7150" max="7150" width="9" style="1376" bestFit="1" customWidth="1"/>
    <col min="7151" max="7151" width="8.7109375" style="1376" bestFit="1" customWidth="1"/>
    <col min="7152" max="7393" width="9.140625" style="1376"/>
    <col min="7394" max="7394" width="4.28515625" style="1376" customWidth="1"/>
    <col min="7395" max="7395" width="3.28515625" style="1376" customWidth="1"/>
    <col min="7396" max="7396" width="2.85546875" style="1376" customWidth="1"/>
    <col min="7397" max="7397" width="3.42578125" style="1376" customWidth="1"/>
    <col min="7398" max="7398" width="3.28515625" style="1376" customWidth="1"/>
    <col min="7399" max="7399" width="3.5703125" style="1376" customWidth="1"/>
    <col min="7400" max="7400" width="16.5703125" style="1376" customWidth="1"/>
    <col min="7401" max="7401" width="8.140625" style="1376" customWidth="1"/>
    <col min="7402" max="7402" width="8.5703125" style="1376" customWidth="1"/>
    <col min="7403" max="7403" width="7.7109375" style="1376" customWidth="1"/>
    <col min="7404" max="7404" width="8.140625" style="1376" customWidth="1"/>
    <col min="7405" max="7405" width="8.42578125" style="1376" customWidth="1"/>
    <col min="7406" max="7406" width="9" style="1376" bestFit="1" customWidth="1"/>
    <col min="7407" max="7407" width="8.7109375" style="1376" bestFit="1" customWidth="1"/>
    <col min="7408" max="7649" width="9.140625" style="1376"/>
    <col min="7650" max="7650" width="4.28515625" style="1376" customWidth="1"/>
    <col min="7651" max="7651" width="3.28515625" style="1376" customWidth="1"/>
    <col min="7652" max="7652" width="2.85546875" style="1376" customWidth="1"/>
    <col min="7653" max="7653" width="3.42578125" style="1376" customWidth="1"/>
    <col min="7654" max="7654" width="3.28515625" style="1376" customWidth="1"/>
    <col min="7655" max="7655" width="3.5703125" style="1376" customWidth="1"/>
    <col min="7656" max="7656" width="16.5703125" style="1376" customWidth="1"/>
    <col min="7657" max="7657" width="8.140625" style="1376" customWidth="1"/>
    <col min="7658" max="7658" width="8.5703125" style="1376" customWidth="1"/>
    <col min="7659" max="7659" width="7.7109375" style="1376" customWidth="1"/>
    <col min="7660" max="7660" width="8.140625" style="1376" customWidth="1"/>
    <col min="7661" max="7661" width="8.42578125" style="1376" customWidth="1"/>
    <col min="7662" max="7662" width="9" style="1376" bestFit="1" customWidth="1"/>
    <col min="7663" max="7663" width="8.7109375" style="1376" bestFit="1" customWidth="1"/>
    <col min="7664" max="7905" width="9.140625" style="1376"/>
    <col min="7906" max="7906" width="4.28515625" style="1376" customWidth="1"/>
    <col min="7907" max="7907" width="3.28515625" style="1376" customWidth="1"/>
    <col min="7908" max="7908" width="2.85546875" style="1376" customWidth="1"/>
    <col min="7909" max="7909" width="3.42578125" style="1376" customWidth="1"/>
    <col min="7910" max="7910" width="3.28515625" style="1376" customWidth="1"/>
    <col min="7911" max="7911" width="3.5703125" style="1376" customWidth="1"/>
    <col min="7912" max="7912" width="16.5703125" style="1376" customWidth="1"/>
    <col min="7913" max="7913" width="8.140625" style="1376" customWidth="1"/>
    <col min="7914" max="7914" width="8.5703125" style="1376" customWidth="1"/>
    <col min="7915" max="7915" width="7.7109375" style="1376" customWidth="1"/>
    <col min="7916" max="7916" width="8.140625" style="1376" customWidth="1"/>
    <col min="7917" max="7917" width="8.42578125" style="1376" customWidth="1"/>
    <col min="7918" max="7918" width="9" style="1376" bestFit="1" customWidth="1"/>
    <col min="7919" max="7919" width="8.7109375" style="1376" bestFit="1" customWidth="1"/>
    <col min="7920" max="8161" width="9.140625" style="1376"/>
    <col min="8162" max="8162" width="4.28515625" style="1376" customWidth="1"/>
    <col min="8163" max="8163" width="3.28515625" style="1376" customWidth="1"/>
    <col min="8164" max="8164" width="2.85546875" style="1376" customWidth="1"/>
    <col min="8165" max="8165" width="3.42578125" style="1376" customWidth="1"/>
    <col min="8166" max="8166" width="3.28515625" style="1376" customWidth="1"/>
    <col min="8167" max="8167" width="3.5703125" style="1376" customWidth="1"/>
    <col min="8168" max="8168" width="16.5703125" style="1376" customWidth="1"/>
    <col min="8169" max="8169" width="8.140625" style="1376" customWidth="1"/>
    <col min="8170" max="8170" width="8.5703125" style="1376" customWidth="1"/>
    <col min="8171" max="8171" width="7.7109375" style="1376" customWidth="1"/>
    <col min="8172" max="8172" width="8.140625" style="1376" customWidth="1"/>
    <col min="8173" max="8173" width="8.42578125" style="1376" customWidth="1"/>
    <col min="8174" max="8174" width="9" style="1376" bestFit="1" customWidth="1"/>
    <col min="8175" max="8175" width="8.7109375" style="1376" bestFit="1" customWidth="1"/>
    <col min="8176" max="8417" width="9.140625" style="1376"/>
    <col min="8418" max="8418" width="4.28515625" style="1376" customWidth="1"/>
    <col min="8419" max="8419" width="3.28515625" style="1376" customWidth="1"/>
    <col min="8420" max="8420" width="2.85546875" style="1376" customWidth="1"/>
    <col min="8421" max="8421" width="3.42578125" style="1376" customWidth="1"/>
    <col min="8422" max="8422" width="3.28515625" style="1376" customWidth="1"/>
    <col min="8423" max="8423" width="3.5703125" style="1376" customWidth="1"/>
    <col min="8424" max="8424" width="16.5703125" style="1376" customWidth="1"/>
    <col min="8425" max="8425" width="8.140625" style="1376" customWidth="1"/>
    <col min="8426" max="8426" width="8.5703125" style="1376" customWidth="1"/>
    <col min="8427" max="8427" width="7.7109375" style="1376" customWidth="1"/>
    <col min="8428" max="8428" width="8.140625" style="1376" customWidth="1"/>
    <col min="8429" max="8429" width="8.42578125" style="1376" customWidth="1"/>
    <col min="8430" max="8430" width="9" style="1376" bestFit="1" customWidth="1"/>
    <col min="8431" max="8431" width="8.7109375" style="1376" bestFit="1" customWidth="1"/>
    <col min="8432" max="8673" width="9.140625" style="1376"/>
    <col min="8674" max="8674" width="4.28515625" style="1376" customWidth="1"/>
    <col min="8675" max="8675" width="3.28515625" style="1376" customWidth="1"/>
    <col min="8676" max="8676" width="2.85546875" style="1376" customWidth="1"/>
    <col min="8677" max="8677" width="3.42578125" style="1376" customWidth="1"/>
    <col min="8678" max="8678" width="3.28515625" style="1376" customWidth="1"/>
    <col min="8679" max="8679" width="3.5703125" style="1376" customWidth="1"/>
    <col min="8680" max="8680" width="16.5703125" style="1376" customWidth="1"/>
    <col min="8681" max="8681" width="8.140625" style="1376" customWidth="1"/>
    <col min="8682" max="8682" width="8.5703125" style="1376" customWidth="1"/>
    <col min="8683" max="8683" width="7.7109375" style="1376" customWidth="1"/>
    <col min="8684" max="8684" width="8.140625" style="1376" customWidth="1"/>
    <col min="8685" max="8685" width="8.42578125" style="1376" customWidth="1"/>
    <col min="8686" max="8686" width="9" style="1376" bestFit="1" customWidth="1"/>
    <col min="8687" max="8687" width="8.7109375" style="1376" bestFit="1" customWidth="1"/>
    <col min="8688" max="8929" width="9.140625" style="1376"/>
    <col min="8930" max="8930" width="4.28515625" style="1376" customWidth="1"/>
    <col min="8931" max="8931" width="3.28515625" style="1376" customWidth="1"/>
    <col min="8932" max="8932" width="2.85546875" style="1376" customWidth="1"/>
    <col min="8933" max="8933" width="3.42578125" style="1376" customWidth="1"/>
    <col min="8934" max="8934" width="3.28515625" style="1376" customWidth="1"/>
    <col min="8935" max="8935" width="3.5703125" style="1376" customWidth="1"/>
    <col min="8936" max="8936" width="16.5703125" style="1376" customWidth="1"/>
    <col min="8937" max="8937" width="8.140625" style="1376" customWidth="1"/>
    <col min="8938" max="8938" width="8.5703125" style="1376" customWidth="1"/>
    <col min="8939" max="8939" width="7.7109375" style="1376" customWidth="1"/>
    <col min="8940" max="8940" width="8.140625" style="1376" customWidth="1"/>
    <col min="8941" max="8941" width="8.42578125" style="1376" customWidth="1"/>
    <col min="8942" max="8942" width="9" style="1376" bestFit="1" customWidth="1"/>
    <col min="8943" max="8943" width="8.7109375" style="1376" bestFit="1" customWidth="1"/>
    <col min="8944" max="9185" width="9.140625" style="1376"/>
    <col min="9186" max="9186" width="4.28515625" style="1376" customWidth="1"/>
    <col min="9187" max="9187" width="3.28515625" style="1376" customWidth="1"/>
    <col min="9188" max="9188" width="2.85546875" style="1376" customWidth="1"/>
    <col min="9189" max="9189" width="3.42578125" style="1376" customWidth="1"/>
    <col min="9190" max="9190" width="3.28515625" style="1376" customWidth="1"/>
    <col min="9191" max="9191" width="3.5703125" style="1376" customWidth="1"/>
    <col min="9192" max="9192" width="16.5703125" style="1376" customWidth="1"/>
    <col min="9193" max="9193" width="8.140625" style="1376" customWidth="1"/>
    <col min="9194" max="9194" width="8.5703125" style="1376" customWidth="1"/>
    <col min="9195" max="9195" width="7.7109375" style="1376" customWidth="1"/>
    <col min="9196" max="9196" width="8.140625" style="1376" customWidth="1"/>
    <col min="9197" max="9197" width="8.42578125" style="1376" customWidth="1"/>
    <col min="9198" max="9198" width="9" style="1376" bestFit="1" customWidth="1"/>
    <col min="9199" max="9199" width="8.7109375" style="1376" bestFit="1" customWidth="1"/>
    <col min="9200" max="9441" width="9.140625" style="1376"/>
    <col min="9442" max="9442" width="4.28515625" style="1376" customWidth="1"/>
    <col min="9443" max="9443" width="3.28515625" style="1376" customWidth="1"/>
    <col min="9444" max="9444" width="2.85546875" style="1376" customWidth="1"/>
    <col min="9445" max="9445" width="3.42578125" style="1376" customWidth="1"/>
    <col min="9446" max="9446" width="3.28515625" style="1376" customWidth="1"/>
    <col min="9447" max="9447" width="3.5703125" style="1376" customWidth="1"/>
    <col min="9448" max="9448" width="16.5703125" style="1376" customWidth="1"/>
    <col min="9449" max="9449" width="8.140625" style="1376" customWidth="1"/>
    <col min="9450" max="9450" width="8.5703125" style="1376" customWidth="1"/>
    <col min="9451" max="9451" width="7.7109375" style="1376" customWidth="1"/>
    <col min="9452" max="9452" width="8.140625" style="1376" customWidth="1"/>
    <col min="9453" max="9453" width="8.42578125" style="1376" customWidth="1"/>
    <col min="9454" max="9454" width="9" style="1376" bestFit="1" customWidth="1"/>
    <col min="9455" max="9455" width="8.7109375" style="1376" bestFit="1" customWidth="1"/>
    <col min="9456" max="9697" width="9.140625" style="1376"/>
    <col min="9698" max="9698" width="4.28515625" style="1376" customWidth="1"/>
    <col min="9699" max="9699" width="3.28515625" style="1376" customWidth="1"/>
    <col min="9700" max="9700" width="2.85546875" style="1376" customWidth="1"/>
    <col min="9701" max="9701" width="3.42578125" style="1376" customWidth="1"/>
    <col min="9702" max="9702" width="3.28515625" style="1376" customWidth="1"/>
    <col min="9703" max="9703" width="3.5703125" style="1376" customWidth="1"/>
    <col min="9704" max="9704" width="16.5703125" style="1376" customWidth="1"/>
    <col min="9705" max="9705" width="8.140625" style="1376" customWidth="1"/>
    <col min="9706" max="9706" width="8.5703125" style="1376" customWidth="1"/>
    <col min="9707" max="9707" width="7.7109375" style="1376" customWidth="1"/>
    <col min="9708" max="9708" width="8.140625" style="1376" customWidth="1"/>
    <col min="9709" max="9709" width="8.42578125" style="1376" customWidth="1"/>
    <col min="9710" max="9710" width="9" style="1376" bestFit="1" customWidth="1"/>
    <col min="9711" max="9711" width="8.7109375" style="1376" bestFit="1" customWidth="1"/>
    <col min="9712" max="9953" width="9.140625" style="1376"/>
    <col min="9954" max="9954" width="4.28515625" style="1376" customWidth="1"/>
    <col min="9955" max="9955" width="3.28515625" style="1376" customWidth="1"/>
    <col min="9956" max="9956" width="2.85546875" style="1376" customWidth="1"/>
    <col min="9957" max="9957" width="3.42578125" style="1376" customWidth="1"/>
    <col min="9958" max="9958" width="3.28515625" style="1376" customWidth="1"/>
    <col min="9959" max="9959" width="3.5703125" style="1376" customWidth="1"/>
    <col min="9960" max="9960" width="16.5703125" style="1376" customWidth="1"/>
    <col min="9961" max="9961" width="8.140625" style="1376" customWidth="1"/>
    <col min="9962" max="9962" width="8.5703125" style="1376" customWidth="1"/>
    <col min="9963" max="9963" width="7.7109375" style="1376" customWidth="1"/>
    <col min="9964" max="9964" width="8.140625" style="1376" customWidth="1"/>
    <col min="9965" max="9965" width="8.42578125" style="1376" customWidth="1"/>
    <col min="9966" max="9966" width="9" style="1376" bestFit="1" customWidth="1"/>
    <col min="9967" max="9967" width="8.7109375" style="1376" bestFit="1" customWidth="1"/>
    <col min="9968" max="10209" width="9.140625" style="1376"/>
    <col min="10210" max="10210" width="4.28515625" style="1376" customWidth="1"/>
    <col min="10211" max="10211" width="3.28515625" style="1376" customWidth="1"/>
    <col min="10212" max="10212" width="2.85546875" style="1376" customWidth="1"/>
    <col min="10213" max="10213" width="3.42578125" style="1376" customWidth="1"/>
    <col min="10214" max="10214" width="3.28515625" style="1376" customWidth="1"/>
    <col min="10215" max="10215" width="3.5703125" style="1376" customWidth="1"/>
    <col min="10216" max="10216" width="16.5703125" style="1376" customWidth="1"/>
    <col min="10217" max="10217" width="8.140625" style="1376" customWidth="1"/>
    <col min="10218" max="10218" width="8.5703125" style="1376" customWidth="1"/>
    <col min="10219" max="10219" width="7.7109375" style="1376" customWidth="1"/>
    <col min="10220" max="10220" width="8.140625" style="1376" customWidth="1"/>
    <col min="10221" max="10221" width="8.42578125" style="1376" customWidth="1"/>
    <col min="10222" max="10222" width="9" style="1376" bestFit="1" customWidth="1"/>
    <col min="10223" max="10223" width="8.7109375" style="1376" bestFit="1" customWidth="1"/>
    <col min="10224" max="10465" width="9.140625" style="1376"/>
    <col min="10466" max="10466" width="4.28515625" style="1376" customWidth="1"/>
    <col min="10467" max="10467" width="3.28515625" style="1376" customWidth="1"/>
    <col min="10468" max="10468" width="2.85546875" style="1376" customWidth="1"/>
    <col min="10469" max="10469" width="3.42578125" style="1376" customWidth="1"/>
    <col min="10470" max="10470" width="3.28515625" style="1376" customWidth="1"/>
    <col min="10471" max="10471" width="3.5703125" style="1376" customWidth="1"/>
    <col min="10472" max="10472" width="16.5703125" style="1376" customWidth="1"/>
    <col min="10473" max="10473" width="8.140625" style="1376" customWidth="1"/>
    <col min="10474" max="10474" width="8.5703125" style="1376" customWidth="1"/>
    <col min="10475" max="10475" width="7.7109375" style="1376" customWidth="1"/>
    <col min="10476" max="10476" width="8.140625" style="1376" customWidth="1"/>
    <col min="10477" max="10477" width="8.42578125" style="1376" customWidth="1"/>
    <col min="10478" max="10478" width="9" style="1376" bestFit="1" customWidth="1"/>
    <col min="10479" max="10479" width="8.7109375" style="1376" bestFit="1" customWidth="1"/>
    <col min="10480" max="10721" width="9.140625" style="1376"/>
    <col min="10722" max="10722" width="4.28515625" style="1376" customWidth="1"/>
    <col min="10723" max="10723" width="3.28515625" style="1376" customWidth="1"/>
    <col min="10724" max="10724" width="2.85546875" style="1376" customWidth="1"/>
    <col min="10725" max="10725" width="3.42578125" style="1376" customWidth="1"/>
    <col min="10726" max="10726" width="3.28515625" style="1376" customWidth="1"/>
    <col min="10727" max="10727" width="3.5703125" style="1376" customWidth="1"/>
    <col min="10728" max="10728" width="16.5703125" style="1376" customWidth="1"/>
    <col min="10729" max="10729" width="8.140625" style="1376" customWidth="1"/>
    <col min="10730" max="10730" width="8.5703125" style="1376" customWidth="1"/>
    <col min="10731" max="10731" width="7.7109375" style="1376" customWidth="1"/>
    <col min="10732" max="10732" width="8.140625" style="1376" customWidth="1"/>
    <col min="10733" max="10733" width="8.42578125" style="1376" customWidth="1"/>
    <col min="10734" max="10734" width="9" style="1376" bestFit="1" customWidth="1"/>
    <col min="10735" max="10735" width="8.7109375" style="1376" bestFit="1" customWidth="1"/>
    <col min="10736" max="10977" width="9.140625" style="1376"/>
    <col min="10978" max="10978" width="4.28515625" style="1376" customWidth="1"/>
    <col min="10979" max="10979" width="3.28515625" style="1376" customWidth="1"/>
    <col min="10980" max="10980" width="2.85546875" style="1376" customWidth="1"/>
    <col min="10981" max="10981" width="3.42578125" style="1376" customWidth="1"/>
    <col min="10982" max="10982" width="3.28515625" style="1376" customWidth="1"/>
    <col min="10983" max="10983" width="3.5703125" style="1376" customWidth="1"/>
    <col min="10984" max="10984" width="16.5703125" style="1376" customWidth="1"/>
    <col min="10985" max="10985" width="8.140625" style="1376" customWidth="1"/>
    <col min="10986" max="10986" width="8.5703125" style="1376" customWidth="1"/>
    <col min="10987" max="10987" width="7.7109375" style="1376" customWidth="1"/>
    <col min="10988" max="10988" width="8.140625" style="1376" customWidth="1"/>
    <col min="10989" max="10989" width="8.42578125" style="1376" customWidth="1"/>
    <col min="10990" max="10990" width="9" style="1376" bestFit="1" customWidth="1"/>
    <col min="10991" max="10991" width="8.7109375" style="1376" bestFit="1" customWidth="1"/>
    <col min="10992" max="11233" width="9.140625" style="1376"/>
    <col min="11234" max="11234" width="4.28515625" style="1376" customWidth="1"/>
    <col min="11235" max="11235" width="3.28515625" style="1376" customWidth="1"/>
    <col min="11236" max="11236" width="2.85546875" style="1376" customWidth="1"/>
    <col min="11237" max="11237" width="3.42578125" style="1376" customWidth="1"/>
    <col min="11238" max="11238" width="3.28515625" style="1376" customWidth="1"/>
    <col min="11239" max="11239" width="3.5703125" style="1376" customWidth="1"/>
    <col min="11240" max="11240" width="16.5703125" style="1376" customWidth="1"/>
    <col min="11241" max="11241" width="8.140625" style="1376" customWidth="1"/>
    <col min="11242" max="11242" width="8.5703125" style="1376" customWidth="1"/>
    <col min="11243" max="11243" width="7.7109375" style="1376" customWidth="1"/>
    <col min="11244" max="11244" width="8.140625" style="1376" customWidth="1"/>
    <col min="11245" max="11245" width="8.42578125" style="1376" customWidth="1"/>
    <col min="11246" max="11246" width="9" style="1376" bestFit="1" customWidth="1"/>
    <col min="11247" max="11247" width="8.7109375" style="1376" bestFit="1" customWidth="1"/>
    <col min="11248" max="11489" width="9.140625" style="1376"/>
    <col min="11490" max="11490" width="4.28515625" style="1376" customWidth="1"/>
    <col min="11491" max="11491" width="3.28515625" style="1376" customWidth="1"/>
    <col min="11492" max="11492" width="2.85546875" style="1376" customWidth="1"/>
    <col min="11493" max="11493" width="3.42578125" style="1376" customWidth="1"/>
    <col min="11494" max="11494" width="3.28515625" style="1376" customWidth="1"/>
    <col min="11495" max="11495" width="3.5703125" style="1376" customWidth="1"/>
    <col min="11496" max="11496" width="16.5703125" style="1376" customWidth="1"/>
    <col min="11497" max="11497" width="8.140625" style="1376" customWidth="1"/>
    <col min="11498" max="11498" width="8.5703125" style="1376" customWidth="1"/>
    <col min="11499" max="11499" width="7.7109375" style="1376" customWidth="1"/>
    <col min="11500" max="11500" width="8.140625" style="1376" customWidth="1"/>
    <col min="11501" max="11501" width="8.42578125" style="1376" customWidth="1"/>
    <col min="11502" max="11502" width="9" style="1376" bestFit="1" customWidth="1"/>
    <col min="11503" max="11503" width="8.7109375" style="1376" bestFit="1" customWidth="1"/>
    <col min="11504" max="11745" width="9.140625" style="1376"/>
    <col min="11746" max="11746" width="4.28515625" style="1376" customWidth="1"/>
    <col min="11747" max="11747" width="3.28515625" style="1376" customWidth="1"/>
    <col min="11748" max="11748" width="2.85546875" style="1376" customWidth="1"/>
    <col min="11749" max="11749" width="3.42578125" style="1376" customWidth="1"/>
    <col min="11750" max="11750" width="3.28515625" style="1376" customWidth="1"/>
    <col min="11751" max="11751" width="3.5703125" style="1376" customWidth="1"/>
    <col min="11752" max="11752" width="16.5703125" style="1376" customWidth="1"/>
    <col min="11753" max="11753" width="8.140625" style="1376" customWidth="1"/>
    <col min="11754" max="11754" width="8.5703125" style="1376" customWidth="1"/>
    <col min="11755" max="11755" width="7.7109375" style="1376" customWidth="1"/>
    <col min="11756" max="11756" width="8.140625" style="1376" customWidth="1"/>
    <col min="11757" max="11757" width="8.42578125" style="1376" customWidth="1"/>
    <col min="11758" max="11758" width="9" style="1376" bestFit="1" customWidth="1"/>
    <col min="11759" max="11759" width="8.7109375" style="1376" bestFit="1" customWidth="1"/>
    <col min="11760" max="12001" width="9.140625" style="1376"/>
    <col min="12002" max="12002" width="4.28515625" style="1376" customWidth="1"/>
    <col min="12003" max="12003" width="3.28515625" style="1376" customWidth="1"/>
    <col min="12004" max="12004" width="2.85546875" style="1376" customWidth="1"/>
    <col min="12005" max="12005" width="3.42578125" style="1376" customWidth="1"/>
    <col min="12006" max="12006" width="3.28515625" style="1376" customWidth="1"/>
    <col min="12007" max="12007" width="3.5703125" style="1376" customWidth="1"/>
    <col min="12008" max="12008" width="16.5703125" style="1376" customWidth="1"/>
    <col min="12009" max="12009" width="8.140625" style="1376" customWidth="1"/>
    <col min="12010" max="12010" width="8.5703125" style="1376" customWidth="1"/>
    <col min="12011" max="12011" width="7.7109375" style="1376" customWidth="1"/>
    <col min="12012" max="12012" width="8.140625" style="1376" customWidth="1"/>
    <col min="12013" max="12013" width="8.42578125" style="1376" customWidth="1"/>
    <col min="12014" max="12014" width="9" style="1376" bestFit="1" customWidth="1"/>
    <col min="12015" max="12015" width="8.7109375" style="1376" bestFit="1" customWidth="1"/>
    <col min="12016" max="12257" width="9.140625" style="1376"/>
    <col min="12258" max="12258" width="4.28515625" style="1376" customWidth="1"/>
    <col min="12259" max="12259" width="3.28515625" style="1376" customWidth="1"/>
    <col min="12260" max="12260" width="2.85546875" style="1376" customWidth="1"/>
    <col min="12261" max="12261" width="3.42578125" style="1376" customWidth="1"/>
    <col min="12262" max="12262" width="3.28515625" style="1376" customWidth="1"/>
    <col min="12263" max="12263" width="3.5703125" style="1376" customWidth="1"/>
    <col min="12264" max="12264" width="16.5703125" style="1376" customWidth="1"/>
    <col min="12265" max="12265" width="8.140625" style="1376" customWidth="1"/>
    <col min="12266" max="12266" width="8.5703125" style="1376" customWidth="1"/>
    <col min="12267" max="12267" width="7.7109375" style="1376" customWidth="1"/>
    <col min="12268" max="12268" width="8.140625" style="1376" customWidth="1"/>
    <col min="12269" max="12269" width="8.42578125" style="1376" customWidth="1"/>
    <col min="12270" max="12270" width="9" style="1376" bestFit="1" customWidth="1"/>
    <col min="12271" max="12271" width="8.7109375" style="1376" bestFit="1" customWidth="1"/>
    <col min="12272" max="12513" width="9.140625" style="1376"/>
    <col min="12514" max="12514" width="4.28515625" style="1376" customWidth="1"/>
    <col min="12515" max="12515" width="3.28515625" style="1376" customWidth="1"/>
    <col min="12516" max="12516" width="2.85546875" style="1376" customWidth="1"/>
    <col min="12517" max="12517" width="3.42578125" style="1376" customWidth="1"/>
    <col min="12518" max="12518" width="3.28515625" style="1376" customWidth="1"/>
    <col min="12519" max="12519" width="3.5703125" style="1376" customWidth="1"/>
    <col min="12520" max="12520" width="16.5703125" style="1376" customWidth="1"/>
    <col min="12521" max="12521" width="8.140625" style="1376" customWidth="1"/>
    <col min="12522" max="12522" width="8.5703125" style="1376" customWidth="1"/>
    <col min="12523" max="12523" width="7.7109375" style="1376" customWidth="1"/>
    <col min="12524" max="12524" width="8.140625" style="1376" customWidth="1"/>
    <col min="12525" max="12525" width="8.42578125" style="1376" customWidth="1"/>
    <col min="12526" max="12526" width="9" style="1376" bestFit="1" customWidth="1"/>
    <col min="12527" max="12527" width="8.7109375" style="1376" bestFit="1" customWidth="1"/>
    <col min="12528" max="12769" width="9.140625" style="1376"/>
    <col min="12770" max="12770" width="4.28515625" style="1376" customWidth="1"/>
    <col min="12771" max="12771" width="3.28515625" style="1376" customWidth="1"/>
    <col min="12772" max="12772" width="2.85546875" style="1376" customWidth="1"/>
    <col min="12773" max="12773" width="3.42578125" style="1376" customWidth="1"/>
    <col min="12774" max="12774" width="3.28515625" style="1376" customWidth="1"/>
    <col min="12775" max="12775" width="3.5703125" style="1376" customWidth="1"/>
    <col min="12776" max="12776" width="16.5703125" style="1376" customWidth="1"/>
    <col min="12777" max="12777" width="8.140625" style="1376" customWidth="1"/>
    <col min="12778" max="12778" width="8.5703125" style="1376" customWidth="1"/>
    <col min="12779" max="12779" width="7.7109375" style="1376" customWidth="1"/>
    <col min="12780" max="12780" width="8.140625" style="1376" customWidth="1"/>
    <col min="12781" max="12781" width="8.42578125" style="1376" customWidth="1"/>
    <col min="12782" max="12782" width="9" style="1376" bestFit="1" customWidth="1"/>
    <col min="12783" max="12783" width="8.7109375" style="1376" bestFit="1" customWidth="1"/>
    <col min="12784" max="13025" width="9.140625" style="1376"/>
    <col min="13026" max="13026" width="4.28515625" style="1376" customWidth="1"/>
    <col min="13027" max="13027" width="3.28515625" style="1376" customWidth="1"/>
    <col min="13028" max="13028" width="2.85546875" style="1376" customWidth="1"/>
    <col min="13029" max="13029" width="3.42578125" style="1376" customWidth="1"/>
    <col min="13030" max="13030" width="3.28515625" style="1376" customWidth="1"/>
    <col min="13031" max="13031" width="3.5703125" style="1376" customWidth="1"/>
    <col min="13032" max="13032" width="16.5703125" style="1376" customWidth="1"/>
    <col min="13033" max="13033" width="8.140625" style="1376" customWidth="1"/>
    <col min="13034" max="13034" width="8.5703125" style="1376" customWidth="1"/>
    <col min="13035" max="13035" width="7.7109375" style="1376" customWidth="1"/>
    <col min="13036" max="13036" width="8.140625" style="1376" customWidth="1"/>
    <col min="13037" max="13037" width="8.42578125" style="1376" customWidth="1"/>
    <col min="13038" max="13038" width="9" style="1376" bestFit="1" customWidth="1"/>
    <col min="13039" max="13039" width="8.7109375" style="1376" bestFit="1" customWidth="1"/>
    <col min="13040" max="13281" width="9.140625" style="1376"/>
    <col min="13282" max="13282" width="4.28515625" style="1376" customWidth="1"/>
    <col min="13283" max="13283" width="3.28515625" style="1376" customWidth="1"/>
    <col min="13284" max="13284" width="2.85546875" style="1376" customWidth="1"/>
    <col min="13285" max="13285" width="3.42578125" style="1376" customWidth="1"/>
    <col min="13286" max="13286" width="3.28515625" style="1376" customWidth="1"/>
    <col min="13287" max="13287" width="3.5703125" style="1376" customWidth="1"/>
    <col min="13288" max="13288" width="16.5703125" style="1376" customWidth="1"/>
    <col min="13289" max="13289" width="8.140625" style="1376" customWidth="1"/>
    <col min="13290" max="13290" width="8.5703125" style="1376" customWidth="1"/>
    <col min="13291" max="13291" width="7.7109375" style="1376" customWidth="1"/>
    <col min="13292" max="13292" width="8.140625" style="1376" customWidth="1"/>
    <col min="13293" max="13293" width="8.42578125" style="1376" customWidth="1"/>
    <col min="13294" max="13294" width="9" style="1376" bestFit="1" customWidth="1"/>
    <col min="13295" max="13295" width="8.7109375" style="1376" bestFit="1" customWidth="1"/>
    <col min="13296" max="13537" width="9.140625" style="1376"/>
    <col min="13538" max="13538" width="4.28515625" style="1376" customWidth="1"/>
    <col min="13539" max="13539" width="3.28515625" style="1376" customWidth="1"/>
    <col min="13540" max="13540" width="2.85546875" style="1376" customWidth="1"/>
    <col min="13541" max="13541" width="3.42578125" style="1376" customWidth="1"/>
    <col min="13542" max="13542" width="3.28515625" style="1376" customWidth="1"/>
    <col min="13543" max="13543" width="3.5703125" style="1376" customWidth="1"/>
    <col min="13544" max="13544" width="16.5703125" style="1376" customWidth="1"/>
    <col min="13545" max="13545" width="8.140625" style="1376" customWidth="1"/>
    <col min="13546" max="13546" width="8.5703125" style="1376" customWidth="1"/>
    <col min="13547" max="13547" width="7.7109375" style="1376" customWidth="1"/>
    <col min="13548" max="13548" width="8.140625" style="1376" customWidth="1"/>
    <col min="13549" max="13549" width="8.42578125" style="1376" customWidth="1"/>
    <col min="13550" max="13550" width="9" style="1376" bestFit="1" customWidth="1"/>
    <col min="13551" max="13551" width="8.7109375" style="1376" bestFit="1" customWidth="1"/>
    <col min="13552" max="13793" width="9.140625" style="1376"/>
    <col min="13794" max="13794" width="4.28515625" style="1376" customWidth="1"/>
    <col min="13795" max="13795" width="3.28515625" style="1376" customWidth="1"/>
    <col min="13796" max="13796" width="2.85546875" style="1376" customWidth="1"/>
    <col min="13797" max="13797" width="3.42578125" style="1376" customWidth="1"/>
    <col min="13798" max="13798" width="3.28515625" style="1376" customWidth="1"/>
    <col min="13799" max="13799" width="3.5703125" style="1376" customWidth="1"/>
    <col min="13800" max="13800" width="16.5703125" style="1376" customWidth="1"/>
    <col min="13801" max="13801" width="8.140625" style="1376" customWidth="1"/>
    <col min="13802" max="13802" width="8.5703125" style="1376" customWidth="1"/>
    <col min="13803" max="13803" width="7.7109375" style="1376" customWidth="1"/>
    <col min="13804" max="13804" width="8.140625" style="1376" customWidth="1"/>
    <col min="13805" max="13805" width="8.42578125" style="1376" customWidth="1"/>
    <col min="13806" max="13806" width="9" style="1376" bestFit="1" customWidth="1"/>
    <col min="13807" max="13807" width="8.7109375" style="1376" bestFit="1" customWidth="1"/>
    <col min="13808" max="14049" width="9.140625" style="1376"/>
    <col min="14050" max="14050" width="4.28515625" style="1376" customWidth="1"/>
    <col min="14051" max="14051" width="3.28515625" style="1376" customWidth="1"/>
    <col min="14052" max="14052" width="2.85546875" style="1376" customWidth="1"/>
    <col min="14053" max="14053" width="3.42578125" style="1376" customWidth="1"/>
    <col min="14054" max="14054" width="3.28515625" style="1376" customWidth="1"/>
    <col min="14055" max="14055" width="3.5703125" style="1376" customWidth="1"/>
    <col min="14056" max="14056" width="16.5703125" style="1376" customWidth="1"/>
    <col min="14057" max="14057" width="8.140625" style="1376" customWidth="1"/>
    <col min="14058" max="14058" width="8.5703125" style="1376" customWidth="1"/>
    <col min="14059" max="14059" width="7.7109375" style="1376" customWidth="1"/>
    <col min="14060" max="14060" width="8.140625" style="1376" customWidth="1"/>
    <col min="14061" max="14061" width="8.42578125" style="1376" customWidth="1"/>
    <col min="14062" max="14062" width="9" style="1376" bestFit="1" customWidth="1"/>
    <col min="14063" max="14063" width="8.7109375" style="1376" bestFit="1" customWidth="1"/>
    <col min="14064" max="14305" width="9.140625" style="1376"/>
    <col min="14306" max="14306" width="4.28515625" style="1376" customWidth="1"/>
    <col min="14307" max="14307" width="3.28515625" style="1376" customWidth="1"/>
    <col min="14308" max="14308" width="2.85546875" style="1376" customWidth="1"/>
    <col min="14309" max="14309" width="3.42578125" style="1376" customWidth="1"/>
    <col min="14310" max="14310" width="3.28515625" style="1376" customWidth="1"/>
    <col min="14311" max="14311" width="3.5703125" style="1376" customWidth="1"/>
    <col min="14312" max="14312" width="16.5703125" style="1376" customWidth="1"/>
    <col min="14313" max="14313" width="8.140625" style="1376" customWidth="1"/>
    <col min="14314" max="14314" width="8.5703125" style="1376" customWidth="1"/>
    <col min="14315" max="14315" width="7.7109375" style="1376" customWidth="1"/>
    <col min="14316" max="14316" width="8.140625" style="1376" customWidth="1"/>
    <col min="14317" max="14317" width="8.42578125" style="1376" customWidth="1"/>
    <col min="14318" max="14318" width="9" style="1376" bestFit="1" customWidth="1"/>
    <col min="14319" max="14319" width="8.7109375" style="1376" bestFit="1" customWidth="1"/>
    <col min="14320" max="14561" width="9.140625" style="1376"/>
    <col min="14562" max="14562" width="4.28515625" style="1376" customWidth="1"/>
    <col min="14563" max="14563" width="3.28515625" style="1376" customWidth="1"/>
    <col min="14564" max="14564" width="2.85546875" style="1376" customWidth="1"/>
    <col min="14565" max="14565" width="3.42578125" style="1376" customWidth="1"/>
    <col min="14566" max="14566" width="3.28515625" style="1376" customWidth="1"/>
    <col min="14567" max="14567" width="3.5703125" style="1376" customWidth="1"/>
    <col min="14568" max="14568" width="16.5703125" style="1376" customWidth="1"/>
    <col min="14569" max="14569" width="8.140625" style="1376" customWidth="1"/>
    <col min="14570" max="14570" width="8.5703125" style="1376" customWidth="1"/>
    <col min="14571" max="14571" width="7.7109375" style="1376" customWidth="1"/>
    <col min="14572" max="14572" width="8.140625" style="1376" customWidth="1"/>
    <col min="14573" max="14573" width="8.42578125" style="1376" customWidth="1"/>
    <col min="14574" max="14574" width="9" style="1376" bestFit="1" customWidth="1"/>
    <col min="14575" max="14575" width="8.7109375" style="1376" bestFit="1" customWidth="1"/>
    <col min="14576" max="14817" width="9.140625" style="1376"/>
    <col min="14818" max="14818" width="4.28515625" style="1376" customWidth="1"/>
    <col min="14819" max="14819" width="3.28515625" style="1376" customWidth="1"/>
    <col min="14820" max="14820" width="2.85546875" style="1376" customWidth="1"/>
    <col min="14821" max="14821" width="3.42578125" style="1376" customWidth="1"/>
    <col min="14822" max="14822" width="3.28515625" style="1376" customWidth="1"/>
    <col min="14823" max="14823" width="3.5703125" style="1376" customWidth="1"/>
    <col min="14824" max="14824" width="16.5703125" style="1376" customWidth="1"/>
    <col min="14825" max="14825" width="8.140625" style="1376" customWidth="1"/>
    <col min="14826" max="14826" width="8.5703125" style="1376" customWidth="1"/>
    <col min="14827" max="14827" width="7.7109375" style="1376" customWidth="1"/>
    <col min="14828" max="14828" width="8.140625" style="1376" customWidth="1"/>
    <col min="14829" max="14829" width="8.42578125" style="1376" customWidth="1"/>
    <col min="14830" max="14830" width="9" style="1376" bestFit="1" customWidth="1"/>
    <col min="14831" max="14831" width="8.7109375" style="1376" bestFit="1" customWidth="1"/>
    <col min="14832" max="15073" width="9.140625" style="1376"/>
    <col min="15074" max="15074" width="4.28515625" style="1376" customWidth="1"/>
    <col min="15075" max="15075" width="3.28515625" style="1376" customWidth="1"/>
    <col min="15076" max="15076" width="2.85546875" style="1376" customWidth="1"/>
    <col min="15077" max="15077" width="3.42578125" style="1376" customWidth="1"/>
    <col min="15078" max="15078" width="3.28515625" style="1376" customWidth="1"/>
    <col min="15079" max="15079" width="3.5703125" style="1376" customWidth="1"/>
    <col min="15080" max="15080" width="16.5703125" style="1376" customWidth="1"/>
    <col min="15081" max="15081" width="8.140625" style="1376" customWidth="1"/>
    <col min="15082" max="15082" width="8.5703125" style="1376" customWidth="1"/>
    <col min="15083" max="15083" width="7.7109375" style="1376" customWidth="1"/>
    <col min="15084" max="15084" width="8.140625" style="1376" customWidth="1"/>
    <col min="15085" max="15085" width="8.42578125" style="1376" customWidth="1"/>
    <col min="15086" max="15086" width="9" style="1376" bestFit="1" customWidth="1"/>
    <col min="15087" max="15087" width="8.7109375" style="1376" bestFit="1" customWidth="1"/>
    <col min="15088" max="15329" width="9.140625" style="1376"/>
    <col min="15330" max="15330" width="4.28515625" style="1376" customWidth="1"/>
    <col min="15331" max="15331" width="3.28515625" style="1376" customWidth="1"/>
    <col min="15332" max="15332" width="2.85546875" style="1376" customWidth="1"/>
    <col min="15333" max="15333" width="3.42578125" style="1376" customWidth="1"/>
    <col min="15334" max="15334" width="3.28515625" style="1376" customWidth="1"/>
    <col min="15335" max="15335" width="3.5703125" style="1376" customWidth="1"/>
    <col min="15336" max="15336" width="16.5703125" style="1376" customWidth="1"/>
    <col min="15337" max="15337" width="8.140625" style="1376" customWidth="1"/>
    <col min="15338" max="15338" width="8.5703125" style="1376" customWidth="1"/>
    <col min="15339" max="15339" width="7.7109375" style="1376" customWidth="1"/>
    <col min="15340" max="15340" width="8.140625" style="1376" customWidth="1"/>
    <col min="15341" max="15341" width="8.42578125" style="1376" customWidth="1"/>
    <col min="15342" max="15342" width="9" style="1376" bestFit="1" customWidth="1"/>
    <col min="15343" max="15343" width="8.7109375" style="1376" bestFit="1" customWidth="1"/>
    <col min="15344" max="15585" width="9.140625" style="1376"/>
    <col min="15586" max="15586" width="4.28515625" style="1376" customWidth="1"/>
    <col min="15587" max="15587" width="3.28515625" style="1376" customWidth="1"/>
    <col min="15588" max="15588" width="2.85546875" style="1376" customWidth="1"/>
    <col min="15589" max="15589" width="3.42578125" style="1376" customWidth="1"/>
    <col min="15590" max="15590" width="3.28515625" style="1376" customWidth="1"/>
    <col min="15591" max="15591" width="3.5703125" style="1376" customWidth="1"/>
    <col min="15592" max="15592" width="16.5703125" style="1376" customWidth="1"/>
    <col min="15593" max="15593" width="8.140625" style="1376" customWidth="1"/>
    <col min="15594" max="15594" width="8.5703125" style="1376" customWidth="1"/>
    <col min="15595" max="15595" width="7.7109375" style="1376" customWidth="1"/>
    <col min="15596" max="15596" width="8.140625" style="1376" customWidth="1"/>
    <col min="15597" max="15597" width="8.42578125" style="1376" customWidth="1"/>
    <col min="15598" max="15598" width="9" style="1376" bestFit="1" customWidth="1"/>
    <col min="15599" max="15599" width="8.7109375" style="1376" bestFit="1" customWidth="1"/>
    <col min="15600" max="15841" width="9.140625" style="1376"/>
    <col min="15842" max="15842" width="4.28515625" style="1376" customWidth="1"/>
    <col min="15843" max="15843" width="3.28515625" style="1376" customWidth="1"/>
    <col min="15844" max="15844" width="2.85546875" style="1376" customWidth="1"/>
    <col min="15845" max="15845" width="3.42578125" style="1376" customWidth="1"/>
    <col min="15846" max="15846" width="3.28515625" style="1376" customWidth="1"/>
    <col min="15847" max="15847" width="3.5703125" style="1376" customWidth="1"/>
    <col min="15848" max="15848" width="16.5703125" style="1376" customWidth="1"/>
    <col min="15849" max="15849" width="8.140625" style="1376" customWidth="1"/>
    <col min="15850" max="15850" width="8.5703125" style="1376" customWidth="1"/>
    <col min="15851" max="15851" width="7.7109375" style="1376" customWidth="1"/>
    <col min="15852" max="15852" width="8.140625" style="1376" customWidth="1"/>
    <col min="15853" max="15853" width="8.42578125" style="1376" customWidth="1"/>
    <col min="15854" max="15854" width="9" style="1376" bestFit="1" customWidth="1"/>
    <col min="15855" max="15855" width="8.7109375" style="1376" bestFit="1" customWidth="1"/>
    <col min="15856" max="16097" width="9.140625" style="1376"/>
    <col min="16098" max="16098" width="4.28515625" style="1376" customWidth="1"/>
    <col min="16099" max="16099" width="3.28515625" style="1376" customWidth="1"/>
    <col min="16100" max="16100" width="2.85546875" style="1376" customWidth="1"/>
    <col min="16101" max="16101" width="3.42578125" style="1376" customWidth="1"/>
    <col min="16102" max="16102" width="3.28515625" style="1376" customWidth="1"/>
    <col min="16103" max="16103" width="3.5703125" style="1376" customWidth="1"/>
    <col min="16104" max="16104" width="16.5703125" style="1376" customWidth="1"/>
    <col min="16105" max="16105" width="8.140625" style="1376" customWidth="1"/>
    <col min="16106" max="16106" width="8.5703125" style="1376" customWidth="1"/>
    <col min="16107" max="16107" width="7.7109375" style="1376" customWidth="1"/>
    <col min="16108" max="16108" width="8.140625" style="1376" customWidth="1"/>
    <col min="16109" max="16109" width="8.42578125" style="1376" customWidth="1"/>
    <col min="16110" max="16110" width="9" style="1376" bestFit="1" customWidth="1"/>
    <col min="16111" max="16111" width="8.7109375" style="1376" bestFit="1" customWidth="1"/>
    <col min="16112" max="16384" width="9.140625" style="1376"/>
  </cols>
  <sheetData>
    <row r="1" spans="2:17">
      <c r="B1" s="2630" t="s">
        <v>1541</v>
      </c>
      <c r="C1" s="2630"/>
      <c r="D1" s="2630"/>
      <c r="E1" s="2630"/>
      <c r="F1" s="2630"/>
      <c r="G1" s="2630"/>
      <c r="H1" s="2630"/>
      <c r="I1" s="2630"/>
      <c r="J1" s="2630"/>
      <c r="K1" s="2630"/>
    </row>
    <row r="2" spans="2:17">
      <c r="B2" s="2630" t="s">
        <v>1395</v>
      </c>
      <c r="C2" s="2630"/>
      <c r="D2" s="2630"/>
      <c r="E2" s="2630"/>
      <c r="F2" s="2630"/>
      <c r="G2" s="2630"/>
      <c r="H2" s="2630"/>
      <c r="I2" s="2630"/>
      <c r="J2" s="2630"/>
      <c r="K2" s="2630"/>
    </row>
    <row r="3" spans="2:17" ht="16.5" thickBot="1">
      <c r="B3" s="2631"/>
      <c r="C3" s="2631"/>
      <c r="D3" s="2631"/>
      <c r="E3" s="2631"/>
      <c r="F3" s="2631"/>
      <c r="J3" s="1377"/>
      <c r="K3" s="1378" t="s">
        <v>1449</v>
      </c>
    </row>
    <row r="4" spans="2:17" ht="21.75" customHeight="1" thickTop="1">
      <c r="B4" s="2632" t="s">
        <v>1813</v>
      </c>
      <c r="C4" s="2633"/>
      <c r="D4" s="2633"/>
      <c r="E4" s="2633"/>
      <c r="F4" s="2634"/>
      <c r="G4" s="2603" t="s">
        <v>154</v>
      </c>
      <c r="H4" s="2604"/>
      <c r="I4" s="2605"/>
      <c r="J4" s="2638" t="s">
        <v>1397</v>
      </c>
      <c r="K4" s="2639"/>
    </row>
    <row r="5" spans="2:17" ht="21.75" customHeight="1">
      <c r="B5" s="2635"/>
      <c r="C5" s="2636"/>
      <c r="D5" s="2636"/>
      <c r="E5" s="2636"/>
      <c r="F5" s="2637"/>
      <c r="G5" s="1115" t="s">
        <v>87</v>
      </c>
      <c r="H5" s="1116" t="s">
        <v>1084</v>
      </c>
      <c r="I5" s="1116" t="s">
        <v>1085</v>
      </c>
      <c r="J5" s="1343" t="s">
        <v>102</v>
      </c>
      <c r="K5" s="1344" t="s">
        <v>106</v>
      </c>
    </row>
    <row r="6" spans="2:17" ht="18" customHeight="1">
      <c r="B6" s="1379" t="s">
        <v>1398</v>
      </c>
      <c r="C6" s="1380"/>
      <c r="D6" s="1380"/>
      <c r="E6" s="1380"/>
      <c r="F6" s="1380"/>
      <c r="G6" s="1381">
        <v>-93.500734272370835</v>
      </c>
      <c r="H6" s="1381">
        <v>-2369.1988048599619</v>
      </c>
      <c r="I6" s="1382">
        <v>-2348.1647679538323</v>
      </c>
      <c r="J6" s="1383" t="s">
        <v>300</v>
      </c>
      <c r="K6" s="1384">
        <v>-0.88781223690398292</v>
      </c>
      <c r="L6" s="1385"/>
      <c r="M6" s="1385"/>
      <c r="N6" s="1385"/>
      <c r="O6" s="1385"/>
      <c r="P6" s="1385"/>
      <c r="Q6" s="1385"/>
    </row>
    <row r="7" spans="2:17" ht="18" customHeight="1">
      <c r="B7" s="1386"/>
      <c r="C7" s="1387" t="s">
        <v>1399</v>
      </c>
      <c r="D7" s="1387"/>
      <c r="E7" s="1387"/>
      <c r="F7" s="1387"/>
      <c r="G7" s="1388">
        <v>773.69423403299299</v>
      </c>
      <c r="H7" s="1388">
        <v>897.56752871501919</v>
      </c>
      <c r="I7" s="1389">
        <v>1001.9959712747989</v>
      </c>
      <c r="J7" s="1390">
        <v>16.010626580001613</v>
      </c>
      <c r="K7" s="1391">
        <v>11.63460566686075</v>
      </c>
      <c r="L7" s="1385"/>
      <c r="M7" s="1385"/>
      <c r="N7" s="1385"/>
      <c r="O7" s="1385"/>
      <c r="P7" s="1385"/>
      <c r="Q7" s="1385"/>
    </row>
    <row r="8" spans="2:17" ht="18" customHeight="1">
      <c r="B8" s="1386"/>
      <c r="C8" s="1387"/>
      <c r="D8" s="1387" t="s">
        <v>1400</v>
      </c>
      <c r="E8" s="1387"/>
      <c r="F8" s="1387"/>
      <c r="G8" s="1392">
        <v>88.83118128582349</v>
      </c>
      <c r="H8" s="1392">
        <v>116.07860296631615</v>
      </c>
      <c r="I8" s="1389">
        <v>137.11634178351008</v>
      </c>
      <c r="J8" s="1390" t="s">
        <v>300</v>
      </c>
      <c r="K8" s="1391" t="s">
        <v>300</v>
      </c>
      <c r="M8" s="1385"/>
      <c r="N8" s="1385"/>
      <c r="O8" s="1385"/>
      <c r="P8" s="1385"/>
      <c r="Q8" s="1385"/>
    </row>
    <row r="9" spans="2:17" ht="18" customHeight="1">
      <c r="B9" s="1386"/>
      <c r="C9" s="1387"/>
      <c r="D9" s="1387" t="s">
        <v>127</v>
      </c>
      <c r="E9" s="1387"/>
      <c r="F9" s="1387"/>
      <c r="G9" s="1392">
        <v>684.86305274716949</v>
      </c>
      <c r="H9" s="1392">
        <v>781.48892574870308</v>
      </c>
      <c r="I9" s="1389">
        <v>864.8796294912886</v>
      </c>
      <c r="J9" s="1390">
        <v>14.108787532622955</v>
      </c>
      <c r="K9" s="1391">
        <v>10.670746698386452</v>
      </c>
      <c r="M9" s="1385"/>
      <c r="N9" s="1385"/>
      <c r="O9" s="1385"/>
      <c r="P9" s="1385"/>
      <c r="Q9" s="1385"/>
    </row>
    <row r="10" spans="2:17" ht="18" customHeight="1">
      <c r="B10" s="1386"/>
      <c r="C10" s="1387" t="s">
        <v>1401</v>
      </c>
      <c r="D10" s="1387"/>
      <c r="E10" s="1387"/>
      <c r="F10" s="1387"/>
      <c r="G10" s="1388">
        <v>-9219.333436580624</v>
      </c>
      <c r="H10" s="1388">
        <v>-11767.715340191</v>
      </c>
      <c r="I10" s="1389">
        <v>-12374.831783967322</v>
      </c>
      <c r="J10" s="1390">
        <v>27.641715327258524</v>
      </c>
      <c r="K10" s="1391">
        <v>5.1591700361989439</v>
      </c>
      <c r="M10" s="1385"/>
      <c r="N10" s="1385"/>
      <c r="O10" s="1385"/>
      <c r="P10" s="1385"/>
      <c r="Q10" s="1385"/>
    </row>
    <row r="11" spans="2:17" ht="18" customHeight="1">
      <c r="B11" s="1386"/>
      <c r="C11" s="1387"/>
      <c r="D11" s="1387" t="s">
        <v>1400</v>
      </c>
      <c r="E11" s="1387"/>
      <c r="F11" s="1387"/>
      <c r="G11" s="1388">
        <v>-1145.3845235936735</v>
      </c>
      <c r="H11" s="1388">
        <v>-1644.9638539463035</v>
      </c>
      <c r="I11" s="1389">
        <v>-1895.3750794762152</v>
      </c>
      <c r="J11" s="1390">
        <v>43.616734822397206</v>
      </c>
      <c r="K11" s="1391">
        <v>15.222901398664163</v>
      </c>
      <c r="M11" s="1385"/>
      <c r="N11" s="1385"/>
      <c r="O11" s="1385"/>
      <c r="P11" s="1385"/>
      <c r="Q11" s="1385"/>
    </row>
    <row r="12" spans="2:17" ht="18" customHeight="1">
      <c r="B12" s="1386"/>
      <c r="C12" s="1387"/>
      <c r="D12" s="1387" t="s">
        <v>127</v>
      </c>
      <c r="E12" s="1387"/>
      <c r="F12" s="1387"/>
      <c r="G12" s="1388">
        <v>-8073.9489129869507</v>
      </c>
      <c r="H12" s="1388">
        <v>-10122.751486244699</v>
      </c>
      <c r="I12" s="1389">
        <v>-10479.456704491107</v>
      </c>
      <c r="J12" s="1390">
        <v>25.375471102650252</v>
      </c>
      <c r="K12" s="1391">
        <v>3.5237970499534441</v>
      </c>
      <c r="M12" s="1385"/>
      <c r="N12" s="1385"/>
      <c r="O12" s="1385"/>
      <c r="P12" s="1385"/>
      <c r="Q12" s="1385"/>
    </row>
    <row r="13" spans="2:17" ht="18" customHeight="1">
      <c r="B13" s="1393"/>
      <c r="C13" s="1394" t="s">
        <v>1402</v>
      </c>
      <c r="D13" s="1394"/>
      <c r="E13" s="1394"/>
      <c r="F13" s="1394"/>
      <c r="G13" s="1395">
        <v>-8445.6392025476307</v>
      </c>
      <c r="H13" s="1395">
        <v>-10870.147811475985</v>
      </c>
      <c r="I13" s="1396">
        <v>-11372.835812692521</v>
      </c>
      <c r="J13" s="1397">
        <v>28.707224530702177</v>
      </c>
      <c r="K13" s="1398">
        <v>4.6244817451868698</v>
      </c>
      <c r="M13" s="1385"/>
      <c r="N13" s="1385"/>
      <c r="O13" s="1385"/>
      <c r="P13" s="1385"/>
      <c r="Q13" s="1385"/>
    </row>
    <row r="14" spans="2:17" ht="18" customHeight="1">
      <c r="B14" s="1393"/>
      <c r="C14" s="1394" t="s">
        <v>1403</v>
      </c>
      <c r="D14" s="1394"/>
      <c r="E14" s="1394"/>
      <c r="F14" s="1394"/>
      <c r="G14" s="1395">
        <v>26.112814428879172</v>
      </c>
      <c r="H14" s="1395">
        <v>19.547174201465545</v>
      </c>
      <c r="I14" s="1396">
        <v>-146.9274489800685</v>
      </c>
      <c r="J14" s="1397">
        <v>-25.143364937915052</v>
      </c>
      <c r="K14" s="1398">
        <v>-851.65569951820783</v>
      </c>
      <c r="M14" s="1385"/>
      <c r="N14" s="1385"/>
      <c r="O14" s="1385"/>
      <c r="P14" s="1385"/>
      <c r="Q14" s="1385"/>
    </row>
    <row r="15" spans="2:17" ht="18" customHeight="1">
      <c r="B15" s="1386"/>
      <c r="C15" s="1387"/>
      <c r="D15" s="1387" t="s">
        <v>1404</v>
      </c>
      <c r="E15" s="1387"/>
      <c r="F15" s="1387"/>
      <c r="G15" s="1388">
        <v>1491.8479560838475</v>
      </c>
      <c r="H15" s="1388">
        <v>1697.4583177837947</v>
      </c>
      <c r="I15" s="1389">
        <v>1654.2088521699466</v>
      </c>
      <c r="J15" s="1390">
        <v>13.782259838306942</v>
      </c>
      <c r="K15" s="1391">
        <v>-2.5478955895844706</v>
      </c>
      <c r="M15" s="1385"/>
      <c r="N15" s="1385"/>
      <c r="O15" s="1385"/>
      <c r="P15" s="1385"/>
      <c r="Q15" s="1385"/>
    </row>
    <row r="16" spans="2:17" ht="18" customHeight="1">
      <c r="B16" s="1386"/>
      <c r="C16" s="1621"/>
      <c r="D16" s="1621"/>
      <c r="E16" s="1621" t="s">
        <v>1405</v>
      </c>
      <c r="F16" s="1621"/>
      <c r="G16" s="1392">
        <v>552.26181494785521</v>
      </c>
      <c r="H16" s="1392">
        <v>642.58872221743286</v>
      </c>
      <c r="I16" s="1389">
        <v>650.70228661785109</v>
      </c>
      <c r="J16" s="1390">
        <v>16.355812555699941</v>
      </c>
      <c r="K16" s="1391">
        <v>1.2626372234514349</v>
      </c>
      <c r="M16" s="1385"/>
      <c r="N16" s="1385"/>
      <c r="O16" s="1385"/>
      <c r="P16" s="1385"/>
      <c r="Q16" s="1385"/>
    </row>
    <row r="17" spans="2:17" ht="18" customHeight="1">
      <c r="B17" s="1386"/>
      <c r="C17" s="1387"/>
      <c r="D17" s="1387"/>
      <c r="E17" s="1387" t="s">
        <v>1450</v>
      </c>
      <c r="F17" s="1387"/>
      <c r="G17" s="1388">
        <v>240.83994300843079</v>
      </c>
      <c r="H17" s="1388">
        <v>213.49983042802276</v>
      </c>
      <c r="I17" s="1389">
        <v>192.15923744703701</v>
      </c>
      <c r="J17" s="1390">
        <v>-11.351984325727472</v>
      </c>
      <c r="K17" s="1391">
        <v>-9.9956018410891971</v>
      </c>
      <c r="M17" s="1385"/>
      <c r="N17" s="1385"/>
      <c r="O17" s="1385"/>
      <c r="P17" s="1385"/>
      <c r="Q17" s="1385"/>
    </row>
    <row r="18" spans="2:17" ht="18" customHeight="1">
      <c r="B18" s="1386"/>
      <c r="C18" s="1387"/>
      <c r="D18" s="1387"/>
      <c r="E18" s="1387" t="s">
        <v>127</v>
      </c>
      <c r="F18" s="1387"/>
      <c r="G18" s="1388">
        <v>698.74619812756168</v>
      </c>
      <c r="H18" s="1388">
        <v>841.3697651383394</v>
      </c>
      <c r="I18" s="1389">
        <v>811.34732810505864</v>
      </c>
      <c r="J18" s="1390">
        <v>20.411354994555637</v>
      </c>
      <c r="K18" s="1391">
        <v>-3.5682809481921964</v>
      </c>
      <c r="M18" s="1385"/>
      <c r="N18" s="1385"/>
      <c r="O18" s="1385"/>
      <c r="P18" s="1385"/>
      <c r="Q18" s="1385"/>
    </row>
    <row r="19" spans="2:17" ht="18" customHeight="1">
      <c r="B19" s="1386"/>
      <c r="C19" s="1387"/>
      <c r="D19" s="1387" t="s">
        <v>1407</v>
      </c>
      <c r="E19" s="1387"/>
      <c r="F19" s="1387"/>
      <c r="G19" s="1388">
        <v>-1465.7351416549682</v>
      </c>
      <c r="H19" s="1388">
        <v>-1677.9111435823293</v>
      </c>
      <c r="I19" s="1389">
        <v>-1801.1363011500152</v>
      </c>
      <c r="J19" s="1390">
        <v>14.475739572416344</v>
      </c>
      <c r="K19" s="1391">
        <v>7.3439620470367117</v>
      </c>
      <c r="M19" s="1385"/>
      <c r="N19" s="1385"/>
      <c r="O19" s="1385"/>
      <c r="P19" s="1385"/>
      <c r="Q19" s="1385"/>
    </row>
    <row r="20" spans="2:17" ht="18" customHeight="1">
      <c r="B20" s="1386"/>
      <c r="C20" s="1387"/>
      <c r="D20" s="1387"/>
      <c r="E20" s="1387" t="s">
        <v>41</v>
      </c>
      <c r="F20" s="1387"/>
      <c r="G20" s="1388">
        <v>-442.51014543543573</v>
      </c>
      <c r="H20" s="1388">
        <v>-603.91708443997368</v>
      </c>
      <c r="I20" s="1389">
        <v>-598.91486451871867</v>
      </c>
      <c r="J20" s="1390">
        <v>36.475308118802872</v>
      </c>
      <c r="K20" s="1391">
        <v>-0.8282958124779185</v>
      </c>
      <c r="M20" s="1385"/>
      <c r="N20" s="1385"/>
      <c r="O20" s="1385"/>
      <c r="P20" s="1385"/>
      <c r="Q20" s="1385"/>
    </row>
    <row r="21" spans="2:17" ht="18" customHeight="1">
      <c r="B21" s="1386"/>
      <c r="C21" s="1387"/>
      <c r="D21" s="1387"/>
      <c r="E21" s="1387" t="s">
        <v>1405</v>
      </c>
      <c r="F21" s="1387"/>
      <c r="G21" s="1388">
        <v>-754.04337179929303</v>
      </c>
      <c r="H21" s="1388">
        <v>-762.20919624529643</v>
      </c>
      <c r="I21" s="1389">
        <v>-793.37756103343202</v>
      </c>
      <c r="J21" s="1390">
        <v>1.0829382965754633</v>
      </c>
      <c r="K21" s="1391">
        <v>4.089213950930187</v>
      </c>
      <c r="M21" s="1385"/>
      <c r="N21" s="1385"/>
      <c r="O21" s="1385"/>
      <c r="P21" s="1385"/>
      <c r="Q21" s="1385"/>
    </row>
    <row r="22" spans="2:17" ht="18" customHeight="1">
      <c r="B22" s="1386"/>
      <c r="C22" s="1387"/>
      <c r="D22" s="1387" t="s">
        <v>1451</v>
      </c>
      <c r="E22" s="1387"/>
      <c r="F22" s="1399"/>
      <c r="G22" s="1388">
        <v>-330.82715583823995</v>
      </c>
      <c r="H22" s="1388">
        <v>-364.69355166940295</v>
      </c>
      <c r="I22" s="1389">
        <v>-410.09692595337583</v>
      </c>
      <c r="J22" s="1390">
        <v>10.236885102540441</v>
      </c>
      <c r="K22" s="1391">
        <v>12.449733228387686</v>
      </c>
      <c r="M22" s="1385"/>
      <c r="N22" s="1385"/>
      <c r="O22" s="1385"/>
      <c r="P22" s="1385"/>
      <c r="Q22" s="1385"/>
    </row>
    <row r="23" spans="2:17" ht="18" customHeight="1">
      <c r="B23" s="1386"/>
      <c r="C23" s="1387"/>
      <c r="D23" s="1387"/>
      <c r="E23" s="1387" t="s">
        <v>1452</v>
      </c>
      <c r="F23" s="1387"/>
      <c r="G23" s="1388">
        <v>-12.678968584645656</v>
      </c>
      <c r="H23" s="1388">
        <v>-23.973121567864091</v>
      </c>
      <c r="I23" s="1389">
        <v>-41.846543733809156</v>
      </c>
      <c r="J23" s="1390">
        <v>89.077852885413364</v>
      </c>
      <c r="K23" s="1391">
        <v>74.556090308674442</v>
      </c>
      <c r="M23" s="1385"/>
      <c r="N23" s="1385"/>
      <c r="O23" s="1385"/>
      <c r="P23" s="1385"/>
      <c r="Q23" s="1385"/>
    </row>
    <row r="24" spans="2:17" ht="18" customHeight="1">
      <c r="B24" s="1386"/>
      <c r="C24" s="1387"/>
      <c r="D24" s="1387"/>
      <c r="E24" s="1387" t="s">
        <v>127</v>
      </c>
      <c r="F24" s="1387"/>
      <c r="G24" s="1388">
        <v>-256.50265583559406</v>
      </c>
      <c r="H24" s="1388">
        <v>-287.81174132919494</v>
      </c>
      <c r="I24" s="1389">
        <v>-366.99733186405518</v>
      </c>
      <c r="J24" s="1390">
        <v>12.206144763533558</v>
      </c>
      <c r="K24" s="1391">
        <v>27.512981287406504</v>
      </c>
      <c r="M24" s="1385"/>
      <c r="N24" s="1385"/>
      <c r="O24" s="1385"/>
      <c r="P24" s="1385"/>
      <c r="Q24" s="1385"/>
    </row>
    <row r="25" spans="2:17" ht="18" customHeight="1">
      <c r="B25" s="1393"/>
      <c r="C25" s="1394" t="s">
        <v>1410</v>
      </c>
      <c r="D25" s="1394"/>
      <c r="E25" s="1394"/>
      <c r="F25" s="1394"/>
      <c r="G25" s="1395">
        <v>-8419.5263881187511</v>
      </c>
      <c r="H25" s="1395">
        <v>-10850.60063727452</v>
      </c>
      <c r="I25" s="1396">
        <v>-11519.763261672588</v>
      </c>
      <c r="J25" s="1397">
        <v>28.874239916705875</v>
      </c>
      <c r="K25" s="1398">
        <v>6.1670560623098396</v>
      </c>
      <c r="M25" s="1385"/>
      <c r="N25" s="1385"/>
      <c r="O25" s="1385"/>
      <c r="P25" s="1385"/>
      <c r="Q25" s="1385"/>
    </row>
    <row r="26" spans="2:17" ht="18" customHeight="1">
      <c r="B26" s="1393"/>
      <c r="C26" s="1394" t="s">
        <v>1411</v>
      </c>
      <c r="D26" s="1394"/>
      <c r="E26" s="1394"/>
      <c r="F26" s="1394"/>
      <c r="G26" s="1395">
        <v>294.19686464937354</v>
      </c>
      <c r="H26" s="1395">
        <v>210.47611248614498</v>
      </c>
      <c r="I26" s="1396">
        <v>358.01811379800904</v>
      </c>
      <c r="J26" s="1397">
        <v>-28.457391027265942</v>
      </c>
      <c r="K26" s="1398">
        <v>70.099166869388227</v>
      </c>
      <c r="M26" s="1385"/>
      <c r="N26" s="1385"/>
      <c r="O26" s="1385"/>
      <c r="P26" s="1385"/>
      <c r="Q26" s="1385"/>
    </row>
    <row r="27" spans="2:17" ht="18" customHeight="1">
      <c r="B27" s="1386"/>
      <c r="C27" s="1387"/>
      <c r="D27" s="1387" t="s">
        <v>1412</v>
      </c>
      <c r="E27" s="1387"/>
      <c r="F27" s="1387"/>
      <c r="G27" s="1388">
        <v>490.14225421518154</v>
      </c>
      <c r="H27" s="1388">
        <v>660.40215464380321</v>
      </c>
      <c r="I27" s="1389">
        <v>707.91540842098175</v>
      </c>
      <c r="J27" s="1390">
        <v>34.736833840461856</v>
      </c>
      <c r="K27" s="1391">
        <v>7.194593997471955</v>
      </c>
      <c r="M27" s="1385"/>
      <c r="N27" s="1385"/>
      <c r="O27" s="1385"/>
      <c r="P27" s="1385"/>
      <c r="Q27" s="1385"/>
    </row>
    <row r="28" spans="2:17" ht="18" customHeight="1">
      <c r="B28" s="1386"/>
      <c r="C28" s="1387"/>
      <c r="D28" s="1387" t="s">
        <v>1413</v>
      </c>
      <c r="E28" s="1387"/>
      <c r="F28" s="1387"/>
      <c r="G28" s="1388">
        <v>-195.94538956580797</v>
      </c>
      <c r="H28" s="1388">
        <v>-449.92604215765834</v>
      </c>
      <c r="I28" s="1389">
        <v>-349.89729462297265</v>
      </c>
      <c r="J28" s="1390">
        <v>129.61808040221908</v>
      </c>
      <c r="K28" s="1391">
        <v>-22.232264452839701</v>
      </c>
      <c r="M28" s="1385"/>
      <c r="N28" s="1385"/>
      <c r="O28" s="1385"/>
      <c r="P28" s="1385"/>
      <c r="Q28" s="1385"/>
    </row>
    <row r="29" spans="2:17" ht="18" customHeight="1">
      <c r="B29" s="1393"/>
      <c r="C29" s="1394" t="s">
        <v>1453</v>
      </c>
      <c r="D29" s="1394"/>
      <c r="E29" s="1394"/>
      <c r="F29" s="1394"/>
      <c r="G29" s="1395">
        <v>-8125.3295234693751</v>
      </c>
      <c r="H29" s="1395">
        <v>-10640.124524788374</v>
      </c>
      <c r="I29" s="1396">
        <v>-11161.745147874581</v>
      </c>
      <c r="J29" s="1397">
        <v>30.950067859466031</v>
      </c>
      <c r="K29" s="1398">
        <v>4.9023920901581732</v>
      </c>
      <c r="M29" s="1385"/>
      <c r="N29" s="1385"/>
      <c r="O29" s="1385"/>
      <c r="P29" s="1385"/>
      <c r="Q29" s="1385"/>
    </row>
    <row r="30" spans="2:17" ht="18" customHeight="1">
      <c r="B30" s="1393"/>
      <c r="C30" s="1394" t="s">
        <v>1415</v>
      </c>
      <c r="D30" s="1394"/>
      <c r="E30" s="1394"/>
      <c r="F30" s="1394"/>
      <c r="G30" s="1395">
        <v>8031.8287891970067</v>
      </c>
      <c r="H30" s="1395">
        <v>8270.9257199284111</v>
      </c>
      <c r="I30" s="1396">
        <v>8813.5803799207479</v>
      </c>
      <c r="J30" s="1397">
        <v>2.9768678716482952</v>
      </c>
      <c r="K30" s="1398">
        <v>6.5609906117864796</v>
      </c>
      <c r="M30" s="1385"/>
      <c r="N30" s="1385"/>
      <c r="O30" s="1385"/>
      <c r="P30" s="1385"/>
      <c r="Q30" s="1385"/>
    </row>
    <row r="31" spans="2:17" ht="18" customHeight="1">
      <c r="B31" s="1386"/>
      <c r="C31" s="1387"/>
      <c r="D31" s="1387" t="s">
        <v>1416</v>
      </c>
      <c r="E31" s="1387"/>
      <c r="F31" s="1387"/>
      <c r="G31" s="1388">
        <v>8068.8324578677857</v>
      </c>
      <c r="H31" s="1388">
        <v>8326.6096902903228</v>
      </c>
      <c r="I31" s="1389">
        <v>8909.5500445148919</v>
      </c>
      <c r="J31" s="1390">
        <v>3.1947277845778501</v>
      </c>
      <c r="K31" s="1391">
        <v>7.0009328635199211</v>
      </c>
      <c r="M31" s="1385"/>
      <c r="N31" s="1385"/>
      <c r="O31" s="1385"/>
      <c r="P31" s="1385"/>
      <c r="Q31" s="1385"/>
    </row>
    <row r="32" spans="2:17" ht="18" customHeight="1">
      <c r="B32" s="1386"/>
      <c r="C32" s="1387"/>
      <c r="D32" s="1387"/>
      <c r="E32" s="1387" t="s">
        <v>1417</v>
      </c>
      <c r="F32" s="1387"/>
      <c r="G32" s="1388">
        <v>1084.6184323472864</v>
      </c>
      <c r="H32" s="1388">
        <v>584.84584480224771</v>
      </c>
      <c r="I32" s="1389">
        <v>574.61979279021568</v>
      </c>
      <c r="J32" s="1390">
        <v>-46.078194196225439</v>
      </c>
      <c r="K32" s="1391">
        <v>-1.7485038327475309</v>
      </c>
      <c r="M32" s="1385"/>
      <c r="N32" s="1385"/>
      <c r="O32" s="1385"/>
      <c r="P32" s="1385"/>
      <c r="Q32" s="1385"/>
    </row>
    <row r="33" spans="2:17" ht="18" customHeight="1">
      <c r="B33" s="1386"/>
      <c r="C33" s="1621"/>
      <c r="D33" s="1621"/>
      <c r="E33" s="1621" t="s">
        <v>1418</v>
      </c>
      <c r="F33" s="1621"/>
      <c r="G33" s="1392">
        <v>6556.3344592357098</v>
      </c>
      <c r="H33" s="1392">
        <v>7223.7880740471237</v>
      </c>
      <c r="I33" s="1389">
        <v>7790.0032893472408</v>
      </c>
      <c r="J33" s="1390">
        <v>10.180286240144326</v>
      </c>
      <c r="K33" s="1391">
        <v>7.8382035781802131</v>
      </c>
      <c r="M33" s="1385"/>
      <c r="N33" s="1385"/>
      <c r="O33" s="1385"/>
      <c r="P33" s="1385"/>
      <c r="Q33" s="1385"/>
    </row>
    <row r="34" spans="2:17" ht="18" customHeight="1">
      <c r="B34" s="1386"/>
      <c r="C34" s="1387"/>
      <c r="D34" s="1387"/>
      <c r="E34" s="1387" t="s">
        <v>1419</v>
      </c>
      <c r="F34" s="1387"/>
      <c r="G34" s="1388">
        <v>427.87956628478804</v>
      </c>
      <c r="H34" s="1388">
        <v>517.97577144095158</v>
      </c>
      <c r="I34" s="1389">
        <v>544.92696237743542</v>
      </c>
      <c r="J34" s="1390">
        <v>21.056440235848356</v>
      </c>
      <c r="K34" s="1391">
        <v>5.2031759828280286</v>
      </c>
      <c r="M34" s="1385"/>
      <c r="N34" s="1385"/>
      <c r="O34" s="1385"/>
      <c r="P34" s="1385"/>
      <c r="Q34" s="1385"/>
    </row>
    <row r="35" spans="2:17" ht="18" customHeight="1">
      <c r="B35" s="1386"/>
      <c r="C35" s="1387"/>
      <c r="D35" s="1387"/>
      <c r="E35" s="1387" t="s">
        <v>127</v>
      </c>
      <c r="F35" s="1387"/>
      <c r="G35" s="1388">
        <v>0</v>
      </c>
      <c r="H35" s="1388">
        <v>0</v>
      </c>
      <c r="I35" s="1389">
        <v>0</v>
      </c>
      <c r="J35" s="1390" t="s">
        <v>300</v>
      </c>
      <c r="K35" s="1391" t="s">
        <v>300</v>
      </c>
      <c r="M35" s="1385"/>
      <c r="N35" s="1385"/>
      <c r="O35" s="1385"/>
      <c r="P35" s="1385"/>
      <c r="Q35" s="1385"/>
    </row>
    <row r="36" spans="2:17" ht="18" customHeight="1">
      <c r="B36" s="1386"/>
      <c r="C36" s="1387"/>
      <c r="D36" s="1387" t="s">
        <v>1420</v>
      </c>
      <c r="E36" s="1387"/>
      <c r="F36" s="1387"/>
      <c r="G36" s="1388">
        <v>-37.003668670778261</v>
      </c>
      <c r="H36" s="1388">
        <v>-55.683970361910426</v>
      </c>
      <c r="I36" s="1389">
        <v>-95.969664594143211</v>
      </c>
      <c r="J36" s="1390">
        <v>50.482296383450119</v>
      </c>
      <c r="K36" s="1391">
        <v>72.347021899482684</v>
      </c>
      <c r="M36" s="1385"/>
      <c r="N36" s="1385"/>
      <c r="O36" s="1385"/>
      <c r="P36" s="1385"/>
      <c r="Q36" s="1385"/>
    </row>
    <row r="37" spans="2:17" ht="18" customHeight="1">
      <c r="B37" s="1393" t="s">
        <v>167</v>
      </c>
      <c r="C37" s="1394" t="s">
        <v>1421</v>
      </c>
      <c r="D37" s="1394"/>
      <c r="E37" s="1394"/>
      <c r="F37" s="1394"/>
      <c r="G37" s="1395">
        <v>125.15715312860414</v>
      </c>
      <c r="H37" s="1395">
        <v>169.32034828486562</v>
      </c>
      <c r="I37" s="1396">
        <v>137.32532357045275</v>
      </c>
      <c r="J37" s="1397">
        <v>35.286193439444872</v>
      </c>
      <c r="K37" s="1398">
        <v>-18.896148654610741</v>
      </c>
      <c r="M37" s="1385"/>
      <c r="N37" s="1385"/>
      <c r="O37" s="1385"/>
      <c r="P37" s="1385"/>
      <c r="Q37" s="1385"/>
    </row>
    <row r="38" spans="2:17" ht="18" customHeight="1">
      <c r="B38" s="1393" t="s">
        <v>1454</v>
      </c>
      <c r="C38" s="1393"/>
      <c r="D38" s="1394"/>
      <c r="E38" s="1394"/>
      <c r="F38" s="1394"/>
      <c r="G38" s="1395">
        <v>31.656418856233543</v>
      </c>
      <c r="H38" s="1395">
        <v>-2199.8784565750966</v>
      </c>
      <c r="I38" s="1396">
        <v>-2210.8394443833795</v>
      </c>
      <c r="J38" s="1400" t="s">
        <v>300</v>
      </c>
      <c r="K38" s="1398">
        <v>0.49825424561625198</v>
      </c>
      <c r="M38" s="1385"/>
      <c r="N38" s="1385"/>
      <c r="O38" s="1385"/>
      <c r="P38" s="1385"/>
      <c r="Q38" s="1385"/>
    </row>
    <row r="39" spans="2:17" ht="18" customHeight="1">
      <c r="B39" s="1393" t="s">
        <v>176</v>
      </c>
      <c r="C39" s="1394" t="s">
        <v>1423</v>
      </c>
      <c r="D39" s="1394"/>
      <c r="E39" s="1394"/>
      <c r="F39" s="1394"/>
      <c r="G39" s="1395">
        <v>250.02394029823051</v>
      </c>
      <c r="H39" s="1395">
        <v>959.68867408583219</v>
      </c>
      <c r="I39" s="1396">
        <v>877.34259218076409</v>
      </c>
      <c r="J39" s="1400">
        <v>283.83871278130732</v>
      </c>
      <c r="K39" s="1398">
        <v>-8.5804995024567035</v>
      </c>
      <c r="M39" s="1385"/>
      <c r="N39" s="1385"/>
      <c r="O39" s="1385"/>
      <c r="P39" s="1385"/>
      <c r="Q39" s="1385"/>
    </row>
    <row r="40" spans="2:17" ht="18" customHeight="1">
      <c r="B40" s="1386"/>
      <c r="C40" s="1387" t="s">
        <v>1424</v>
      </c>
      <c r="D40" s="1387"/>
      <c r="E40" s="1387"/>
      <c r="F40" s="1387"/>
      <c r="G40" s="1388">
        <v>127.4857610801094</v>
      </c>
      <c r="H40" s="1388">
        <v>168.56061033235039</v>
      </c>
      <c r="I40" s="1389">
        <v>115.46574335907513</v>
      </c>
      <c r="J40" s="1390">
        <v>32.219166206671822</v>
      </c>
      <c r="K40" s="1391">
        <v>-31.49897646228753</v>
      </c>
      <c r="M40" s="1385"/>
      <c r="N40" s="1385"/>
      <c r="O40" s="1385"/>
      <c r="P40" s="1385"/>
      <c r="Q40" s="1385"/>
    </row>
    <row r="41" spans="2:17" ht="18" customHeight="1">
      <c r="B41" s="1386"/>
      <c r="C41" s="1387" t="s">
        <v>1425</v>
      </c>
      <c r="D41" s="1387"/>
      <c r="E41" s="1387"/>
      <c r="F41" s="1387"/>
      <c r="G41" s="1388">
        <v>0</v>
      </c>
      <c r="H41" s="1388">
        <v>0</v>
      </c>
      <c r="I41" s="1389">
        <v>0</v>
      </c>
      <c r="J41" s="1390" t="s">
        <v>300</v>
      </c>
      <c r="K41" s="1391" t="s">
        <v>300</v>
      </c>
      <c r="M41" s="1385"/>
      <c r="N41" s="1385"/>
      <c r="O41" s="1385"/>
      <c r="P41" s="1385"/>
      <c r="Q41" s="1385"/>
    </row>
    <row r="42" spans="2:17" ht="18" customHeight="1">
      <c r="B42" s="1386"/>
      <c r="C42" s="1387" t="s">
        <v>1426</v>
      </c>
      <c r="D42" s="1387"/>
      <c r="E42" s="1387"/>
      <c r="F42" s="1387"/>
      <c r="G42" s="1388">
        <v>-462.90261348682697</v>
      </c>
      <c r="H42" s="1388">
        <v>-387.92147940738272</v>
      </c>
      <c r="I42" s="1389">
        <v>-248.05113300482719</v>
      </c>
      <c r="J42" s="1390">
        <v>-16.198036454071143</v>
      </c>
      <c r="K42" s="1391">
        <v>-36.05635517173004</v>
      </c>
      <c r="M42" s="1385"/>
      <c r="N42" s="1385"/>
      <c r="O42" s="1385"/>
      <c r="P42" s="1385"/>
      <c r="Q42" s="1385"/>
    </row>
    <row r="43" spans="2:17" ht="18" customHeight="1">
      <c r="B43" s="1386"/>
      <c r="C43" s="1387"/>
      <c r="D43" s="1387" t="s">
        <v>1427</v>
      </c>
      <c r="E43" s="1387"/>
      <c r="F43" s="1387"/>
      <c r="G43" s="1388">
        <v>-86.870009878092077</v>
      </c>
      <c r="H43" s="1388">
        <v>38.080615435264917</v>
      </c>
      <c r="I43" s="1389">
        <v>92.773997661120518</v>
      </c>
      <c r="J43" s="1401">
        <v>-143.83631990914341</v>
      </c>
      <c r="K43" s="1402">
        <v>143.62525815485185</v>
      </c>
      <c r="M43" s="1385"/>
      <c r="N43" s="1385"/>
      <c r="O43" s="1385"/>
      <c r="P43" s="1385"/>
      <c r="Q43" s="1385"/>
    </row>
    <row r="44" spans="2:17" ht="18" customHeight="1">
      <c r="B44" s="1386"/>
      <c r="C44" s="1387"/>
      <c r="D44" s="1387" t="s">
        <v>127</v>
      </c>
      <c r="E44" s="1387"/>
      <c r="F44" s="1387"/>
      <c r="G44" s="1388">
        <v>-376.03260360873492</v>
      </c>
      <c r="H44" s="1388">
        <v>-426.00209484264758</v>
      </c>
      <c r="I44" s="1389">
        <v>-340.82513066594777</v>
      </c>
      <c r="J44" s="1390">
        <v>13.288606028935277</v>
      </c>
      <c r="K44" s="1391">
        <v>-19.994494207396244</v>
      </c>
      <c r="M44" s="1385"/>
      <c r="N44" s="1385"/>
      <c r="O44" s="1385"/>
      <c r="P44" s="1385"/>
      <c r="Q44" s="1385"/>
    </row>
    <row r="45" spans="2:17" ht="18" customHeight="1">
      <c r="B45" s="1386"/>
      <c r="C45" s="1387" t="s">
        <v>1428</v>
      </c>
      <c r="D45" s="1387"/>
      <c r="E45" s="1387"/>
      <c r="F45" s="1387"/>
      <c r="G45" s="1388">
        <v>585.44079270494819</v>
      </c>
      <c r="H45" s="1388">
        <v>1179.0495431608645</v>
      </c>
      <c r="I45" s="1389">
        <v>1009.9279818265162</v>
      </c>
      <c r="J45" s="1390">
        <v>101.39518083685783</v>
      </c>
      <c r="K45" s="1391">
        <v>-14.343889306038605</v>
      </c>
      <c r="M45" s="1385"/>
      <c r="N45" s="1385"/>
      <c r="O45" s="1385"/>
      <c r="P45" s="1385"/>
      <c r="Q45" s="1385"/>
    </row>
    <row r="46" spans="2:17" ht="18" customHeight="1">
      <c r="B46" s="1386"/>
      <c r="C46" s="1387"/>
      <c r="D46" s="1387" t="s">
        <v>1427</v>
      </c>
      <c r="E46" s="1387"/>
      <c r="F46" s="1387"/>
      <c r="G46" s="1388">
        <v>230.9917345505242</v>
      </c>
      <c r="H46" s="1388">
        <v>517.75588608269243</v>
      </c>
      <c r="I46" s="1389">
        <v>334.05421370175259</v>
      </c>
      <c r="J46" s="1390">
        <v>124.14476738320047</v>
      </c>
      <c r="K46" s="1391">
        <v>-35.480363877814085</v>
      </c>
      <c r="M46" s="1385"/>
      <c r="N46" s="1385"/>
      <c r="O46" s="1385"/>
      <c r="P46" s="1385"/>
      <c r="Q46" s="1385"/>
    </row>
    <row r="47" spans="2:17" ht="18" customHeight="1">
      <c r="B47" s="1386"/>
      <c r="C47" s="1387"/>
      <c r="D47" s="1387" t="s">
        <v>1429</v>
      </c>
      <c r="E47" s="1387"/>
      <c r="F47" s="1387"/>
      <c r="G47" s="1388">
        <v>532.84423990388689</v>
      </c>
      <c r="H47" s="1388">
        <v>795.08129791715839</v>
      </c>
      <c r="I47" s="1389">
        <v>578.34511498129859</v>
      </c>
      <c r="J47" s="1401">
        <v>49.21458061751278</v>
      </c>
      <c r="K47" s="1402">
        <v>-27.259625336884994</v>
      </c>
      <c r="M47" s="1385"/>
      <c r="N47" s="1385"/>
      <c r="O47" s="1385"/>
      <c r="P47" s="1385"/>
      <c r="Q47" s="1385"/>
    </row>
    <row r="48" spans="2:17" ht="18" customHeight="1">
      <c r="B48" s="1386"/>
      <c r="C48" s="1387"/>
      <c r="D48" s="1387"/>
      <c r="E48" s="1387" t="s">
        <v>1430</v>
      </c>
      <c r="F48" s="1387"/>
      <c r="G48" s="1388">
        <v>426.12295587250071</v>
      </c>
      <c r="H48" s="1388">
        <v>763.53717895834495</v>
      </c>
      <c r="I48" s="1389">
        <v>546.32217214428067</v>
      </c>
      <c r="J48" s="1401">
        <v>79.182362375896332</v>
      </c>
      <c r="K48" s="1402">
        <v>-28.448517347956738</v>
      </c>
      <c r="M48" s="1385"/>
      <c r="N48" s="1385"/>
      <c r="O48" s="1385"/>
      <c r="P48" s="1385"/>
      <c r="Q48" s="1385"/>
    </row>
    <row r="49" spans="2:17" ht="18" customHeight="1">
      <c r="B49" s="1386"/>
      <c r="C49" s="1387"/>
      <c r="D49" s="1387"/>
      <c r="E49" s="1387"/>
      <c r="F49" s="1387" t="s">
        <v>1431</v>
      </c>
      <c r="G49" s="1388">
        <v>595.0619643040767</v>
      </c>
      <c r="H49" s="1388">
        <v>940.52778712842257</v>
      </c>
      <c r="I49" s="1389">
        <v>725.01367497767649</v>
      </c>
      <c r="J49" s="1390">
        <v>58.05543683645908</v>
      </c>
      <c r="K49" s="1391">
        <v>-22.914167460032644</v>
      </c>
      <c r="M49" s="1385"/>
      <c r="N49" s="1385"/>
      <c r="O49" s="1385"/>
      <c r="P49" s="1385"/>
      <c r="Q49" s="1385"/>
    </row>
    <row r="50" spans="2:17" ht="18" customHeight="1">
      <c r="B50" s="1386"/>
      <c r="C50" s="1387"/>
      <c r="D50" s="1387"/>
      <c r="E50" s="1387"/>
      <c r="F50" s="1387" t="s">
        <v>1432</v>
      </c>
      <c r="G50" s="1388">
        <v>-168.9390084315761</v>
      </c>
      <c r="H50" s="1388">
        <v>-176.99060817007771</v>
      </c>
      <c r="I50" s="1389">
        <v>-178.69150283339573</v>
      </c>
      <c r="J50" s="1390">
        <v>4.7659802275699263</v>
      </c>
      <c r="K50" s="1391">
        <v>0.96100842914985662</v>
      </c>
      <c r="M50" s="1385"/>
      <c r="N50" s="1385"/>
      <c r="O50" s="1385"/>
      <c r="P50" s="1385"/>
      <c r="Q50" s="1385"/>
    </row>
    <row r="51" spans="2:17" ht="18" customHeight="1">
      <c r="B51" s="1386"/>
      <c r="C51" s="1387"/>
      <c r="D51" s="1387"/>
      <c r="E51" s="1387" t="s">
        <v>1433</v>
      </c>
      <c r="F51" s="1387"/>
      <c r="G51" s="1388">
        <v>106.72128403138619</v>
      </c>
      <c r="H51" s="1388">
        <v>31.544118958813488</v>
      </c>
      <c r="I51" s="1389">
        <v>32.022942837017958</v>
      </c>
      <c r="J51" s="1401">
        <v>-70.442523021427917</v>
      </c>
      <c r="K51" s="1402">
        <v>1.5179497605549273</v>
      </c>
      <c r="M51" s="1385"/>
      <c r="N51" s="1385"/>
      <c r="O51" s="1385"/>
      <c r="P51" s="1385"/>
      <c r="Q51" s="1385"/>
    </row>
    <row r="52" spans="2:17" ht="18" customHeight="1">
      <c r="B52" s="1386"/>
      <c r="C52" s="1387"/>
      <c r="D52" s="1387"/>
      <c r="E52" s="1387"/>
      <c r="F52" s="1387" t="s">
        <v>1431</v>
      </c>
      <c r="G52" s="1388">
        <v>110.14493015605524</v>
      </c>
      <c r="H52" s="1388">
        <v>51.260552911278801</v>
      </c>
      <c r="I52" s="1389">
        <v>61.826979161154746</v>
      </c>
      <c r="J52" s="1401">
        <v>-53.460814911179334</v>
      </c>
      <c r="K52" s="1402">
        <v>20.613172604993551</v>
      </c>
      <c r="M52" s="1385"/>
      <c r="N52" s="1385"/>
      <c r="O52" s="1385"/>
      <c r="P52" s="1385"/>
      <c r="Q52" s="1385"/>
    </row>
    <row r="53" spans="2:17" ht="18" customHeight="1">
      <c r="B53" s="1386"/>
      <c r="C53" s="1387"/>
      <c r="D53" s="1387"/>
      <c r="E53" s="1387"/>
      <c r="F53" s="1387" t="s">
        <v>1432</v>
      </c>
      <c r="G53" s="1388">
        <v>-3.4236461246690579</v>
      </c>
      <c r="H53" s="1388">
        <v>-19.768920568989746</v>
      </c>
      <c r="I53" s="1389">
        <v>-29.804036324136774</v>
      </c>
      <c r="J53" s="1401">
        <v>477.42301187453131</v>
      </c>
      <c r="K53" s="1402">
        <v>50.762082431999261</v>
      </c>
      <c r="M53" s="1385"/>
      <c r="N53" s="1385"/>
      <c r="O53" s="1385"/>
      <c r="P53" s="1385"/>
      <c r="Q53" s="1385"/>
    </row>
    <row r="54" spans="2:17" ht="18" customHeight="1">
      <c r="B54" s="1386"/>
      <c r="C54" s="1387"/>
      <c r="D54" s="1387" t="s">
        <v>1434</v>
      </c>
      <c r="E54" s="1387"/>
      <c r="F54" s="1387"/>
      <c r="G54" s="1388">
        <v>-179.8110863139753</v>
      </c>
      <c r="H54" s="1388">
        <v>-133.79758314353228</v>
      </c>
      <c r="I54" s="1389">
        <v>95.906539266312393</v>
      </c>
      <c r="J54" s="1390">
        <v>-25.589914456162617</v>
      </c>
      <c r="K54" s="1391">
        <v>-171.68032262841996</v>
      </c>
      <c r="M54" s="1385"/>
      <c r="N54" s="1385"/>
      <c r="O54" s="1385"/>
      <c r="P54" s="1385"/>
      <c r="Q54" s="1385"/>
    </row>
    <row r="55" spans="2:17" ht="18" customHeight="1">
      <c r="B55" s="1386"/>
      <c r="C55" s="1387"/>
      <c r="D55" s="1387"/>
      <c r="E55" s="1387" t="s">
        <v>1435</v>
      </c>
      <c r="F55" s="1387"/>
      <c r="G55" s="1388">
        <v>2.2097713816835296</v>
      </c>
      <c r="H55" s="1388">
        <v>-1.7336701174124338</v>
      </c>
      <c r="I55" s="1389">
        <v>0.24321859040420105</v>
      </c>
      <c r="J55" s="1390">
        <v>-178.45472756967399</v>
      </c>
      <c r="K55" s="1391">
        <v>-114.02911591780872</v>
      </c>
      <c r="M55" s="1385"/>
      <c r="N55" s="1385"/>
      <c r="O55" s="1385"/>
      <c r="P55" s="1385"/>
      <c r="Q55" s="1385"/>
    </row>
    <row r="56" spans="2:17" ht="18" customHeight="1">
      <c r="B56" s="1386"/>
      <c r="C56" s="1387"/>
      <c r="D56" s="1387"/>
      <c r="E56" s="1387" t="s">
        <v>1436</v>
      </c>
      <c r="F56" s="1387"/>
      <c r="G56" s="1388">
        <v>-182.02085769565883</v>
      </c>
      <c r="H56" s="1388">
        <v>-132.06391302611982</v>
      </c>
      <c r="I56" s="1389">
        <v>95.663320675908196</v>
      </c>
      <c r="J56" s="1390">
        <v>-27.445725342678941</v>
      </c>
      <c r="K56" s="1391">
        <v>-172.43713932434196</v>
      </c>
      <c r="M56" s="1385"/>
      <c r="N56" s="1385"/>
      <c r="O56" s="1385"/>
      <c r="P56" s="1385"/>
      <c r="Q56" s="1385"/>
    </row>
    <row r="57" spans="2:17" ht="18" customHeight="1">
      <c r="B57" s="1386"/>
      <c r="C57" s="1387"/>
      <c r="D57" s="1387" t="s">
        <v>1455</v>
      </c>
      <c r="E57" s="1387"/>
      <c r="F57" s="1387"/>
      <c r="G57" s="1388">
        <v>1.4159045645124284</v>
      </c>
      <c r="H57" s="1388">
        <v>9.9423045458175707E-3</v>
      </c>
      <c r="I57" s="1389">
        <v>1.6221138771527022</v>
      </c>
      <c r="J57" s="1401">
        <v>-99.297812522467481</v>
      </c>
      <c r="K57" s="1391">
        <v>16215.270465488577</v>
      </c>
      <c r="M57" s="1385"/>
      <c r="N57" s="1385"/>
      <c r="O57" s="1385"/>
      <c r="P57" s="1385"/>
      <c r="Q57" s="1385"/>
    </row>
    <row r="58" spans="2:17" ht="18" customHeight="1">
      <c r="B58" s="1393" t="s">
        <v>1456</v>
      </c>
      <c r="C58" s="1394"/>
      <c r="D58" s="1394"/>
      <c r="E58" s="1394"/>
      <c r="F58" s="1394"/>
      <c r="G58" s="1395">
        <v>281.68035915446416</v>
      </c>
      <c r="H58" s="1395">
        <v>-1240.1897824892646</v>
      </c>
      <c r="I58" s="1396">
        <v>-1333.4968522026156</v>
      </c>
      <c r="J58" s="1397">
        <v>-540.28266159984048</v>
      </c>
      <c r="K58" s="1403">
        <v>7.5236121947455814</v>
      </c>
      <c r="M58" s="1385"/>
      <c r="N58" s="1385"/>
      <c r="O58" s="1385"/>
      <c r="P58" s="1385"/>
      <c r="Q58" s="1385"/>
    </row>
    <row r="59" spans="2:17" ht="18" customHeight="1">
      <c r="B59" s="1393" t="s">
        <v>1439</v>
      </c>
      <c r="C59" s="1394" t="s">
        <v>1440</v>
      </c>
      <c r="D59" s="1394"/>
      <c r="E59" s="1394"/>
      <c r="F59" s="1394"/>
      <c r="G59" s="1395">
        <v>315.15928565511831</v>
      </c>
      <c r="H59" s="1395">
        <v>1105.3320520726325</v>
      </c>
      <c r="I59" s="1396">
        <v>838.42180845840267</v>
      </c>
      <c r="J59" s="1400">
        <v>250.72171514000934</v>
      </c>
      <c r="K59" s="1403">
        <v>-24.147516858281676</v>
      </c>
      <c r="M59" s="1385"/>
      <c r="N59" s="1385"/>
      <c r="O59" s="1385"/>
      <c r="P59" s="1385"/>
      <c r="Q59" s="1385"/>
    </row>
    <row r="60" spans="2:17" ht="18" customHeight="1">
      <c r="B60" s="1393" t="s">
        <v>1457</v>
      </c>
      <c r="C60" s="1394"/>
      <c r="D60" s="1394"/>
      <c r="E60" s="1394"/>
      <c r="F60" s="1394"/>
      <c r="G60" s="1395">
        <v>596.83964480958252</v>
      </c>
      <c r="H60" s="1395">
        <v>-134.85773041663214</v>
      </c>
      <c r="I60" s="1396">
        <v>-495.07504374421296</v>
      </c>
      <c r="J60" s="1397">
        <v>-122.59530371171263</v>
      </c>
      <c r="K60" s="1398">
        <v>267.10913213111206</v>
      </c>
      <c r="M60" s="1385"/>
      <c r="N60" s="1385"/>
      <c r="O60" s="1385"/>
      <c r="P60" s="1385"/>
      <c r="Q60" s="1385"/>
    </row>
    <row r="61" spans="2:17" ht="18" customHeight="1">
      <c r="B61" s="1393" t="s">
        <v>1442</v>
      </c>
      <c r="C61" s="1394"/>
      <c r="D61" s="1394"/>
      <c r="E61" s="1394"/>
      <c r="F61" s="1394"/>
      <c r="G61" s="1395">
        <v>-596.83964480958241</v>
      </c>
      <c r="H61" s="1395">
        <v>134.85773041663217</v>
      </c>
      <c r="I61" s="1395">
        <v>495.0750437442133</v>
      </c>
      <c r="J61" s="1397">
        <v>-122.59530371171265</v>
      </c>
      <c r="K61" s="1398">
        <v>267.10913213111223</v>
      </c>
      <c r="M61" s="1385"/>
      <c r="N61" s="1385"/>
      <c r="O61" s="1385"/>
      <c r="P61" s="1385"/>
      <c r="Q61" s="1385"/>
    </row>
    <row r="62" spans="2:17" ht="18" customHeight="1">
      <c r="B62" s="1386"/>
      <c r="C62" s="1387" t="s">
        <v>1443</v>
      </c>
      <c r="D62" s="1387"/>
      <c r="E62" s="1387"/>
      <c r="F62" s="1387"/>
      <c r="G62" s="1388">
        <v>-580.75082071283452</v>
      </c>
      <c r="H62" s="1388">
        <v>144.07669530167536</v>
      </c>
      <c r="I62" s="1388">
        <v>502.98368697044191</v>
      </c>
      <c r="J62" s="1390">
        <v>-124.80869422187479</v>
      </c>
      <c r="K62" s="1391">
        <v>249.10828980167003</v>
      </c>
      <c r="M62" s="1385"/>
      <c r="N62" s="1385"/>
      <c r="O62" s="1385"/>
      <c r="P62" s="1385"/>
      <c r="Q62" s="1385"/>
    </row>
    <row r="63" spans="2:17" ht="18" customHeight="1">
      <c r="B63" s="1386"/>
      <c r="C63" s="1387"/>
      <c r="D63" s="1387" t="s">
        <v>1435</v>
      </c>
      <c r="E63" s="1387"/>
      <c r="F63" s="1387"/>
      <c r="G63" s="1388">
        <v>-586.60537557732516</v>
      </c>
      <c r="H63" s="1388">
        <v>-239.33827914130529</v>
      </c>
      <c r="I63" s="1388">
        <v>711.9680259834513</v>
      </c>
      <c r="J63" s="1390">
        <v>-59.199439843906411</v>
      </c>
      <c r="K63" s="1391">
        <v>-397.47352932336639</v>
      </c>
      <c r="M63" s="1385"/>
      <c r="N63" s="1385"/>
      <c r="O63" s="1385"/>
      <c r="P63" s="1385"/>
      <c r="Q63" s="1385"/>
    </row>
    <row r="64" spans="2:17" ht="18" customHeight="1">
      <c r="B64" s="1386"/>
      <c r="C64" s="1387"/>
      <c r="D64" s="1387" t="s">
        <v>1436</v>
      </c>
      <c r="E64" s="1387"/>
      <c r="F64" s="1387"/>
      <c r="G64" s="1388">
        <v>5.8545548644908401</v>
      </c>
      <c r="H64" s="1388">
        <v>383.41497444298051</v>
      </c>
      <c r="I64" s="1388">
        <v>-208.98433901300913</v>
      </c>
      <c r="J64" s="1401" t="s">
        <v>300</v>
      </c>
      <c r="K64" s="1402">
        <v>-154.50604513207094</v>
      </c>
      <c r="M64" s="1385"/>
      <c r="N64" s="1385"/>
      <c r="O64" s="1385"/>
      <c r="P64" s="1385"/>
      <c r="Q64" s="1385"/>
    </row>
    <row r="65" spans="2:17" ht="18" customHeight="1">
      <c r="B65" s="1386"/>
      <c r="C65" s="1387" t="s">
        <v>1444</v>
      </c>
      <c r="D65" s="1387"/>
      <c r="E65" s="1387"/>
      <c r="F65" s="1387"/>
      <c r="G65" s="1388">
        <v>-16.088824096747995</v>
      </c>
      <c r="H65" s="1388">
        <v>-9.2189648850431709</v>
      </c>
      <c r="I65" s="1388">
        <v>-7.9086432262287296</v>
      </c>
      <c r="J65" s="1390">
        <v>-42.699573134704202</v>
      </c>
      <c r="K65" s="1391">
        <v>-14.213327365421513</v>
      </c>
      <c r="M65" s="1385"/>
      <c r="N65" s="1385"/>
      <c r="O65" s="1385"/>
      <c r="P65" s="1385"/>
      <c r="Q65" s="1385"/>
    </row>
    <row r="66" spans="2:17" ht="18" customHeight="1" thickBot="1">
      <c r="B66" s="1404" t="s">
        <v>1458</v>
      </c>
      <c r="C66" s="1405"/>
      <c r="D66" s="1405"/>
      <c r="E66" s="1405"/>
      <c r="F66" s="1405"/>
      <c r="G66" s="1406">
        <v>-776.65073112355753</v>
      </c>
      <c r="H66" s="1406">
        <v>1.0601472730997799</v>
      </c>
      <c r="I66" s="1406">
        <v>590.98158301052558</v>
      </c>
      <c r="J66" s="1407" t="s">
        <v>300</v>
      </c>
      <c r="K66" s="1408" t="s">
        <v>300</v>
      </c>
      <c r="M66" s="1385"/>
      <c r="N66" s="1385"/>
      <c r="O66" s="1385"/>
      <c r="P66" s="1385"/>
      <c r="Q66" s="1385"/>
    </row>
    <row r="67" spans="2:17" ht="18" customHeight="1" thickTop="1">
      <c r="B67" s="1409" t="s">
        <v>1459</v>
      </c>
      <c r="I67" s="1410"/>
    </row>
    <row r="72" spans="2:17">
      <c r="K72" s="1376" t="s">
        <v>178</v>
      </c>
    </row>
    <row r="76" spans="2:17">
      <c r="I76" s="1376" t="s">
        <v>178</v>
      </c>
    </row>
    <row r="86" spans="8:8">
      <c r="H86" s="1376" t="s">
        <v>178</v>
      </c>
    </row>
  </sheetData>
  <mergeCells count="6">
    <mergeCell ref="B1:K1"/>
    <mergeCell ref="B2:K2"/>
    <mergeCell ref="B3:F3"/>
    <mergeCell ref="B4:F5"/>
    <mergeCell ref="G4:I4"/>
    <mergeCell ref="J4:K4"/>
  </mergeCells>
  <pageMargins left="0.39370078740157483" right="0.39370078740157483" top="0.39370078740157483" bottom="0.39370078740157483" header="0.51181102362204722" footer="0.51181102362204722"/>
  <pageSetup paperSize="9" scale="64" orientation="portrait"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B1:H30"/>
  <sheetViews>
    <sheetView showGridLines="0" zoomScaleSheetLayoutView="100" workbookViewId="0">
      <selection activeCell="C6" sqref="C6"/>
    </sheetView>
  </sheetViews>
  <sheetFormatPr defaultRowHeight="15.75"/>
  <cols>
    <col min="1" max="1" width="5.140625" style="1411" customWidth="1"/>
    <col min="2" max="2" width="7.7109375" style="1411" customWidth="1"/>
    <col min="3" max="3" width="45.42578125" style="1411" customWidth="1"/>
    <col min="4" max="6" width="20.28515625" style="1411" customWidth="1"/>
    <col min="7" max="8" width="12.7109375" style="1411" customWidth="1"/>
    <col min="9" max="247" width="9.140625" style="1411"/>
    <col min="248" max="249" width="5.140625" style="1411" customWidth="1"/>
    <col min="250" max="250" width="9.140625" style="1411"/>
    <col min="251" max="251" width="6.7109375" style="1411" customWidth="1"/>
    <col min="252" max="252" width="25.42578125" style="1411" customWidth="1"/>
    <col min="253" max="253" width="12.42578125" style="1411" customWidth="1"/>
    <col min="254" max="254" width="11" style="1411" customWidth="1"/>
    <col min="255" max="255" width="12.5703125" style="1411" customWidth="1"/>
    <col min="256" max="503" width="9.140625" style="1411"/>
    <col min="504" max="505" width="5.140625" style="1411" customWidth="1"/>
    <col min="506" max="506" width="9.140625" style="1411"/>
    <col min="507" max="507" width="6.7109375" style="1411" customWidth="1"/>
    <col min="508" max="508" width="25.42578125" style="1411" customWidth="1"/>
    <col min="509" max="509" width="12.42578125" style="1411" customWidth="1"/>
    <col min="510" max="510" width="11" style="1411" customWidth="1"/>
    <col min="511" max="511" width="12.5703125" style="1411" customWidth="1"/>
    <col min="512" max="759" width="9.140625" style="1411"/>
    <col min="760" max="761" width="5.140625" style="1411" customWidth="1"/>
    <col min="762" max="762" width="9.140625" style="1411"/>
    <col min="763" max="763" width="6.7109375" style="1411" customWidth="1"/>
    <col min="764" max="764" width="25.42578125" style="1411" customWidth="1"/>
    <col min="765" max="765" width="12.42578125" style="1411" customWidth="1"/>
    <col min="766" max="766" width="11" style="1411" customWidth="1"/>
    <col min="767" max="767" width="12.5703125" style="1411" customWidth="1"/>
    <col min="768" max="1015" width="9.140625" style="1411"/>
    <col min="1016" max="1017" width="5.140625" style="1411" customWidth="1"/>
    <col min="1018" max="1018" width="9.140625" style="1411"/>
    <col min="1019" max="1019" width="6.7109375" style="1411" customWidth="1"/>
    <col min="1020" max="1020" width="25.42578125" style="1411" customWidth="1"/>
    <col min="1021" max="1021" width="12.42578125" style="1411" customWidth="1"/>
    <col min="1022" max="1022" width="11" style="1411" customWidth="1"/>
    <col min="1023" max="1023" width="12.5703125" style="1411" customWidth="1"/>
    <col min="1024" max="1271" width="9.140625" style="1411"/>
    <col min="1272" max="1273" width="5.140625" style="1411" customWidth="1"/>
    <col min="1274" max="1274" width="9.140625" style="1411"/>
    <col min="1275" max="1275" width="6.7109375" style="1411" customWidth="1"/>
    <col min="1276" max="1276" width="25.42578125" style="1411" customWidth="1"/>
    <col min="1277" max="1277" width="12.42578125" style="1411" customWidth="1"/>
    <col min="1278" max="1278" width="11" style="1411" customWidth="1"/>
    <col min="1279" max="1279" width="12.5703125" style="1411" customWidth="1"/>
    <col min="1280" max="1527" width="9.140625" style="1411"/>
    <col min="1528" max="1529" width="5.140625" style="1411" customWidth="1"/>
    <col min="1530" max="1530" width="9.140625" style="1411"/>
    <col min="1531" max="1531" width="6.7109375" style="1411" customWidth="1"/>
    <col min="1532" max="1532" width="25.42578125" style="1411" customWidth="1"/>
    <col min="1533" max="1533" width="12.42578125" style="1411" customWidth="1"/>
    <col min="1534" max="1534" width="11" style="1411" customWidth="1"/>
    <col min="1535" max="1535" width="12.5703125" style="1411" customWidth="1"/>
    <col min="1536" max="1783" width="9.140625" style="1411"/>
    <col min="1784" max="1785" width="5.140625" style="1411" customWidth="1"/>
    <col min="1786" max="1786" width="9.140625" style="1411"/>
    <col min="1787" max="1787" width="6.7109375" style="1411" customWidth="1"/>
    <col min="1788" max="1788" width="25.42578125" style="1411" customWidth="1"/>
    <col min="1789" max="1789" width="12.42578125" style="1411" customWidth="1"/>
    <col min="1790" max="1790" width="11" style="1411" customWidth="1"/>
    <col min="1791" max="1791" width="12.5703125" style="1411" customWidth="1"/>
    <col min="1792" max="2039" width="9.140625" style="1411"/>
    <col min="2040" max="2041" width="5.140625" style="1411" customWidth="1"/>
    <col min="2042" max="2042" width="9.140625" style="1411"/>
    <col min="2043" max="2043" width="6.7109375" style="1411" customWidth="1"/>
    <col min="2044" max="2044" width="25.42578125" style="1411" customWidth="1"/>
    <col min="2045" max="2045" width="12.42578125" style="1411" customWidth="1"/>
    <col min="2046" max="2046" width="11" style="1411" customWidth="1"/>
    <col min="2047" max="2047" width="12.5703125" style="1411" customWidth="1"/>
    <col min="2048" max="2295" width="9.140625" style="1411"/>
    <col min="2296" max="2297" width="5.140625" style="1411" customWidth="1"/>
    <col min="2298" max="2298" width="9.140625" style="1411"/>
    <col min="2299" max="2299" width="6.7109375" style="1411" customWidth="1"/>
    <col min="2300" max="2300" width="25.42578125" style="1411" customWidth="1"/>
    <col min="2301" max="2301" width="12.42578125" style="1411" customWidth="1"/>
    <col min="2302" max="2302" width="11" style="1411" customWidth="1"/>
    <col min="2303" max="2303" width="12.5703125" style="1411" customWidth="1"/>
    <col min="2304" max="2551" width="9.140625" style="1411"/>
    <col min="2552" max="2553" width="5.140625" style="1411" customWidth="1"/>
    <col min="2554" max="2554" width="9.140625" style="1411"/>
    <col min="2555" max="2555" width="6.7109375" style="1411" customWidth="1"/>
    <col min="2556" max="2556" width="25.42578125" style="1411" customWidth="1"/>
    <col min="2557" max="2557" width="12.42578125" style="1411" customWidth="1"/>
    <col min="2558" max="2558" width="11" style="1411" customWidth="1"/>
    <col min="2559" max="2559" width="12.5703125" style="1411" customWidth="1"/>
    <col min="2560" max="2807" width="9.140625" style="1411"/>
    <col min="2808" max="2809" width="5.140625" style="1411" customWidth="1"/>
    <col min="2810" max="2810" width="9.140625" style="1411"/>
    <col min="2811" max="2811" width="6.7109375" style="1411" customWidth="1"/>
    <col min="2812" max="2812" width="25.42578125" style="1411" customWidth="1"/>
    <col min="2813" max="2813" width="12.42578125" style="1411" customWidth="1"/>
    <col min="2814" max="2814" width="11" style="1411" customWidth="1"/>
    <col min="2815" max="2815" width="12.5703125" style="1411" customWidth="1"/>
    <col min="2816" max="3063" width="9.140625" style="1411"/>
    <col min="3064" max="3065" width="5.140625" style="1411" customWidth="1"/>
    <col min="3066" max="3066" width="9.140625" style="1411"/>
    <col min="3067" max="3067" width="6.7109375" style="1411" customWidth="1"/>
    <col min="3068" max="3068" width="25.42578125" style="1411" customWidth="1"/>
    <col min="3069" max="3069" width="12.42578125" style="1411" customWidth="1"/>
    <col min="3070" max="3070" width="11" style="1411" customWidth="1"/>
    <col min="3071" max="3071" width="12.5703125" style="1411" customWidth="1"/>
    <col min="3072" max="3319" width="9.140625" style="1411"/>
    <col min="3320" max="3321" width="5.140625" style="1411" customWidth="1"/>
    <col min="3322" max="3322" width="9.140625" style="1411"/>
    <col min="3323" max="3323" width="6.7109375" style="1411" customWidth="1"/>
    <col min="3324" max="3324" width="25.42578125" style="1411" customWidth="1"/>
    <col min="3325" max="3325" width="12.42578125" style="1411" customWidth="1"/>
    <col min="3326" max="3326" width="11" style="1411" customWidth="1"/>
    <col min="3327" max="3327" width="12.5703125" style="1411" customWidth="1"/>
    <col min="3328" max="3575" width="9.140625" style="1411"/>
    <col min="3576" max="3577" width="5.140625" style="1411" customWidth="1"/>
    <col min="3578" max="3578" width="9.140625" style="1411"/>
    <col min="3579" max="3579" width="6.7109375" style="1411" customWidth="1"/>
    <col min="3580" max="3580" width="25.42578125" style="1411" customWidth="1"/>
    <col min="3581" max="3581" width="12.42578125" style="1411" customWidth="1"/>
    <col min="3582" max="3582" width="11" style="1411" customWidth="1"/>
    <col min="3583" max="3583" width="12.5703125" style="1411" customWidth="1"/>
    <col min="3584" max="3831" width="9.140625" style="1411"/>
    <col min="3832" max="3833" width="5.140625" style="1411" customWidth="1"/>
    <col min="3834" max="3834" width="9.140625" style="1411"/>
    <col min="3835" max="3835" width="6.7109375" style="1411" customWidth="1"/>
    <col min="3836" max="3836" width="25.42578125" style="1411" customWidth="1"/>
    <col min="3837" max="3837" width="12.42578125" style="1411" customWidth="1"/>
    <col min="3838" max="3838" width="11" style="1411" customWidth="1"/>
    <col min="3839" max="3839" width="12.5703125" style="1411" customWidth="1"/>
    <col min="3840" max="4087" width="9.140625" style="1411"/>
    <col min="4088" max="4089" width="5.140625" style="1411" customWidth="1"/>
    <col min="4090" max="4090" width="9.140625" style="1411"/>
    <col min="4091" max="4091" width="6.7109375" style="1411" customWidth="1"/>
    <col min="4092" max="4092" width="25.42578125" style="1411" customWidth="1"/>
    <col min="4093" max="4093" width="12.42578125" style="1411" customWidth="1"/>
    <col min="4094" max="4094" width="11" style="1411" customWidth="1"/>
    <col min="4095" max="4095" width="12.5703125" style="1411" customWidth="1"/>
    <col min="4096" max="4343" width="9.140625" style="1411"/>
    <col min="4344" max="4345" width="5.140625" style="1411" customWidth="1"/>
    <col min="4346" max="4346" width="9.140625" style="1411"/>
    <col min="4347" max="4347" width="6.7109375" style="1411" customWidth="1"/>
    <col min="4348" max="4348" width="25.42578125" style="1411" customWidth="1"/>
    <col min="4349" max="4349" width="12.42578125" style="1411" customWidth="1"/>
    <col min="4350" max="4350" width="11" style="1411" customWidth="1"/>
    <col min="4351" max="4351" width="12.5703125" style="1411" customWidth="1"/>
    <col min="4352" max="4599" width="9.140625" style="1411"/>
    <col min="4600" max="4601" width="5.140625" style="1411" customWidth="1"/>
    <col min="4602" max="4602" width="9.140625" style="1411"/>
    <col min="4603" max="4603" width="6.7109375" style="1411" customWidth="1"/>
    <col min="4604" max="4604" width="25.42578125" style="1411" customWidth="1"/>
    <col min="4605" max="4605" width="12.42578125" style="1411" customWidth="1"/>
    <col min="4606" max="4606" width="11" style="1411" customWidth="1"/>
    <col min="4607" max="4607" width="12.5703125" style="1411" customWidth="1"/>
    <col min="4608" max="4855" width="9.140625" style="1411"/>
    <col min="4856" max="4857" width="5.140625" style="1411" customWidth="1"/>
    <col min="4858" max="4858" width="9.140625" style="1411"/>
    <col min="4859" max="4859" width="6.7109375" style="1411" customWidth="1"/>
    <col min="4860" max="4860" width="25.42578125" style="1411" customWidth="1"/>
    <col min="4861" max="4861" width="12.42578125" style="1411" customWidth="1"/>
    <col min="4862" max="4862" width="11" style="1411" customWidth="1"/>
    <col min="4863" max="4863" width="12.5703125" style="1411" customWidth="1"/>
    <col min="4864" max="5111" width="9.140625" style="1411"/>
    <col min="5112" max="5113" width="5.140625" style="1411" customWidth="1"/>
    <col min="5114" max="5114" width="9.140625" style="1411"/>
    <col min="5115" max="5115" width="6.7109375" style="1411" customWidth="1"/>
    <col min="5116" max="5116" width="25.42578125" style="1411" customWidth="1"/>
    <col min="5117" max="5117" width="12.42578125" style="1411" customWidth="1"/>
    <col min="5118" max="5118" width="11" style="1411" customWidth="1"/>
    <col min="5119" max="5119" width="12.5703125" style="1411" customWidth="1"/>
    <col min="5120" max="5367" width="9.140625" style="1411"/>
    <col min="5368" max="5369" width="5.140625" style="1411" customWidth="1"/>
    <col min="5370" max="5370" width="9.140625" style="1411"/>
    <col min="5371" max="5371" width="6.7109375" style="1411" customWidth="1"/>
    <col min="5372" max="5372" width="25.42578125" style="1411" customWidth="1"/>
    <col min="5373" max="5373" width="12.42578125" style="1411" customWidth="1"/>
    <col min="5374" max="5374" width="11" style="1411" customWidth="1"/>
    <col min="5375" max="5375" width="12.5703125" style="1411" customWidth="1"/>
    <col min="5376" max="5623" width="9.140625" style="1411"/>
    <col min="5624" max="5625" width="5.140625" style="1411" customWidth="1"/>
    <col min="5626" max="5626" width="9.140625" style="1411"/>
    <col min="5627" max="5627" width="6.7109375" style="1411" customWidth="1"/>
    <col min="5628" max="5628" width="25.42578125" style="1411" customWidth="1"/>
    <col min="5629" max="5629" width="12.42578125" style="1411" customWidth="1"/>
    <col min="5630" max="5630" width="11" style="1411" customWidth="1"/>
    <col min="5631" max="5631" width="12.5703125" style="1411" customWidth="1"/>
    <col min="5632" max="5879" width="9.140625" style="1411"/>
    <col min="5880" max="5881" width="5.140625" style="1411" customWidth="1"/>
    <col min="5882" max="5882" width="9.140625" style="1411"/>
    <col min="5883" max="5883" width="6.7109375" style="1411" customWidth="1"/>
    <col min="5884" max="5884" width="25.42578125" style="1411" customWidth="1"/>
    <col min="5885" max="5885" width="12.42578125" style="1411" customWidth="1"/>
    <col min="5886" max="5886" width="11" style="1411" customWidth="1"/>
    <col min="5887" max="5887" width="12.5703125" style="1411" customWidth="1"/>
    <col min="5888" max="6135" width="9.140625" style="1411"/>
    <col min="6136" max="6137" width="5.140625" style="1411" customWidth="1"/>
    <col min="6138" max="6138" width="9.140625" style="1411"/>
    <col min="6139" max="6139" width="6.7109375" style="1411" customWidth="1"/>
    <col min="6140" max="6140" width="25.42578125" style="1411" customWidth="1"/>
    <col min="6141" max="6141" width="12.42578125" style="1411" customWidth="1"/>
    <col min="6142" max="6142" width="11" style="1411" customWidth="1"/>
    <col min="6143" max="6143" width="12.5703125" style="1411" customWidth="1"/>
    <col min="6144" max="6391" width="9.140625" style="1411"/>
    <col min="6392" max="6393" width="5.140625" style="1411" customWidth="1"/>
    <col min="6394" max="6394" width="9.140625" style="1411"/>
    <col min="6395" max="6395" width="6.7109375" style="1411" customWidth="1"/>
    <col min="6396" max="6396" width="25.42578125" style="1411" customWidth="1"/>
    <col min="6397" max="6397" width="12.42578125" style="1411" customWidth="1"/>
    <col min="6398" max="6398" width="11" style="1411" customWidth="1"/>
    <col min="6399" max="6399" width="12.5703125" style="1411" customWidth="1"/>
    <col min="6400" max="6647" width="9.140625" style="1411"/>
    <col min="6648" max="6649" width="5.140625" style="1411" customWidth="1"/>
    <col min="6650" max="6650" width="9.140625" style="1411"/>
    <col min="6651" max="6651" width="6.7109375" style="1411" customWidth="1"/>
    <col min="6652" max="6652" width="25.42578125" style="1411" customWidth="1"/>
    <col min="6653" max="6653" width="12.42578125" style="1411" customWidth="1"/>
    <col min="6654" max="6654" width="11" style="1411" customWidth="1"/>
    <col min="6655" max="6655" width="12.5703125" style="1411" customWidth="1"/>
    <col min="6656" max="6903" width="9.140625" style="1411"/>
    <col min="6904" max="6905" width="5.140625" style="1411" customWidth="1"/>
    <col min="6906" max="6906" width="9.140625" style="1411"/>
    <col min="6907" max="6907" width="6.7109375" style="1411" customWidth="1"/>
    <col min="6908" max="6908" width="25.42578125" style="1411" customWidth="1"/>
    <col min="6909" max="6909" width="12.42578125" style="1411" customWidth="1"/>
    <col min="6910" max="6910" width="11" style="1411" customWidth="1"/>
    <col min="6911" max="6911" width="12.5703125" style="1411" customWidth="1"/>
    <col min="6912" max="7159" width="9.140625" style="1411"/>
    <col min="7160" max="7161" width="5.140625" style="1411" customWidth="1"/>
    <col min="7162" max="7162" width="9.140625" style="1411"/>
    <col min="7163" max="7163" width="6.7109375" style="1411" customWidth="1"/>
    <col min="7164" max="7164" width="25.42578125" style="1411" customWidth="1"/>
    <col min="7165" max="7165" width="12.42578125" style="1411" customWidth="1"/>
    <col min="7166" max="7166" width="11" style="1411" customWidth="1"/>
    <col min="7167" max="7167" width="12.5703125" style="1411" customWidth="1"/>
    <col min="7168" max="7415" width="9.140625" style="1411"/>
    <col min="7416" max="7417" width="5.140625" style="1411" customWidth="1"/>
    <col min="7418" max="7418" width="9.140625" style="1411"/>
    <col min="7419" max="7419" width="6.7109375" style="1411" customWidth="1"/>
    <col min="7420" max="7420" width="25.42578125" style="1411" customWidth="1"/>
    <col min="7421" max="7421" width="12.42578125" style="1411" customWidth="1"/>
    <col min="7422" max="7422" width="11" style="1411" customWidth="1"/>
    <col min="7423" max="7423" width="12.5703125" style="1411" customWidth="1"/>
    <col min="7424" max="7671" width="9.140625" style="1411"/>
    <col min="7672" max="7673" width="5.140625" style="1411" customWidth="1"/>
    <col min="7674" max="7674" width="9.140625" style="1411"/>
    <col min="7675" max="7675" width="6.7109375" style="1411" customWidth="1"/>
    <col min="7676" max="7676" width="25.42578125" style="1411" customWidth="1"/>
    <col min="7677" max="7677" width="12.42578125" style="1411" customWidth="1"/>
    <col min="7678" max="7678" width="11" style="1411" customWidth="1"/>
    <col min="7679" max="7679" width="12.5703125" style="1411" customWidth="1"/>
    <col min="7680" max="7927" width="9.140625" style="1411"/>
    <col min="7928" max="7929" width="5.140625" style="1411" customWidth="1"/>
    <col min="7930" max="7930" width="9.140625" style="1411"/>
    <col min="7931" max="7931" width="6.7109375" style="1411" customWidth="1"/>
    <col min="7932" max="7932" width="25.42578125" style="1411" customWidth="1"/>
    <col min="7933" max="7933" width="12.42578125" style="1411" customWidth="1"/>
    <col min="7934" max="7934" width="11" style="1411" customWidth="1"/>
    <col min="7935" max="7935" width="12.5703125" style="1411" customWidth="1"/>
    <col min="7936" max="8183" width="9.140625" style="1411"/>
    <col min="8184" max="8185" width="5.140625" style="1411" customWidth="1"/>
    <col min="8186" max="8186" width="9.140625" style="1411"/>
    <col min="8187" max="8187" width="6.7109375" style="1411" customWidth="1"/>
    <col min="8188" max="8188" width="25.42578125" style="1411" customWidth="1"/>
    <col min="8189" max="8189" width="12.42578125" style="1411" customWidth="1"/>
    <col min="8190" max="8190" width="11" style="1411" customWidth="1"/>
    <col min="8191" max="8191" width="12.5703125" style="1411" customWidth="1"/>
    <col min="8192" max="8439" width="9.140625" style="1411"/>
    <col min="8440" max="8441" width="5.140625" style="1411" customWidth="1"/>
    <col min="8442" max="8442" width="9.140625" style="1411"/>
    <col min="8443" max="8443" width="6.7109375" style="1411" customWidth="1"/>
    <col min="8444" max="8444" width="25.42578125" style="1411" customWidth="1"/>
    <col min="8445" max="8445" width="12.42578125" style="1411" customWidth="1"/>
    <col min="8446" max="8446" width="11" style="1411" customWidth="1"/>
    <col min="8447" max="8447" width="12.5703125" style="1411" customWidth="1"/>
    <col min="8448" max="8695" width="9.140625" style="1411"/>
    <col min="8696" max="8697" width="5.140625" style="1411" customWidth="1"/>
    <col min="8698" max="8698" width="9.140625" style="1411"/>
    <col min="8699" max="8699" width="6.7109375" style="1411" customWidth="1"/>
    <col min="8700" max="8700" width="25.42578125" style="1411" customWidth="1"/>
    <col min="8701" max="8701" width="12.42578125" style="1411" customWidth="1"/>
    <col min="8702" max="8702" width="11" style="1411" customWidth="1"/>
    <col min="8703" max="8703" width="12.5703125" style="1411" customWidth="1"/>
    <col min="8704" max="8951" width="9.140625" style="1411"/>
    <col min="8952" max="8953" width="5.140625" style="1411" customWidth="1"/>
    <col min="8954" max="8954" width="9.140625" style="1411"/>
    <col min="8955" max="8955" width="6.7109375" style="1411" customWidth="1"/>
    <col min="8956" max="8956" width="25.42578125" style="1411" customWidth="1"/>
    <col min="8957" max="8957" width="12.42578125" style="1411" customWidth="1"/>
    <col min="8958" max="8958" width="11" style="1411" customWidth="1"/>
    <col min="8959" max="8959" width="12.5703125" style="1411" customWidth="1"/>
    <col min="8960" max="9207" width="9.140625" style="1411"/>
    <col min="9208" max="9209" width="5.140625" style="1411" customWidth="1"/>
    <col min="9210" max="9210" width="9.140625" style="1411"/>
    <col min="9211" max="9211" width="6.7109375" style="1411" customWidth="1"/>
    <col min="9212" max="9212" width="25.42578125" style="1411" customWidth="1"/>
    <col min="9213" max="9213" width="12.42578125" style="1411" customWidth="1"/>
    <col min="9214" max="9214" width="11" style="1411" customWidth="1"/>
    <col min="9215" max="9215" width="12.5703125" style="1411" customWidth="1"/>
    <col min="9216" max="9463" width="9.140625" style="1411"/>
    <col min="9464" max="9465" width="5.140625" style="1411" customWidth="1"/>
    <col min="9466" max="9466" width="9.140625" style="1411"/>
    <col min="9467" max="9467" width="6.7109375" style="1411" customWidth="1"/>
    <col min="9468" max="9468" width="25.42578125" style="1411" customWidth="1"/>
    <col min="9469" max="9469" width="12.42578125" style="1411" customWidth="1"/>
    <col min="9470" max="9470" width="11" style="1411" customWidth="1"/>
    <col min="9471" max="9471" width="12.5703125" style="1411" customWidth="1"/>
    <col min="9472" max="9719" width="9.140625" style="1411"/>
    <col min="9720" max="9721" width="5.140625" style="1411" customWidth="1"/>
    <col min="9722" max="9722" width="9.140625" style="1411"/>
    <col min="9723" max="9723" width="6.7109375" style="1411" customWidth="1"/>
    <col min="9724" max="9724" width="25.42578125" style="1411" customWidth="1"/>
    <col min="9725" max="9725" width="12.42578125" style="1411" customWidth="1"/>
    <col min="9726" max="9726" width="11" style="1411" customWidth="1"/>
    <col min="9727" max="9727" width="12.5703125" style="1411" customWidth="1"/>
    <col min="9728" max="9975" width="9.140625" style="1411"/>
    <col min="9976" max="9977" width="5.140625" style="1411" customWidth="1"/>
    <col min="9978" max="9978" width="9.140625" style="1411"/>
    <col min="9979" max="9979" width="6.7109375" style="1411" customWidth="1"/>
    <col min="9980" max="9980" width="25.42578125" style="1411" customWidth="1"/>
    <col min="9981" max="9981" width="12.42578125" style="1411" customWidth="1"/>
    <col min="9982" max="9982" width="11" style="1411" customWidth="1"/>
    <col min="9983" max="9983" width="12.5703125" style="1411" customWidth="1"/>
    <col min="9984" max="10231" width="9.140625" style="1411"/>
    <col min="10232" max="10233" width="5.140625" style="1411" customWidth="1"/>
    <col min="10234" max="10234" width="9.140625" style="1411"/>
    <col min="10235" max="10235" width="6.7109375" style="1411" customWidth="1"/>
    <col min="10236" max="10236" width="25.42578125" style="1411" customWidth="1"/>
    <col min="10237" max="10237" width="12.42578125" style="1411" customWidth="1"/>
    <col min="10238" max="10238" width="11" style="1411" customWidth="1"/>
    <col min="10239" max="10239" width="12.5703125" style="1411" customWidth="1"/>
    <col min="10240" max="10487" width="9.140625" style="1411"/>
    <col min="10488" max="10489" width="5.140625" style="1411" customWidth="1"/>
    <col min="10490" max="10490" width="9.140625" style="1411"/>
    <col min="10491" max="10491" width="6.7109375" style="1411" customWidth="1"/>
    <col min="10492" max="10492" width="25.42578125" style="1411" customWidth="1"/>
    <col min="10493" max="10493" width="12.42578125" style="1411" customWidth="1"/>
    <col min="10494" max="10494" width="11" style="1411" customWidth="1"/>
    <col min="10495" max="10495" width="12.5703125" style="1411" customWidth="1"/>
    <col min="10496" max="10743" width="9.140625" style="1411"/>
    <col min="10744" max="10745" width="5.140625" style="1411" customWidth="1"/>
    <col min="10746" max="10746" width="9.140625" style="1411"/>
    <col min="10747" max="10747" width="6.7109375" style="1411" customWidth="1"/>
    <col min="10748" max="10748" width="25.42578125" style="1411" customWidth="1"/>
    <col min="10749" max="10749" width="12.42578125" style="1411" customWidth="1"/>
    <col min="10750" max="10750" width="11" style="1411" customWidth="1"/>
    <col min="10751" max="10751" width="12.5703125" style="1411" customWidth="1"/>
    <col min="10752" max="10999" width="9.140625" style="1411"/>
    <col min="11000" max="11001" width="5.140625" style="1411" customWidth="1"/>
    <col min="11002" max="11002" width="9.140625" style="1411"/>
    <col min="11003" max="11003" width="6.7109375" style="1411" customWidth="1"/>
    <col min="11004" max="11004" width="25.42578125" style="1411" customWidth="1"/>
    <col min="11005" max="11005" width="12.42578125" style="1411" customWidth="1"/>
    <col min="11006" max="11006" width="11" style="1411" customWidth="1"/>
    <col min="11007" max="11007" width="12.5703125" style="1411" customWidth="1"/>
    <col min="11008" max="11255" width="9.140625" style="1411"/>
    <col min="11256" max="11257" width="5.140625" style="1411" customWidth="1"/>
    <col min="11258" max="11258" width="9.140625" style="1411"/>
    <col min="11259" max="11259" width="6.7109375" style="1411" customWidth="1"/>
    <col min="11260" max="11260" width="25.42578125" style="1411" customWidth="1"/>
    <col min="11261" max="11261" width="12.42578125" style="1411" customWidth="1"/>
    <col min="11262" max="11262" width="11" style="1411" customWidth="1"/>
    <col min="11263" max="11263" width="12.5703125" style="1411" customWidth="1"/>
    <col min="11264" max="11511" width="9.140625" style="1411"/>
    <col min="11512" max="11513" width="5.140625" style="1411" customWidth="1"/>
    <col min="11514" max="11514" width="9.140625" style="1411"/>
    <col min="11515" max="11515" width="6.7109375" style="1411" customWidth="1"/>
    <col min="11516" max="11516" width="25.42578125" style="1411" customWidth="1"/>
    <col min="11517" max="11517" width="12.42578125" style="1411" customWidth="1"/>
    <col min="11518" max="11518" width="11" style="1411" customWidth="1"/>
    <col min="11519" max="11519" width="12.5703125" style="1411" customWidth="1"/>
    <col min="11520" max="11767" width="9.140625" style="1411"/>
    <col min="11768" max="11769" width="5.140625" style="1411" customWidth="1"/>
    <col min="11770" max="11770" width="9.140625" style="1411"/>
    <col min="11771" max="11771" width="6.7109375" style="1411" customWidth="1"/>
    <col min="11772" max="11772" width="25.42578125" style="1411" customWidth="1"/>
    <col min="11773" max="11773" width="12.42578125" style="1411" customWidth="1"/>
    <col min="11774" max="11774" width="11" style="1411" customWidth="1"/>
    <col min="11775" max="11775" width="12.5703125" style="1411" customWidth="1"/>
    <col min="11776" max="12023" width="9.140625" style="1411"/>
    <col min="12024" max="12025" width="5.140625" style="1411" customWidth="1"/>
    <col min="12026" max="12026" width="9.140625" style="1411"/>
    <col min="12027" max="12027" width="6.7109375" style="1411" customWidth="1"/>
    <col min="12028" max="12028" width="25.42578125" style="1411" customWidth="1"/>
    <col min="12029" max="12029" width="12.42578125" style="1411" customWidth="1"/>
    <col min="12030" max="12030" width="11" style="1411" customWidth="1"/>
    <col min="12031" max="12031" width="12.5703125" style="1411" customWidth="1"/>
    <col min="12032" max="12279" width="9.140625" style="1411"/>
    <col min="12280" max="12281" width="5.140625" style="1411" customWidth="1"/>
    <col min="12282" max="12282" width="9.140625" style="1411"/>
    <col min="12283" max="12283" width="6.7109375" style="1411" customWidth="1"/>
    <col min="12284" max="12284" width="25.42578125" style="1411" customWidth="1"/>
    <col min="12285" max="12285" width="12.42578125" style="1411" customWidth="1"/>
    <col min="12286" max="12286" width="11" style="1411" customWidth="1"/>
    <col min="12287" max="12287" width="12.5703125" style="1411" customWidth="1"/>
    <col min="12288" max="12535" width="9.140625" style="1411"/>
    <col min="12536" max="12537" width="5.140625" style="1411" customWidth="1"/>
    <col min="12538" max="12538" width="9.140625" style="1411"/>
    <col min="12539" max="12539" width="6.7109375" style="1411" customWidth="1"/>
    <col min="12540" max="12540" width="25.42578125" style="1411" customWidth="1"/>
    <col min="12541" max="12541" width="12.42578125" style="1411" customWidth="1"/>
    <col min="12542" max="12542" width="11" style="1411" customWidth="1"/>
    <col min="12543" max="12543" width="12.5703125" style="1411" customWidth="1"/>
    <col min="12544" max="12791" width="9.140625" style="1411"/>
    <col min="12792" max="12793" width="5.140625" style="1411" customWidth="1"/>
    <col min="12794" max="12794" width="9.140625" style="1411"/>
    <col min="12795" max="12795" width="6.7109375" style="1411" customWidth="1"/>
    <col min="12796" max="12796" width="25.42578125" style="1411" customWidth="1"/>
    <col min="12797" max="12797" width="12.42578125" style="1411" customWidth="1"/>
    <col min="12798" max="12798" width="11" style="1411" customWidth="1"/>
    <col min="12799" max="12799" width="12.5703125" style="1411" customWidth="1"/>
    <col min="12800" max="13047" width="9.140625" style="1411"/>
    <col min="13048" max="13049" width="5.140625" style="1411" customWidth="1"/>
    <col min="13050" max="13050" width="9.140625" style="1411"/>
    <col min="13051" max="13051" width="6.7109375" style="1411" customWidth="1"/>
    <col min="13052" max="13052" width="25.42578125" style="1411" customWidth="1"/>
    <col min="13053" max="13053" width="12.42578125" style="1411" customWidth="1"/>
    <col min="13054" max="13054" width="11" style="1411" customWidth="1"/>
    <col min="13055" max="13055" width="12.5703125" style="1411" customWidth="1"/>
    <col min="13056" max="13303" width="9.140625" style="1411"/>
    <col min="13304" max="13305" width="5.140625" style="1411" customWidth="1"/>
    <col min="13306" max="13306" width="9.140625" style="1411"/>
    <col min="13307" max="13307" width="6.7109375" style="1411" customWidth="1"/>
    <col min="13308" max="13308" width="25.42578125" style="1411" customWidth="1"/>
    <col min="13309" max="13309" width="12.42578125" style="1411" customWidth="1"/>
    <col min="13310" max="13310" width="11" style="1411" customWidth="1"/>
    <col min="13311" max="13311" width="12.5703125" style="1411" customWidth="1"/>
    <col min="13312" max="13559" width="9.140625" style="1411"/>
    <col min="13560" max="13561" width="5.140625" style="1411" customWidth="1"/>
    <col min="13562" max="13562" width="9.140625" style="1411"/>
    <col min="13563" max="13563" width="6.7109375" style="1411" customWidth="1"/>
    <col min="13564" max="13564" width="25.42578125" style="1411" customWidth="1"/>
    <col min="13565" max="13565" width="12.42578125" style="1411" customWidth="1"/>
    <col min="13566" max="13566" width="11" style="1411" customWidth="1"/>
    <col min="13567" max="13567" width="12.5703125" style="1411" customWidth="1"/>
    <col min="13568" max="13815" width="9.140625" style="1411"/>
    <col min="13816" max="13817" width="5.140625" style="1411" customWidth="1"/>
    <col min="13818" max="13818" width="9.140625" style="1411"/>
    <col min="13819" max="13819" width="6.7109375" style="1411" customWidth="1"/>
    <col min="13820" max="13820" width="25.42578125" style="1411" customWidth="1"/>
    <col min="13821" max="13821" width="12.42578125" style="1411" customWidth="1"/>
    <col min="13822" max="13822" width="11" style="1411" customWidth="1"/>
    <col min="13823" max="13823" width="12.5703125" style="1411" customWidth="1"/>
    <col min="13824" max="14071" width="9.140625" style="1411"/>
    <col min="14072" max="14073" width="5.140625" style="1411" customWidth="1"/>
    <col min="14074" max="14074" width="9.140625" style="1411"/>
    <col min="14075" max="14075" width="6.7109375" style="1411" customWidth="1"/>
    <col min="14076" max="14076" width="25.42578125" style="1411" customWidth="1"/>
    <col min="14077" max="14077" width="12.42578125" style="1411" customWidth="1"/>
    <col min="14078" max="14078" width="11" style="1411" customWidth="1"/>
    <col min="14079" max="14079" width="12.5703125" style="1411" customWidth="1"/>
    <col min="14080" max="14327" width="9.140625" style="1411"/>
    <col min="14328" max="14329" width="5.140625" style="1411" customWidth="1"/>
    <col min="14330" max="14330" width="9.140625" style="1411"/>
    <col min="14331" max="14331" width="6.7109375" style="1411" customWidth="1"/>
    <col min="14332" max="14332" width="25.42578125" style="1411" customWidth="1"/>
    <col min="14333" max="14333" width="12.42578125" style="1411" customWidth="1"/>
    <col min="14334" max="14334" width="11" style="1411" customWidth="1"/>
    <col min="14335" max="14335" width="12.5703125" style="1411" customWidth="1"/>
    <col min="14336" max="14583" width="9.140625" style="1411"/>
    <col min="14584" max="14585" width="5.140625" style="1411" customWidth="1"/>
    <col min="14586" max="14586" width="9.140625" style="1411"/>
    <col min="14587" max="14587" width="6.7109375" style="1411" customWidth="1"/>
    <col min="14588" max="14588" width="25.42578125" style="1411" customWidth="1"/>
    <col min="14589" max="14589" width="12.42578125" style="1411" customWidth="1"/>
    <col min="14590" max="14590" width="11" style="1411" customWidth="1"/>
    <col min="14591" max="14591" width="12.5703125" style="1411" customWidth="1"/>
    <col min="14592" max="14839" width="9.140625" style="1411"/>
    <col min="14840" max="14841" width="5.140625" style="1411" customWidth="1"/>
    <col min="14842" max="14842" width="9.140625" style="1411"/>
    <col min="14843" max="14843" width="6.7109375" style="1411" customWidth="1"/>
    <col min="14844" max="14844" width="25.42578125" style="1411" customWidth="1"/>
    <col min="14845" max="14845" width="12.42578125" style="1411" customWidth="1"/>
    <col min="14846" max="14846" width="11" style="1411" customWidth="1"/>
    <col min="14847" max="14847" width="12.5703125" style="1411" customWidth="1"/>
    <col min="14848" max="15095" width="9.140625" style="1411"/>
    <col min="15096" max="15097" width="5.140625" style="1411" customWidth="1"/>
    <col min="15098" max="15098" width="9.140625" style="1411"/>
    <col min="15099" max="15099" width="6.7109375" style="1411" customWidth="1"/>
    <col min="15100" max="15100" width="25.42578125" style="1411" customWidth="1"/>
    <col min="15101" max="15101" width="12.42578125" style="1411" customWidth="1"/>
    <col min="15102" max="15102" width="11" style="1411" customWidth="1"/>
    <col min="15103" max="15103" width="12.5703125" style="1411" customWidth="1"/>
    <col min="15104" max="15351" width="9.140625" style="1411"/>
    <col min="15352" max="15353" width="5.140625" style="1411" customWidth="1"/>
    <col min="15354" max="15354" width="9.140625" style="1411"/>
    <col min="15355" max="15355" width="6.7109375" style="1411" customWidth="1"/>
    <col min="15356" max="15356" width="25.42578125" style="1411" customWidth="1"/>
    <col min="15357" max="15357" width="12.42578125" style="1411" customWidth="1"/>
    <col min="15358" max="15358" width="11" style="1411" customWidth="1"/>
    <col min="15359" max="15359" width="12.5703125" style="1411" customWidth="1"/>
    <col min="15360" max="15607" width="9.140625" style="1411"/>
    <col min="15608" max="15609" width="5.140625" style="1411" customWidth="1"/>
    <col min="15610" max="15610" width="9.140625" style="1411"/>
    <col min="15611" max="15611" width="6.7109375" style="1411" customWidth="1"/>
    <col min="15612" max="15612" width="25.42578125" style="1411" customWidth="1"/>
    <col min="15613" max="15613" width="12.42578125" style="1411" customWidth="1"/>
    <col min="15614" max="15614" width="11" style="1411" customWidth="1"/>
    <col min="15615" max="15615" width="12.5703125" style="1411" customWidth="1"/>
    <col min="15616" max="15863" width="9.140625" style="1411"/>
    <col min="15864" max="15865" width="5.140625" style="1411" customWidth="1"/>
    <col min="15866" max="15866" width="9.140625" style="1411"/>
    <col min="15867" max="15867" width="6.7109375" style="1411" customWidth="1"/>
    <col min="15868" max="15868" width="25.42578125" style="1411" customWidth="1"/>
    <col min="15869" max="15869" width="12.42578125" style="1411" customWidth="1"/>
    <col min="15870" max="15870" width="11" style="1411" customWidth="1"/>
    <col min="15871" max="15871" width="12.5703125" style="1411" customWidth="1"/>
    <col min="15872" max="16119" width="9.140625" style="1411"/>
    <col min="16120" max="16121" width="5.140625" style="1411" customWidth="1"/>
    <col min="16122" max="16122" width="9.140625" style="1411"/>
    <col min="16123" max="16123" width="6.7109375" style="1411" customWidth="1"/>
    <col min="16124" max="16124" width="25.42578125" style="1411" customWidth="1"/>
    <col min="16125" max="16125" width="12.42578125" style="1411" customWidth="1"/>
    <col min="16126" max="16126" width="11" style="1411" customWidth="1"/>
    <col min="16127" max="16127" width="12.5703125" style="1411" customWidth="1"/>
    <col min="16128" max="16375" width="9.140625" style="1411"/>
    <col min="16376" max="16382" width="9.140625" style="1411" customWidth="1"/>
    <col min="16383" max="16384" width="9.140625" style="1411"/>
  </cols>
  <sheetData>
    <row r="1" spans="2:8">
      <c r="B1" s="2644" t="s">
        <v>495</v>
      </c>
      <c r="C1" s="2644"/>
      <c r="D1" s="2644"/>
      <c r="E1" s="2644"/>
      <c r="F1" s="2644"/>
      <c r="G1" s="2644"/>
      <c r="H1" s="2644"/>
    </row>
    <row r="2" spans="2:8">
      <c r="B2" s="2644" t="s">
        <v>1461</v>
      </c>
      <c r="C2" s="2644"/>
      <c r="D2" s="2644"/>
      <c r="E2" s="2644"/>
      <c r="F2" s="2644"/>
      <c r="G2" s="2644"/>
      <c r="H2" s="2644"/>
    </row>
    <row r="3" spans="2:8" ht="16.5" thickBot="1">
      <c r="B3" s="1412"/>
      <c r="C3" s="1412"/>
      <c r="D3" s="1412"/>
      <c r="E3" s="1412"/>
      <c r="F3" s="1412"/>
      <c r="G3" s="2645" t="s">
        <v>1308</v>
      </c>
      <c r="H3" s="2645"/>
    </row>
    <row r="4" spans="2:8" ht="16.5" thickTop="1">
      <c r="B4" s="2646" t="s">
        <v>100</v>
      </c>
      <c r="C4" s="2648" t="s">
        <v>1813</v>
      </c>
      <c r="D4" s="2650" t="s">
        <v>1462</v>
      </c>
      <c r="E4" s="2651"/>
      <c r="F4" s="2652"/>
      <c r="G4" s="2653" t="s">
        <v>1463</v>
      </c>
      <c r="H4" s="2654"/>
    </row>
    <row r="5" spans="2:8" ht="18.75">
      <c r="B5" s="2647"/>
      <c r="C5" s="2649"/>
      <c r="D5" s="1413">
        <v>2017</v>
      </c>
      <c r="E5" s="1413" t="s">
        <v>1464</v>
      </c>
      <c r="F5" s="1413" t="s">
        <v>1465</v>
      </c>
      <c r="G5" s="1414" t="s">
        <v>102</v>
      </c>
      <c r="H5" s="1415" t="s">
        <v>106</v>
      </c>
    </row>
    <row r="6" spans="2:8" ht="19.5" customHeight="1">
      <c r="B6" s="1416" t="s">
        <v>156</v>
      </c>
      <c r="C6" s="1417" t="s">
        <v>1466</v>
      </c>
      <c r="D6" s="1418">
        <v>1107787.5467353542</v>
      </c>
      <c r="E6" s="1418">
        <v>1138241.2761001366</v>
      </c>
      <c r="F6" s="1418">
        <v>1080102.9257029817</v>
      </c>
      <c r="G6" s="1419">
        <v>2.7490586488834845</v>
      </c>
      <c r="H6" s="1420">
        <v>-5.1077352067524391</v>
      </c>
    </row>
    <row r="7" spans="2:8" ht="19.5" customHeight="1">
      <c r="B7" s="1421">
        <v>1</v>
      </c>
      <c r="C7" s="1422" t="s">
        <v>1467</v>
      </c>
      <c r="D7" s="1423" t="s">
        <v>300</v>
      </c>
      <c r="E7" s="1423" t="s">
        <v>300</v>
      </c>
      <c r="F7" s="1423" t="s">
        <v>300</v>
      </c>
      <c r="G7" s="1424" t="s">
        <v>300</v>
      </c>
      <c r="H7" s="1425" t="s">
        <v>300</v>
      </c>
    </row>
    <row r="8" spans="2:8" ht="19.5" customHeight="1">
      <c r="B8" s="1421">
        <v>2</v>
      </c>
      <c r="C8" s="1426" t="s">
        <v>1425</v>
      </c>
      <c r="D8" s="1424" t="s">
        <v>300</v>
      </c>
      <c r="E8" s="1424" t="s">
        <v>300</v>
      </c>
      <c r="F8" s="1424" t="s">
        <v>300</v>
      </c>
      <c r="G8" s="1424" t="s">
        <v>300</v>
      </c>
      <c r="H8" s="1425" t="s">
        <v>300</v>
      </c>
    </row>
    <row r="9" spans="2:8" ht="19.5" customHeight="1">
      <c r="B9" s="1421">
        <v>3</v>
      </c>
      <c r="C9" s="1426" t="s">
        <v>1468</v>
      </c>
      <c r="D9" s="1427">
        <v>152129.80702467426</v>
      </c>
      <c r="E9" s="1427">
        <v>118134.95667321669</v>
      </c>
      <c r="F9" s="1427">
        <v>143051.31120806368</v>
      </c>
      <c r="G9" s="1428">
        <v>-22.345949828191046</v>
      </c>
      <c r="H9" s="1429">
        <v>21.091432406218491</v>
      </c>
    </row>
    <row r="10" spans="2:8" ht="19.5" customHeight="1">
      <c r="B10" s="1430"/>
      <c r="C10" s="1431" t="s">
        <v>1469</v>
      </c>
      <c r="D10" s="1432">
        <v>10765.77715344</v>
      </c>
      <c r="E10" s="1432">
        <v>8792.2512767799999</v>
      </c>
      <c r="F10" s="1432">
        <v>11685.28616732</v>
      </c>
      <c r="G10" s="1433">
        <v>-18.331476200298248</v>
      </c>
      <c r="H10" s="1434">
        <v>32.904369989747615</v>
      </c>
    </row>
    <row r="11" spans="2:8" ht="19.5" customHeight="1">
      <c r="B11" s="1430"/>
      <c r="C11" s="1431" t="s">
        <v>1470</v>
      </c>
      <c r="D11" s="1432">
        <v>43556.761816430597</v>
      </c>
      <c r="E11" s="1432">
        <v>47474.57805460794</v>
      </c>
      <c r="F11" s="1432">
        <v>48371.179383907256</v>
      </c>
      <c r="G11" s="1433">
        <v>8.9947371539898402</v>
      </c>
      <c r="H11" s="1434">
        <v>1.8885925184379593</v>
      </c>
    </row>
    <row r="12" spans="2:8" ht="19.5" customHeight="1">
      <c r="B12" s="1430"/>
      <c r="C12" s="1431" t="s">
        <v>1429</v>
      </c>
      <c r="D12" s="1432">
        <v>3304.63190983</v>
      </c>
      <c r="E12" s="1432">
        <v>3562.1848508099997</v>
      </c>
      <c r="F12" s="1432">
        <v>879.62543113000004</v>
      </c>
      <c r="G12" s="1433">
        <v>7.7936952740146115</v>
      </c>
      <c r="H12" s="1434">
        <v>-75.306575375222778</v>
      </c>
    </row>
    <row r="13" spans="2:8" ht="19.5" customHeight="1">
      <c r="B13" s="1430"/>
      <c r="C13" s="1431" t="s">
        <v>1471</v>
      </c>
      <c r="D13" s="1432">
        <v>9005.2999999999993</v>
      </c>
      <c r="E13" s="1432">
        <v>4193.6000000000004</v>
      </c>
      <c r="F13" s="1432">
        <v>10570.3</v>
      </c>
      <c r="G13" s="1433">
        <v>-53.431867900014431</v>
      </c>
      <c r="H13" s="1434">
        <v>152.05789774895075</v>
      </c>
    </row>
    <row r="14" spans="2:8" ht="19.5" customHeight="1">
      <c r="B14" s="1430"/>
      <c r="C14" s="1431" t="s">
        <v>1472</v>
      </c>
      <c r="D14" s="1432">
        <v>85497.336144973655</v>
      </c>
      <c r="E14" s="1432">
        <v>54112.342491018739</v>
      </c>
      <c r="F14" s="1432">
        <v>71544.920225706403</v>
      </c>
      <c r="G14" s="1433">
        <v>-36.708738621676964</v>
      </c>
      <c r="H14" s="1434">
        <v>32.215529641099948</v>
      </c>
    </row>
    <row r="15" spans="2:8" ht="19.5" customHeight="1">
      <c r="B15" s="1435">
        <v>4</v>
      </c>
      <c r="C15" s="1426" t="s">
        <v>1473</v>
      </c>
      <c r="D15" s="1436">
        <v>955657.73971067986</v>
      </c>
      <c r="E15" s="1436">
        <v>1020106.3194269199</v>
      </c>
      <c r="F15" s="1436">
        <v>937051.61449491803</v>
      </c>
      <c r="G15" s="1424">
        <v>6.7438976359623704</v>
      </c>
      <c r="H15" s="1425">
        <v>-8.1417694754269085</v>
      </c>
    </row>
    <row r="16" spans="2:8" ht="19.5" customHeight="1">
      <c r="B16" s="1416" t="s">
        <v>167</v>
      </c>
      <c r="C16" s="1417" t="s">
        <v>1474</v>
      </c>
      <c r="D16" s="1418">
        <v>677024.62888221699</v>
      </c>
      <c r="E16" s="1418">
        <v>856117.37547686673</v>
      </c>
      <c r="F16" s="1418">
        <v>921943.1184190152</v>
      </c>
      <c r="G16" s="1419">
        <v>26.452914555019348</v>
      </c>
      <c r="H16" s="1420">
        <v>7.6888689363982188</v>
      </c>
    </row>
    <row r="17" spans="2:8" ht="19.5" customHeight="1">
      <c r="B17" s="1437">
        <v>1</v>
      </c>
      <c r="C17" s="1422" t="s">
        <v>1467</v>
      </c>
      <c r="D17" s="1438">
        <v>168611</v>
      </c>
      <c r="E17" s="1438">
        <v>200547.45</v>
      </c>
      <c r="F17" s="1438">
        <v>213616.18900000001</v>
      </c>
      <c r="G17" s="1423">
        <v>18.940905397631248</v>
      </c>
      <c r="H17" s="1439">
        <v>6.5165321224478268</v>
      </c>
    </row>
    <row r="18" spans="2:8" ht="19.5" customHeight="1">
      <c r="B18" s="1437">
        <v>2</v>
      </c>
      <c r="C18" s="1426" t="s">
        <v>1425</v>
      </c>
      <c r="D18" s="1424" t="s">
        <v>300</v>
      </c>
      <c r="E18" s="1424" t="s">
        <v>300</v>
      </c>
      <c r="F18" s="1424" t="s">
        <v>300</v>
      </c>
      <c r="G18" s="1424" t="s">
        <v>300</v>
      </c>
      <c r="H18" s="1425" t="s">
        <v>300</v>
      </c>
    </row>
    <row r="19" spans="2:8" ht="19.5" customHeight="1">
      <c r="B19" s="1437">
        <v>3</v>
      </c>
      <c r="C19" s="1426" t="s">
        <v>1468</v>
      </c>
      <c r="D19" s="1436">
        <v>508413.62888221705</v>
      </c>
      <c r="E19" s="1436">
        <v>655569.92547686677</v>
      </c>
      <c r="F19" s="1436">
        <v>708326.92941901518</v>
      </c>
      <c r="G19" s="1424">
        <v>28.944207675585567</v>
      </c>
      <c r="H19" s="1425">
        <v>8.047502164436926</v>
      </c>
    </row>
    <row r="20" spans="2:8" ht="19.5" customHeight="1">
      <c r="B20" s="1430"/>
      <c r="C20" s="1431" t="s">
        <v>1469</v>
      </c>
      <c r="D20" s="1424" t="s">
        <v>300</v>
      </c>
      <c r="E20" s="1424" t="s">
        <v>300</v>
      </c>
      <c r="F20" s="1424" t="s">
        <v>300</v>
      </c>
      <c r="G20" s="1424" t="s">
        <v>300</v>
      </c>
      <c r="H20" s="1425" t="s">
        <v>300</v>
      </c>
    </row>
    <row r="21" spans="2:8" ht="19.5" customHeight="1">
      <c r="B21" s="1430"/>
      <c r="C21" s="1431" t="s">
        <v>1470</v>
      </c>
      <c r="D21" s="1432">
        <v>41402.261737747118</v>
      </c>
      <c r="E21" s="1432">
        <v>43498.861591150991</v>
      </c>
      <c r="F21" s="1432">
        <v>44586.635906076386</v>
      </c>
      <c r="G21" s="1433">
        <v>5.0639742019030098</v>
      </c>
      <c r="H21" s="1434">
        <v>2.5006960530357558</v>
      </c>
    </row>
    <row r="22" spans="2:8" ht="19.5" customHeight="1">
      <c r="B22" s="1430"/>
      <c r="C22" s="1431" t="s">
        <v>1429</v>
      </c>
      <c r="D22" s="1432">
        <v>432794.08677999995</v>
      </c>
      <c r="E22" s="1432">
        <v>546906.19869264576</v>
      </c>
      <c r="F22" s="1432">
        <v>616043.92045099882</v>
      </c>
      <c r="G22" s="1433">
        <v>26.3663750033285</v>
      </c>
      <c r="H22" s="1434">
        <v>12.641605072976603</v>
      </c>
    </row>
    <row r="23" spans="2:8" ht="19.5" customHeight="1">
      <c r="B23" s="1430"/>
      <c r="C23" s="1431" t="s">
        <v>1471</v>
      </c>
      <c r="D23" s="1432">
        <v>24381.199999999997</v>
      </c>
      <c r="E23" s="1432">
        <v>54534.8</v>
      </c>
      <c r="F23" s="1432">
        <v>37107.4</v>
      </c>
      <c r="G23" s="1433">
        <v>123.67561891949536</v>
      </c>
      <c r="H23" s="1434">
        <v>-31.956475498213987</v>
      </c>
    </row>
    <row r="24" spans="2:8" ht="19.5" customHeight="1">
      <c r="B24" s="1430"/>
      <c r="C24" s="1431" t="s">
        <v>1475</v>
      </c>
      <c r="D24" s="1432">
        <v>66.443792329999994</v>
      </c>
      <c r="E24" s="1432">
        <v>154.57627730000002</v>
      </c>
      <c r="F24" s="1432">
        <v>120.71720887000002</v>
      </c>
      <c r="G24" s="1433">
        <v>132.64216547466296</v>
      </c>
      <c r="H24" s="1434">
        <v>-21.904440332902229</v>
      </c>
    </row>
    <row r="25" spans="2:8" ht="20.25" customHeight="1">
      <c r="B25" s="1440"/>
      <c r="C25" s="1441" t="s">
        <v>1476</v>
      </c>
      <c r="D25" s="1432">
        <v>9769.6365721399998</v>
      </c>
      <c r="E25" s="1432">
        <v>10475.48891577</v>
      </c>
      <c r="F25" s="1432">
        <v>10468.255853069999</v>
      </c>
      <c r="G25" s="1433">
        <v>7.2249600936320713</v>
      </c>
      <c r="H25" s="1434">
        <v>-6.9047495139940018E-2</v>
      </c>
    </row>
    <row r="26" spans="2:8" ht="19.5" customHeight="1" thickBot="1">
      <c r="B26" s="2640" t="s">
        <v>1477</v>
      </c>
      <c r="C26" s="2641"/>
      <c r="D26" s="1442">
        <v>430762.91785313725</v>
      </c>
      <c r="E26" s="1442">
        <v>282123.90062326984</v>
      </c>
      <c r="F26" s="1442">
        <v>158159.80728396645</v>
      </c>
      <c r="G26" s="1443">
        <v>-34.505991827398631</v>
      </c>
      <c r="H26" s="1444">
        <v>-43.939592875839715</v>
      </c>
    </row>
    <row r="27" spans="2:8" ht="16.5" thickTop="1">
      <c r="B27" s="2642" t="s">
        <v>1478</v>
      </c>
      <c r="C27" s="2642"/>
      <c r="D27" s="2642"/>
      <c r="E27" s="2642"/>
      <c r="F27" s="2642"/>
      <c r="G27" s="2642"/>
      <c r="H27" s="2642"/>
    </row>
    <row r="28" spans="2:8" ht="15.75" customHeight="1">
      <c r="B28" s="2643" t="s">
        <v>1479</v>
      </c>
      <c r="C28" s="2643"/>
      <c r="D28" s="2643"/>
      <c r="E28" s="2643"/>
      <c r="F28" s="2643"/>
      <c r="G28" s="2643"/>
      <c r="H28" s="2643"/>
    </row>
    <row r="29" spans="2:8">
      <c r="B29" s="1060" t="s">
        <v>1110</v>
      </c>
    </row>
    <row r="30" spans="2:8">
      <c r="B30" s="1060" t="s">
        <v>1111</v>
      </c>
    </row>
  </sheetData>
  <mergeCells count="10">
    <mergeCell ref="B26:C26"/>
    <mergeCell ref="B27:H27"/>
    <mergeCell ref="B28:H28"/>
    <mergeCell ref="B1:H1"/>
    <mergeCell ref="B2:H2"/>
    <mergeCell ref="G3:H3"/>
    <mergeCell ref="B4:B5"/>
    <mergeCell ref="C4:C5"/>
    <mergeCell ref="D4:F4"/>
    <mergeCell ref="G4:H4"/>
  </mergeCells>
  <pageMargins left="0.7" right="0.7" top="0.75" bottom="0.75" header="0.3" footer="0.3"/>
  <pageSetup paperSize="9" scale="62" orientation="portrait" r:id="rId1"/>
</worksheet>
</file>

<file path=xl/worksheets/sheet33.xml><?xml version="1.0" encoding="utf-8"?>
<worksheet xmlns="http://schemas.openxmlformats.org/spreadsheetml/2006/main" xmlns:r="http://schemas.openxmlformats.org/officeDocument/2006/relationships">
  <sheetPr>
    <pageSetUpPr fitToPage="1"/>
  </sheetPr>
  <dimension ref="B1:O52"/>
  <sheetViews>
    <sheetView showGridLines="0" topLeftCell="A11" zoomScaleSheetLayoutView="70" workbookViewId="0">
      <selection activeCell="J46" sqref="J46"/>
    </sheetView>
  </sheetViews>
  <sheetFormatPr defaultRowHeight="15.75"/>
  <cols>
    <col min="1" max="1" width="4.5703125" style="187" customWidth="1"/>
    <col min="2" max="2" width="6.85546875" style="187" customWidth="1"/>
    <col min="3" max="3" width="31.28515625" style="187" customWidth="1"/>
    <col min="4" max="6" width="18.140625" style="187" customWidth="1"/>
    <col min="7" max="8" width="14.7109375" style="187" customWidth="1"/>
    <col min="9" max="9" width="9.140625" style="187"/>
    <col min="10" max="12" width="11.28515625" style="187" customWidth="1"/>
    <col min="13" max="253" width="9.140625" style="187"/>
    <col min="254" max="254" width="6.85546875" style="187" customWidth="1"/>
    <col min="255" max="255" width="31.28515625" style="187" customWidth="1"/>
    <col min="256" max="256" width="14.85546875" style="187" customWidth="1"/>
    <col min="257" max="257" width="15.85546875" style="187" customWidth="1"/>
    <col min="258" max="259" width="12.85546875" style="187" customWidth="1"/>
    <col min="260" max="260" width="12.42578125" style="187" customWidth="1"/>
    <col min="261" max="261" width="11.85546875" style="187" customWidth="1"/>
    <col min="262" max="509" width="9.140625" style="187"/>
    <col min="510" max="510" width="6.85546875" style="187" customWidth="1"/>
    <col min="511" max="511" width="31.28515625" style="187" customWidth="1"/>
    <col min="512" max="512" width="14.85546875" style="187" customWidth="1"/>
    <col min="513" max="513" width="15.85546875" style="187" customWidth="1"/>
    <col min="514" max="515" width="12.85546875" style="187" customWidth="1"/>
    <col min="516" max="516" width="12.42578125" style="187" customWidth="1"/>
    <col min="517" max="517" width="11.85546875" style="187" customWidth="1"/>
    <col min="518" max="765" width="9.140625" style="187"/>
    <col min="766" max="766" width="6.85546875" style="187" customWidth="1"/>
    <col min="767" max="767" width="31.28515625" style="187" customWidth="1"/>
    <col min="768" max="768" width="14.85546875" style="187" customWidth="1"/>
    <col min="769" max="769" width="15.85546875" style="187" customWidth="1"/>
    <col min="770" max="771" width="12.85546875" style="187" customWidth="1"/>
    <col min="772" max="772" width="12.42578125" style="187" customWidth="1"/>
    <col min="773" max="773" width="11.85546875" style="187" customWidth="1"/>
    <col min="774" max="1021" width="9.140625" style="187"/>
    <col min="1022" max="1022" width="6.85546875" style="187" customWidth="1"/>
    <col min="1023" max="1023" width="31.28515625" style="187" customWidth="1"/>
    <col min="1024" max="1024" width="14.85546875" style="187" customWidth="1"/>
    <col min="1025" max="1025" width="15.85546875" style="187" customWidth="1"/>
    <col min="1026" max="1027" width="12.85546875" style="187" customWidth="1"/>
    <col min="1028" max="1028" width="12.42578125" style="187" customWidth="1"/>
    <col min="1029" max="1029" width="11.85546875" style="187" customWidth="1"/>
    <col min="1030" max="1277" width="9.140625" style="187"/>
    <col min="1278" max="1278" width="6.85546875" style="187" customWidth="1"/>
    <col min="1279" max="1279" width="31.28515625" style="187" customWidth="1"/>
    <col min="1280" max="1280" width="14.85546875" style="187" customWidth="1"/>
    <col min="1281" max="1281" width="15.85546875" style="187" customWidth="1"/>
    <col min="1282" max="1283" width="12.85546875" style="187" customWidth="1"/>
    <col min="1284" max="1284" width="12.42578125" style="187" customWidth="1"/>
    <col min="1285" max="1285" width="11.85546875" style="187" customWidth="1"/>
    <col min="1286" max="1533" width="9.140625" style="187"/>
    <col min="1534" max="1534" width="6.85546875" style="187" customWidth="1"/>
    <col min="1535" max="1535" width="31.28515625" style="187" customWidth="1"/>
    <col min="1536" max="1536" width="14.85546875" style="187" customWidth="1"/>
    <col min="1537" max="1537" width="15.85546875" style="187" customWidth="1"/>
    <col min="1538" max="1539" width="12.85546875" style="187" customWidth="1"/>
    <col min="1540" max="1540" width="12.42578125" style="187" customWidth="1"/>
    <col min="1541" max="1541" width="11.85546875" style="187" customWidth="1"/>
    <col min="1542" max="1789" width="9.140625" style="187"/>
    <col min="1790" max="1790" width="6.85546875" style="187" customWidth="1"/>
    <col min="1791" max="1791" width="31.28515625" style="187" customWidth="1"/>
    <col min="1792" max="1792" width="14.85546875" style="187" customWidth="1"/>
    <col min="1793" max="1793" width="15.85546875" style="187" customWidth="1"/>
    <col min="1794" max="1795" width="12.85546875" style="187" customWidth="1"/>
    <col min="1796" max="1796" width="12.42578125" style="187" customWidth="1"/>
    <col min="1797" max="1797" width="11.85546875" style="187" customWidth="1"/>
    <col min="1798" max="2045" width="9.140625" style="187"/>
    <col min="2046" max="2046" width="6.85546875" style="187" customWidth="1"/>
    <col min="2047" max="2047" width="31.28515625" style="187" customWidth="1"/>
    <col min="2048" max="2048" width="14.85546875" style="187" customWidth="1"/>
    <col min="2049" max="2049" width="15.85546875" style="187" customWidth="1"/>
    <col min="2050" max="2051" width="12.85546875" style="187" customWidth="1"/>
    <col min="2052" max="2052" width="12.42578125" style="187" customWidth="1"/>
    <col min="2053" max="2053" width="11.85546875" style="187" customWidth="1"/>
    <col min="2054" max="2301" width="9.140625" style="187"/>
    <col min="2302" max="2302" width="6.85546875" style="187" customWidth="1"/>
    <col min="2303" max="2303" width="31.28515625" style="187" customWidth="1"/>
    <col min="2304" max="2304" width="14.85546875" style="187" customWidth="1"/>
    <col min="2305" max="2305" width="15.85546875" style="187" customWidth="1"/>
    <col min="2306" max="2307" width="12.85546875" style="187" customWidth="1"/>
    <col min="2308" max="2308" width="12.42578125" style="187" customWidth="1"/>
    <col min="2309" max="2309" width="11.85546875" style="187" customWidth="1"/>
    <col min="2310" max="2557" width="9.140625" style="187"/>
    <col min="2558" max="2558" width="6.85546875" style="187" customWidth="1"/>
    <col min="2559" max="2559" width="31.28515625" style="187" customWidth="1"/>
    <col min="2560" max="2560" width="14.85546875" style="187" customWidth="1"/>
    <col min="2561" max="2561" width="15.85546875" style="187" customWidth="1"/>
    <col min="2562" max="2563" width="12.85546875" style="187" customWidth="1"/>
    <col min="2564" max="2564" width="12.42578125" style="187" customWidth="1"/>
    <col min="2565" max="2565" width="11.85546875" style="187" customWidth="1"/>
    <col min="2566" max="2813" width="9.140625" style="187"/>
    <col min="2814" max="2814" width="6.85546875" style="187" customWidth="1"/>
    <col min="2815" max="2815" width="31.28515625" style="187" customWidth="1"/>
    <col min="2816" max="2816" width="14.85546875" style="187" customWidth="1"/>
    <col min="2817" max="2817" width="15.85546875" style="187" customWidth="1"/>
    <col min="2818" max="2819" width="12.85546875" style="187" customWidth="1"/>
    <col min="2820" max="2820" width="12.42578125" style="187" customWidth="1"/>
    <col min="2821" max="2821" width="11.85546875" style="187" customWidth="1"/>
    <col min="2822" max="3069" width="9.140625" style="187"/>
    <col min="3070" max="3070" width="6.85546875" style="187" customWidth="1"/>
    <col min="3071" max="3071" width="31.28515625" style="187" customWidth="1"/>
    <col min="3072" max="3072" width="14.85546875" style="187" customWidth="1"/>
    <col min="3073" max="3073" width="15.85546875" style="187" customWidth="1"/>
    <col min="3074" max="3075" width="12.85546875" style="187" customWidth="1"/>
    <col min="3076" max="3076" width="12.42578125" style="187" customWidth="1"/>
    <col min="3077" max="3077" width="11.85546875" style="187" customWidth="1"/>
    <col min="3078" max="3325" width="9.140625" style="187"/>
    <col min="3326" max="3326" width="6.85546875" style="187" customWidth="1"/>
    <col min="3327" max="3327" width="31.28515625" style="187" customWidth="1"/>
    <col min="3328" max="3328" width="14.85546875" style="187" customWidth="1"/>
    <col min="3329" max="3329" width="15.85546875" style="187" customWidth="1"/>
    <col min="3330" max="3331" width="12.85546875" style="187" customWidth="1"/>
    <col min="3332" max="3332" width="12.42578125" style="187" customWidth="1"/>
    <col min="3333" max="3333" width="11.85546875" style="187" customWidth="1"/>
    <col min="3334" max="3581" width="9.140625" style="187"/>
    <col min="3582" max="3582" width="6.85546875" style="187" customWidth="1"/>
    <col min="3583" max="3583" width="31.28515625" style="187" customWidth="1"/>
    <col min="3584" max="3584" width="14.85546875" style="187" customWidth="1"/>
    <col min="3585" max="3585" width="15.85546875" style="187" customWidth="1"/>
    <col min="3586" max="3587" width="12.85546875" style="187" customWidth="1"/>
    <col min="3588" max="3588" width="12.42578125" style="187" customWidth="1"/>
    <col min="3589" max="3589" width="11.85546875" style="187" customWidth="1"/>
    <col min="3590" max="3837" width="9.140625" style="187"/>
    <col min="3838" max="3838" width="6.85546875" style="187" customWidth="1"/>
    <col min="3839" max="3839" width="31.28515625" style="187" customWidth="1"/>
    <col min="3840" max="3840" width="14.85546875" style="187" customWidth="1"/>
    <col min="3841" max="3841" width="15.85546875" style="187" customWidth="1"/>
    <col min="3842" max="3843" width="12.85546875" style="187" customWidth="1"/>
    <col min="3844" max="3844" width="12.42578125" style="187" customWidth="1"/>
    <col min="3845" max="3845" width="11.85546875" style="187" customWidth="1"/>
    <col min="3846" max="4093" width="9.140625" style="187"/>
    <col min="4094" max="4094" width="6.85546875" style="187" customWidth="1"/>
    <col min="4095" max="4095" width="31.28515625" style="187" customWidth="1"/>
    <col min="4096" max="4096" width="14.85546875" style="187" customWidth="1"/>
    <col min="4097" max="4097" width="15.85546875" style="187" customWidth="1"/>
    <col min="4098" max="4099" width="12.85546875" style="187" customWidth="1"/>
    <col min="4100" max="4100" width="12.42578125" style="187" customWidth="1"/>
    <col min="4101" max="4101" width="11.85546875" style="187" customWidth="1"/>
    <col min="4102" max="4349" width="9.140625" style="187"/>
    <col min="4350" max="4350" width="6.85546875" style="187" customWidth="1"/>
    <col min="4351" max="4351" width="31.28515625" style="187" customWidth="1"/>
    <col min="4352" max="4352" width="14.85546875" style="187" customWidth="1"/>
    <col min="4353" max="4353" width="15.85546875" style="187" customWidth="1"/>
    <col min="4354" max="4355" width="12.85546875" style="187" customWidth="1"/>
    <col min="4356" max="4356" width="12.42578125" style="187" customWidth="1"/>
    <col min="4357" max="4357" width="11.85546875" style="187" customWidth="1"/>
    <col min="4358" max="4605" width="9.140625" style="187"/>
    <col min="4606" max="4606" width="6.85546875" style="187" customWidth="1"/>
    <col min="4607" max="4607" width="31.28515625" style="187" customWidth="1"/>
    <col min="4608" max="4608" width="14.85546875" style="187" customWidth="1"/>
    <col min="4609" max="4609" width="15.85546875" style="187" customWidth="1"/>
    <col min="4610" max="4611" width="12.85546875" style="187" customWidth="1"/>
    <col min="4612" max="4612" width="12.42578125" style="187" customWidth="1"/>
    <col min="4613" max="4613" width="11.85546875" style="187" customWidth="1"/>
    <col min="4614" max="4861" width="9.140625" style="187"/>
    <col min="4862" max="4862" width="6.85546875" style="187" customWidth="1"/>
    <col min="4863" max="4863" width="31.28515625" style="187" customWidth="1"/>
    <col min="4864" max="4864" width="14.85546875" style="187" customWidth="1"/>
    <col min="4865" max="4865" width="15.85546875" style="187" customWidth="1"/>
    <col min="4866" max="4867" width="12.85546875" style="187" customWidth="1"/>
    <col min="4868" max="4868" width="12.42578125" style="187" customWidth="1"/>
    <col min="4869" max="4869" width="11.85546875" style="187" customWidth="1"/>
    <col min="4870" max="5117" width="9.140625" style="187"/>
    <col min="5118" max="5118" width="6.85546875" style="187" customWidth="1"/>
    <col min="5119" max="5119" width="31.28515625" style="187" customWidth="1"/>
    <col min="5120" max="5120" width="14.85546875" style="187" customWidth="1"/>
    <col min="5121" max="5121" width="15.85546875" style="187" customWidth="1"/>
    <col min="5122" max="5123" width="12.85546875" style="187" customWidth="1"/>
    <col min="5124" max="5124" width="12.42578125" style="187" customWidth="1"/>
    <col min="5125" max="5125" width="11.85546875" style="187" customWidth="1"/>
    <col min="5126" max="5373" width="9.140625" style="187"/>
    <col min="5374" max="5374" width="6.85546875" style="187" customWidth="1"/>
    <col min="5375" max="5375" width="31.28515625" style="187" customWidth="1"/>
    <col min="5376" max="5376" width="14.85546875" style="187" customWidth="1"/>
    <col min="5377" max="5377" width="15.85546875" style="187" customWidth="1"/>
    <col min="5378" max="5379" width="12.85546875" style="187" customWidth="1"/>
    <col min="5380" max="5380" width="12.42578125" style="187" customWidth="1"/>
    <col min="5381" max="5381" width="11.85546875" style="187" customWidth="1"/>
    <col min="5382" max="5629" width="9.140625" style="187"/>
    <col min="5630" max="5630" width="6.85546875" style="187" customWidth="1"/>
    <col min="5631" max="5631" width="31.28515625" style="187" customWidth="1"/>
    <col min="5632" max="5632" width="14.85546875" style="187" customWidth="1"/>
    <col min="5633" max="5633" width="15.85546875" style="187" customWidth="1"/>
    <col min="5634" max="5635" width="12.85546875" style="187" customWidth="1"/>
    <col min="5636" max="5636" width="12.42578125" style="187" customWidth="1"/>
    <col min="5637" max="5637" width="11.85546875" style="187" customWidth="1"/>
    <col min="5638" max="5885" width="9.140625" style="187"/>
    <col min="5886" max="5886" width="6.85546875" style="187" customWidth="1"/>
    <col min="5887" max="5887" width="31.28515625" style="187" customWidth="1"/>
    <col min="5888" max="5888" width="14.85546875" style="187" customWidth="1"/>
    <col min="5889" max="5889" width="15.85546875" style="187" customWidth="1"/>
    <col min="5890" max="5891" width="12.85546875" style="187" customWidth="1"/>
    <col min="5892" max="5892" width="12.42578125" style="187" customWidth="1"/>
    <col min="5893" max="5893" width="11.85546875" style="187" customWidth="1"/>
    <col min="5894" max="6141" width="9.140625" style="187"/>
    <col min="6142" max="6142" width="6.85546875" style="187" customWidth="1"/>
    <col min="6143" max="6143" width="31.28515625" style="187" customWidth="1"/>
    <col min="6144" max="6144" width="14.85546875" style="187" customWidth="1"/>
    <col min="6145" max="6145" width="15.85546875" style="187" customWidth="1"/>
    <col min="6146" max="6147" width="12.85546875" style="187" customWidth="1"/>
    <col min="6148" max="6148" width="12.42578125" style="187" customWidth="1"/>
    <col min="6149" max="6149" width="11.85546875" style="187" customWidth="1"/>
    <col min="6150" max="6397" width="9.140625" style="187"/>
    <col min="6398" max="6398" width="6.85546875" style="187" customWidth="1"/>
    <col min="6399" max="6399" width="31.28515625" style="187" customWidth="1"/>
    <col min="6400" max="6400" width="14.85546875" style="187" customWidth="1"/>
    <col min="6401" max="6401" width="15.85546875" style="187" customWidth="1"/>
    <col min="6402" max="6403" width="12.85546875" style="187" customWidth="1"/>
    <col min="6404" max="6404" width="12.42578125" style="187" customWidth="1"/>
    <col min="6405" max="6405" width="11.85546875" style="187" customWidth="1"/>
    <col min="6406" max="6653" width="9.140625" style="187"/>
    <col min="6654" max="6654" width="6.85546875" style="187" customWidth="1"/>
    <col min="6655" max="6655" width="31.28515625" style="187" customWidth="1"/>
    <col min="6656" max="6656" width="14.85546875" style="187" customWidth="1"/>
    <col min="6657" max="6657" width="15.85546875" style="187" customWidth="1"/>
    <col min="6658" max="6659" width="12.85546875" style="187" customWidth="1"/>
    <col min="6660" max="6660" width="12.42578125" style="187" customWidth="1"/>
    <col min="6661" max="6661" width="11.85546875" style="187" customWidth="1"/>
    <col min="6662" max="6909" width="9.140625" style="187"/>
    <col min="6910" max="6910" width="6.85546875" style="187" customWidth="1"/>
    <col min="6911" max="6911" width="31.28515625" style="187" customWidth="1"/>
    <col min="6912" max="6912" width="14.85546875" style="187" customWidth="1"/>
    <col min="6913" max="6913" width="15.85546875" style="187" customWidth="1"/>
    <col min="6914" max="6915" width="12.85546875" style="187" customWidth="1"/>
    <col min="6916" max="6916" width="12.42578125" style="187" customWidth="1"/>
    <col min="6917" max="6917" width="11.85546875" style="187" customWidth="1"/>
    <col min="6918" max="7165" width="9.140625" style="187"/>
    <col min="7166" max="7166" width="6.85546875" style="187" customWidth="1"/>
    <col min="7167" max="7167" width="31.28515625" style="187" customWidth="1"/>
    <col min="7168" max="7168" width="14.85546875" style="187" customWidth="1"/>
    <col min="7169" max="7169" width="15.85546875" style="187" customWidth="1"/>
    <col min="7170" max="7171" width="12.85546875" style="187" customWidth="1"/>
    <col min="7172" max="7172" width="12.42578125" style="187" customWidth="1"/>
    <col min="7173" max="7173" width="11.85546875" style="187" customWidth="1"/>
    <col min="7174" max="7421" width="9.140625" style="187"/>
    <col min="7422" max="7422" width="6.85546875" style="187" customWidth="1"/>
    <col min="7423" max="7423" width="31.28515625" style="187" customWidth="1"/>
    <col min="7424" max="7424" width="14.85546875" style="187" customWidth="1"/>
    <col min="7425" max="7425" width="15.85546875" style="187" customWidth="1"/>
    <col min="7426" max="7427" width="12.85546875" style="187" customWidth="1"/>
    <col min="7428" max="7428" width="12.42578125" style="187" customWidth="1"/>
    <col min="7429" max="7429" width="11.85546875" style="187" customWidth="1"/>
    <col min="7430" max="7677" width="9.140625" style="187"/>
    <col min="7678" max="7678" width="6.85546875" style="187" customWidth="1"/>
    <col min="7679" max="7679" width="31.28515625" style="187" customWidth="1"/>
    <col min="7680" max="7680" width="14.85546875" style="187" customWidth="1"/>
    <col min="7681" max="7681" width="15.85546875" style="187" customWidth="1"/>
    <col min="7682" max="7683" width="12.85546875" style="187" customWidth="1"/>
    <col min="7684" max="7684" width="12.42578125" style="187" customWidth="1"/>
    <col min="7685" max="7685" width="11.85546875" style="187" customWidth="1"/>
    <col min="7686" max="7933" width="9.140625" style="187"/>
    <col min="7934" max="7934" width="6.85546875" style="187" customWidth="1"/>
    <col min="7935" max="7935" width="31.28515625" style="187" customWidth="1"/>
    <col min="7936" max="7936" width="14.85546875" style="187" customWidth="1"/>
    <col min="7937" max="7937" width="15.85546875" style="187" customWidth="1"/>
    <col min="7938" max="7939" width="12.85546875" style="187" customWidth="1"/>
    <col min="7940" max="7940" width="12.42578125" style="187" customWidth="1"/>
    <col min="7941" max="7941" width="11.85546875" style="187" customWidth="1"/>
    <col min="7942" max="8189" width="9.140625" style="187"/>
    <col min="8190" max="8190" width="6.85546875" style="187" customWidth="1"/>
    <col min="8191" max="8191" width="31.28515625" style="187" customWidth="1"/>
    <col min="8192" max="8192" width="14.85546875" style="187" customWidth="1"/>
    <col min="8193" max="8193" width="15.85546875" style="187" customWidth="1"/>
    <col min="8194" max="8195" width="12.85546875" style="187" customWidth="1"/>
    <col min="8196" max="8196" width="12.42578125" style="187" customWidth="1"/>
    <col min="8197" max="8197" width="11.85546875" style="187" customWidth="1"/>
    <col min="8198" max="8445" width="9.140625" style="187"/>
    <col min="8446" max="8446" width="6.85546875" style="187" customWidth="1"/>
    <col min="8447" max="8447" width="31.28515625" style="187" customWidth="1"/>
    <col min="8448" max="8448" width="14.85546875" style="187" customWidth="1"/>
    <col min="8449" max="8449" width="15.85546875" style="187" customWidth="1"/>
    <col min="8450" max="8451" width="12.85546875" style="187" customWidth="1"/>
    <col min="8452" max="8452" width="12.42578125" style="187" customWidth="1"/>
    <col min="8453" max="8453" width="11.85546875" style="187" customWidth="1"/>
    <col min="8454" max="8701" width="9.140625" style="187"/>
    <col min="8702" max="8702" width="6.85546875" style="187" customWidth="1"/>
    <col min="8703" max="8703" width="31.28515625" style="187" customWidth="1"/>
    <col min="8704" max="8704" width="14.85546875" style="187" customWidth="1"/>
    <col min="8705" max="8705" width="15.85546875" style="187" customWidth="1"/>
    <col min="8706" max="8707" width="12.85546875" style="187" customWidth="1"/>
    <col min="8708" max="8708" width="12.42578125" style="187" customWidth="1"/>
    <col min="8709" max="8709" width="11.85546875" style="187" customWidth="1"/>
    <col min="8710" max="8957" width="9.140625" style="187"/>
    <col min="8958" max="8958" width="6.85546875" style="187" customWidth="1"/>
    <col min="8959" max="8959" width="31.28515625" style="187" customWidth="1"/>
    <col min="8960" max="8960" width="14.85546875" style="187" customWidth="1"/>
    <col min="8961" max="8961" width="15.85546875" style="187" customWidth="1"/>
    <col min="8962" max="8963" width="12.85546875" style="187" customWidth="1"/>
    <col min="8964" max="8964" width="12.42578125" style="187" customWidth="1"/>
    <col min="8965" max="8965" width="11.85546875" style="187" customWidth="1"/>
    <col min="8966" max="9213" width="9.140625" style="187"/>
    <col min="9214" max="9214" width="6.85546875" style="187" customWidth="1"/>
    <col min="9215" max="9215" width="31.28515625" style="187" customWidth="1"/>
    <col min="9216" max="9216" width="14.85546875" style="187" customWidth="1"/>
    <col min="9217" max="9217" width="15.85546875" style="187" customWidth="1"/>
    <col min="9218" max="9219" width="12.85546875" style="187" customWidth="1"/>
    <col min="9220" max="9220" width="12.42578125" style="187" customWidth="1"/>
    <col min="9221" max="9221" width="11.85546875" style="187" customWidth="1"/>
    <col min="9222" max="9469" width="9.140625" style="187"/>
    <col min="9470" max="9470" width="6.85546875" style="187" customWidth="1"/>
    <col min="9471" max="9471" width="31.28515625" style="187" customWidth="1"/>
    <col min="9472" max="9472" width="14.85546875" style="187" customWidth="1"/>
    <col min="9473" max="9473" width="15.85546875" style="187" customWidth="1"/>
    <col min="9474" max="9475" width="12.85546875" style="187" customWidth="1"/>
    <col min="9476" max="9476" width="12.42578125" style="187" customWidth="1"/>
    <col min="9477" max="9477" width="11.85546875" style="187" customWidth="1"/>
    <col min="9478" max="9725" width="9.140625" style="187"/>
    <col min="9726" max="9726" width="6.85546875" style="187" customWidth="1"/>
    <col min="9727" max="9727" width="31.28515625" style="187" customWidth="1"/>
    <col min="9728" max="9728" width="14.85546875" style="187" customWidth="1"/>
    <col min="9729" max="9729" width="15.85546875" style="187" customWidth="1"/>
    <col min="9730" max="9731" width="12.85546875" style="187" customWidth="1"/>
    <col min="9732" max="9732" width="12.42578125" style="187" customWidth="1"/>
    <col min="9733" max="9733" width="11.85546875" style="187" customWidth="1"/>
    <col min="9734" max="9981" width="9.140625" style="187"/>
    <col min="9982" max="9982" width="6.85546875" style="187" customWidth="1"/>
    <col min="9983" max="9983" width="31.28515625" style="187" customWidth="1"/>
    <col min="9984" max="9984" width="14.85546875" style="187" customWidth="1"/>
    <col min="9985" max="9985" width="15.85546875" style="187" customWidth="1"/>
    <col min="9986" max="9987" width="12.85546875" style="187" customWidth="1"/>
    <col min="9988" max="9988" width="12.42578125" style="187" customWidth="1"/>
    <col min="9989" max="9989" width="11.85546875" style="187" customWidth="1"/>
    <col min="9990" max="10237" width="9.140625" style="187"/>
    <col min="10238" max="10238" width="6.85546875" style="187" customWidth="1"/>
    <col min="10239" max="10239" width="31.28515625" style="187" customWidth="1"/>
    <col min="10240" max="10240" width="14.85546875" style="187" customWidth="1"/>
    <col min="10241" max="10241" width="15.85546875" style="187" customWidth="1"/>
    <col min="10242" max="10243" width="12.85546875" style="187" customWidth="1"/>
    <col min="10244" max="10244" width="12.42578125" style="187" customWidth="1"/>
    <col min="10245" max="10245" width="11.85546875" style="187" customWidth="1"/>
    <col min="10246" max="10493" width="9.140625" style="187"/>
    <col min="10494" max="10494" width="6.85546875" style="187" customWidth="1"/>
    <col min="10495" max="10495" width="31.28515625" style="187" customWidth="1"/>
    <col min="10496" max="10496" width="14.85546875" style="187" customWidth="1"/>
    <col min="10497" max="10497" width="15.85546875" style="187" customWidth="1"/>
    <col min="10498" max="10499" width="12.85546875" style="187" customWidth="1"/>
    <col min="10500" max="10500" width="12.42578125" style="187" customWidth="1"/>
    <col min="10501" max="10501" width="11.85546875" style="187" customWidth="1"/>
    <col min="10502" max="10749" width="9.140625" style="187"/>
    <col min="10750" max="10750" width="6.85546875" style="187" customWidth="1"/>
    <col min="10751" max="10751" width="31.28515625" style="187" customWidth="1"/>
    <col min="10752" max="10752" width="14.85546875" style="187" customWidth="1"/>
    <col min="10753" max="10753" width="15.85546875" style="187" customWidth="1"/>
    <col min="10754" max="10755" width="12.85546875" style="187" customWidth="1"/>
    <col min="10756" max="10756" width="12.42578125" style="187" customWidth="1"/>
    <col min="10757" max="10757" width="11.85546875" style="187" customWidth="1"/>
    <col min="10758" max="11005" width="9.140625" style="187"/>
    <col min="11006" max="11006" width="6.85546875" style="187" customWidth="1"/>
    <col min="11007" max="11007" width="31.28515625" style="187" customWidth="1"/>
    <col min="11008" max="11008" width="14.85546875" style="187" customWidth="1"/>
    <col min="11009" max="11009" width="15.85546875" style="187" customWidth="1"/>
    <col min="11010" max="11011" width="12.85546875" style="187" customWidth="1"/>
    <col min="11012" max="11012" width="12.42578125" style="187" customWidth="1"/>
    <col min="11013" max="11013" width="11.85546875" style="187" customWidth="1"/>
    <col min="11014" max="11261" width="9.140625" style="187"/>
    <col min="11262" max="11262" width="6.85546875" style="187" customWidth="1"/>
    <col min="11263" max="11263" width="31.28515625" style="187" customWidth="1"/>
    <col min="11264" max="11264" width="14.85546875" style="187" customWidth="1"/>
    <col min="11265" max="11265" width="15.85546875" style="187" customWidth="1"/>
    <col min="11266" max="11267" width="12.85546875" style="187" customWidth="1"/>
    <col min="11268" max="11268" width="12.42578125" style="187" customWidth="1"/>
    <col min="11269" max="11269" width="11.85546875" style="187" customWidth="1"/>
    <col min="11270" max="11517" width="9.140625" style="187"/>
    <col min="11518" max="11518" width="6.85546875" style="187" customWidth="1"/>
    <col min="11519" max="11519" width="31.28515625" style="187" customWidth="1"/>
    <col min="11520" max="11520" width="14.85546875" style="187" customWidth="1"/>
    <col min="11521" max="11521" width="15.85546875" style="187" customWidth="1"/>
    <col min="11522" max="11523" width="12.85546875" style="187" customWidth="1"/>
    <col min="11524" max="11524" width="12.42578125" style="187" customWidth="1"/>
    <col min="11525" max="11525" width="11.85546875" style="187" customWidth="1"/>
    <col min="11526" max="11773" width="9.140625" style="187"/>
    <col min="11774" max="11774" width="6.85546875" style="187" customWidth="1"/>
    <col min="11775" max="11775" width="31.28515625" style="187" customWidth="1"/>
    <col min="11776" max="11776" width="14.85546875" style="187" customWidth="1"/>
    <col min="11777" max="11777" width="15.85546875" style="187" customWidth="1"/>
    <col min="11778" max="11779" width="12.85546875" style="187" customWidth="1"/>
    <col min="11780" max="11780" width="12.42578125" style="187" customWidth="1"/>
    <col min="11781" max="11781" width="11.85546875" style="187" customWidth="1"/>
    <col min="11782" max="12029" width="9.140625" style="187"/>
    <col min="12030" max="12030" width="6.85546875" style="187" customWidth="1"/>
    <col min="12031" max="12031" width="31.28515625" style="187" customWidth="1"/>
    <col min="12032" max="12032" width="14.85546875" style="187" customWidth="1"/>
    <col min="12033" max="12033" width="15.85546875" style="187" customWidth="1"/>
    <col min="12034" max="12035" width="12.85546875" style="187" customWidth="1"/>
    <col min="12036" max="12036" width="12.42578125" style="187" customWidth="1"/>
    <col min="12037" max="12037" width="11.85546875" style="187" customWidth="1"/>
    <col min="12038" max="12285" width="9.140625" style="187"/>
    <col min="12286" max="12286" width="6.85546875" style="187" customWidth="1"/>
    <col min="12287" max="12287" width="31.28515625" style="187" customWidth="1"/>
    <col min="12288" max="12288" width="14.85546875" style="187" customWidth="1"/>
    <col min="12289" max="12289" width="15.85546875" style="187" customWidth="1"/>
    <col min="12290" max="12291" width="12.85546875" style="187" customWidth="1"/>
    <col min="12292" max="12292" width="12.42578125" style="187" customWidth="1"/>
    <col min="12293" max="12293" width="11.85546875" style="187" customWidth="1"/>
    <col min="12294" max="12541" width="9.140625" style="187"/>
    <col min="12542" max="12542" width="6.85546875" style="187" customWidth="1"/>
    <col min="12543" max="12543" width="31.28515625" style="187" customWidth="1"/>
    <col min="12544" max="12544" width="14.85546875" style="187" customWidth="1"/>
    <col min="12545" max="12545" width="15.85546875" style="187" customWidth="1"/>
    <col min="12546" max="12547" width="12.85546875" style="187" customWidth="1"/>
    <col min="12548" max="12548" width="12.42578125" style="187" customWidth="1"/>
    <col min="12549" max="12549" width="11.85546875" style="187" customWidth="1"/>
    <col min="12550" max="12797" width="9.140625" style="187"/>
    <col min="12798" max="12798" width="6.85546875" style="187" customWidth="1"/>
    <col min="12799" max="12799" width="31.28515625" style="187" customWidth="1"/>
    <col min="12800" max="12800" width="14.85546875" style="187" customWidth="1"/>
    <col min="12801" max="12801" width="15.85546875" style="187" customWidth="1"/>
    <col min="12802" max="12803" width="12.85546875" style="187" customWidth="1"/>
    <col min="12804" max="12804" width="12.42578125" style="187" customWidth="1"/>
    <col min="12805" max="12805" width="11.85546875" style="187" customWidth="1"/>
    <col min="12806" max="13053" width="9.140625" style="187"/>
    <col min="13054" max="13054" width="6.85546875" style="187" customWidth="1"/>
    <col min="13055" max="13055" width="31.28515625" style="187" customWidth="1"/>
    <col min="13056" max="13056" width="14.85546875" style="187" customWidth="1"/>
    <col min="13057" max="13057" width="15.85546875" style="187" customWidth="1"/>
    <col min="13058" max="13059" width="12.85546875" style="187" customWidth="1"/>
    <col min="13060" max="13060" width="12.42578125" style="187" customWidth="1"/>
    <col min="13061" max="13061" width="11.85546875" style="187" customWidth="1"/>
    <col min="13062" max="13309" width="9.140625" style="187"/>
    <col min="13310" max="13310" width="6.85546875" style="187" customWidth="1"/>
    <col min="13311" max="13311" width="31.28515625" style="187" customWidth="1"/>
    <col min="13312" max="13312" width="14.85546875" style="187" customWidth="1"/>
    <col min="13313" max="13313" width="15.85546875" style="187" customWidth="1"/>
    <col min="13314" max="13315" width="12.85546875" style="187" customWidth="1"/>
    <col min="13316" max="13316" width="12.42578125" style="187" customWidth="1"/>
    <col min="13317" max="13317" width="11.85546875" style="187" customWidth="1"/>
    <col min="13318" max="13565" width="9.140625" style="187"/>
    <col min="13566" max="13566" width="6.85546875" style="187" customWidth="1"/>
    <col min="13567" max="13567" width="31.28515625" style="187" customWidth="1"/>
    <col min="13568" max="13568" width="14.85546875" style="187" customWidth="1"/>
    <col min="13569" max="13569" width="15.85546875" style="187" customWidth="1"/>
    <col min="13570" max="13571" width="12.85546875" style="187" customWidth="1"/>
    <col min="13572" max="13572" width="12.42578125" style="187" customWidth="1"/>
    <col min="13573" max="13573" width="11.85546875" style="187" customWidth="1"/>
    <col min="13574" max="13821" width="9.140625" style="187"/>
    <col min="13822" max="13822" width="6.85546875" style="187" customWidth="1"/>
    <col min="13823" max="13823" width="31.28515625" style="187" customWidth="1"/>
    <col min="13824" max="13824" width="14.85546875" style="187" customWidth="1"/>
    <col min="13825" max="13825" width="15.85546875" style="187" customWidth="1"/>
    <col min="13826" max="13827" width="12.85546875" style="187" customWidth="1"/>
    <col min="13828" max="13828" width="12.42578125" style="187" customWidth="1"/>
    <col min="13829" max="13829" width="11.85546875" style="187" customWidth="1"/>
    <col min="13830" max="14077" width="9.140625" style="187"/>
    <col min="14078" max="14078" width="6.85546875" style="187" customWidth="1"/>
    <col min="14079" max="14079" width="31.28515625" style="187" customWidth="1"/>
    <col min="14080" max="14080" width="14.85546875" style="187" customWidth="1"/>
    <col min="14081" max="14081" width="15.85546875" style="187" customWidth="1"/>
    <col min="14082" max="14083" width="12.85546875" style="187" customWidth="1"/>
    <col min="14084" max="14084" width="12.42578125" style="187" customWidth="1"/>
    <col min="14085" max="14085" width="11.85546875" style="187" customWidth="1"/>
    <col min="14086" max="14333" width="9.140625" style="187"/>
    <col min="14334" max="14334" width="6.85546875" style="187" customWidth="1"/>
    <col min="14335" max="14335" width="31.28515625" style="187" customWidth="1"/>
    <col min="14336" max="14336" width="14.85546875" style="187" customWidth="1"/>
    <col min="14337" max="14337" width="15.85546875" style="187" customWidth="1"/>
    <col min="14338" max="14339" width="12.85546875" style="187" customWidth="1"/>
    <col min="14340" max="14340" width="12.42578125" style="187" customWidth="1"/>
    <col min="14341" max="14341" width="11.85546875" style="187" customWidth="1"/>
    <col min="14342" max="14589" width="9.140625" style="187"/>
    <col min="14590" max="14590" width="6.85546875" style="187" customWidth="1"/>
    <col min="14591" max="14591" width="31.28515625" style="187" customWidth="1"/>
    <col min="14592" max="14592" width="14.85546875" style="187" customWidth="1"/>
    <col min="14593" max="14593" width="15.85546875" style="187" customWidth="1"/>
    <col min="14594" max="14595" width="12.85546875" style="187" customWidth="1"/>
    <col min="14596" max="14596" width="12.42578125" style="187" customWidth="1"/>
    <col min="14597" max="14597" width="11.85546875" style="187" customWidth="1"/>
    <col min="14598" max="14845" width="9.140625" style="187"/>
    <col min="14846" max="14846" width="6.85546875" style="187" customWidth="1"/>
    <col min="14847" max="14847" width="31.28515625" style="187" customWidth="1"/>
    <col min="14848" max="14848" width="14.85546875" style="187" customWidth="1"/>
    <col min="14849" max="14849" width="15.85546875" style="187" customWidth="1"/>
    <col min="14850" max="14851" width="12.85546875" style="187" customWidth="1"/>
    <col min="14852" max="14852" width="12.42578125" style="187" customWidth="1"/>
    <col min="14853" max="14853" width="11.85546875" style="187" customWidth="1"/>
    <col min="14854" max="15101" width="9.140625" style="187"/>
    <col min="15102" max="15102" width="6.85546875" style="187" customWidth="1"/>
    <col min="15103" max="15103" width="31.28515625" style="187" customWidth="1"/>
    <col min="15104" max="15104" width="14.85546875" style="187" customWidth="1"/>
    <col min="15105" max="15105" width="15.85546875" style="187" customWidth="1"/>
    <col min="15106" max="15107" width="12.85546875" style="187" customWidth="1"/>
    <col min="15108" max="15108" width="12.42578125" style="187" customWidth="1"/>
    <col min="15109" max="15109" width="11.85546875" style="187" customWidth="1"/>
    <col min="15110" max="15357" width="9.140625" style="187"/>
    <col min="15358" max="15358" width="6.85546875" style="187" customWidth="1"/>
    <col min="15359" max="15359" width="31.28515625" style="187" customWidth="1"/>
    <col min="15360" max="15360" width="14.85546875" style="187" customWidth="1"/>
    <col min="15361" max="15361" width="15.85546875" style="187" customWidth="1"/>
    <col min="15362" max="15363" width="12.85546875" style="187" customWidth="1"/>
    <col min="15364" max="15364" width="12.42578125" style="187" customWidth="1"/>
    <col min="15365" max="15365" width="11.85546875" style="187" customWidth="1"/>
    <col min="15366" max="15613" width="9.140625" style="187"/>
    <col min="15614" max="15614" width="6.85546875" style="187" customWidth="1"/>
    <col min="15615" max="15615" width="31.28515625" style="187" customWidth="1"/>
    <col min="15616" max="15616" width="14.85546875" style="187" customWidth="1"/>
    <col min="15617" max="15617" width="15.85546875" style="187" customWidth="1"/>
    <col min="15618" max="15619" width="12.85546875" style="187" customWidth="1"/>
    <col min="15620" max="15620" width="12.42578125" style="187" customWidth="1"/>
    <col min="15621" max="15621" width="11.85546875" style="187" customWidth="1"/>
    <col min="15622" max="15869" width="9.140625" style="187"/>
    <col min="15870" max="15870" width="6.85546875" style="187" customWidth="1"/>
    <col min="15871" max="15871" width="31.28515625" style="187" customWidth="1"/>
    <col min="15872" max="15872" width="14.85546875" style="187" customWidth="1"/>
    <col min="15873" max="15873" width="15.85546875" style="187" customWidth="1"/>
    <col min="15874" max="15875" width="12.85546875" style="187" customWidth="1"/>
    <col min="15876" max="15876" width="12.42578125" style="187" customWidth="1"/>
    <col min="15877" max="15877" width="11.85546875" style="187" customWidth="1"/>
    <col min="15878" max="16125" width="9.140625" style="187"/>
    <col min="16126" max="16126" width="6.85546875" style="187" customWidth="1"/>
    <col min="16127" max="16127" width="31.28515625" style="187" customWidth="1"/>
    <col min="16128" max="16128" width="14.85546875" style="187" customWidth="1"/>
    <col min="16129" max="16129" width="15.85546875" style="187" customWidth="1"/>
    <col min="16130" max="16131" width="12.85546875" style="187" customWidth="1"/>
    <col min="16132" max="16132" width="12.42578125" style="187" customWidth="1"/>
    <col min="16133" max="16133" width="11.85546875" style="187" customWidth="1"/>
    <col min="16134" max="16384" width="9.140625" style="187"/>
  </cols>
  <sheetData>
    <row r="1" spans="2:15" ht="15" customHeight="1">
      <c r="B1" s="2598" t="s">
        <v>1542</v>
      </c>
      <c r="C1" s="2598"/>
      <c r="D1" s="2598"/>
      <c r="E1" s="2598"/>
      <c r="F1" s="2598"/>
      <c r="G1" s="2598"/>
      <c r="H1" s="2598"/>
      <c r="I1" s="1445"/>
    </row>
    <row r="2" spans="2:15" ht="15" customHeight="1">
      <c r="B2" s="2661" t="s">
        <v>1481</v>
      </c>
      <c r="C2" s="2661"/>
      <c r="D2" s="2661"/>
      <c r="E2" s="2661"/>
      <c r="F2" s="2661"/>
      <c r="G2" s="2661"/>
      <c r="H2" s="2661"/>
    </row>
    <row r="3" spans="2:15" ht="15" customHeight="1" thickBot="1">
      <c r="B3" s="2662" t="s">
        <v>1482</v>
      </c>
      <c r="C3" s="2662"/>
      <c r="D3" s="2662"/>
      <c r="E3" s="2662"/>
      <c r="F3" s="2662"/>
      <c r="G3" s="2662"/>
      <c r="H3" s="2662"/>
    </row>
    <row r="4" spans="2:15" ht="15" customHeight="1" thickTop="1">
      <c r="B4" s="2663" t="s">
        <v>1813</v>
      </c>
      <c r="C4" s="2664"/>
      <c r="D4" s="2669" t="s">
        <v>1483</v>
      </c>
      <c r="E4" s="2670"/>
      <c r="F4" s="2664"/>
      <c r="G4" s="2673" t="s">
        <v>48</v>
      </c>
      <c r="H4" s="2674"/>
    </row>
    <row r="5" spans="2:15" ht="15" customHeight="1">
      <c r="B5" s="2665"/>
      <c r="C5" s="2666"/>
      <c r="D5" s="2671"/>
      <c r="E5" s="2672"/>
      <c r="F5" s="2666"/>
      <c r="G5" s="1446" t="s">
        <v>1484</v>
      </c>
      <c r="H5" s="1447" t="s">
        <v>1483</v>
      </c>
    </row>
    <row r="6" spans="2:15" ht="15" customHeight="1">
      <c r="B6" s="2667"/>
      <c r="C6" s="2668"/>
      <c r="D6" s="1448">
        <v>2017</v>
      </c>
      <c r="E6" s="1448">
        <v>2018</v>
      </c>
      <c r="F6" s="1448">
        <v>2019</v>
      </c>
      <c r="G6" s="1449" t="s">
        <v>1485</v>
      </c>
      <c r="H6" s="1450" t="s">
        <v>1486</v>
      </c>
    </row>
    <row r="7" spans="2:15" ht="15" customHeight="1">
      <c r="B7" s="2657" t="s">
        <v>1487</v>
      </c>
      <c r="C7" s="2658"/>
      <c r="D7" s="1582">
        <v>955657.73971067986</v>
      </c>
      <c r="E7" s="1582">
        <v>1020106.31942692</v>
      </c>
      <c r="F7" s="1582">
        <v>937051.61449491815</v>
      </c>
      <c r="G7" s="1583">
        <v>6.7438976359623979</v>
      </c>
      <c r="H7" s="1584">
        <v>-8.1417694754269121</v>
      </c>
      <c r="J7" s="1069"/>
      <c r="K7" s="1069"/>
      <c r="L7" s="1069"/>
      <c r="M7" s="1069"/>
      <c r="N7" s="1069"/>
      <c r="O7" s="1069"/>
    </row>
    <row r="8" spans="2:15" ht="15" customHeight="1">
      <c r="B8" s="1456" t="s">
        <v>1488</v>
      </c>
      <c r="C8" s="1457"/>
      <c r="D8" s="1458">
        <v>28391.375846990002</v>
      </c>
      <c r="E8" s="1458">
        <v>30710.003094740001</v>
      </c>
      <c r="F8" s="1458">
        <v>34607.689689997998</v>
      </c>
      <c r="G8" s="1459">
        <v>8.1666603980230121</v>
      </c>
      <c r="H8" s="1460">
        <v>12.691912088819009</v>
      </c>
      <c r="J8" s="1069"/>
      <c r="K8" s="1069"/>
      <c r="L8" s="1069"/>
      <c r="M8" s="1069"/>
      <c r="N8" s="1069"/>
      <c r="O8" s="1069"/>
    </row>
    <row r="9" spans="2:15" ht="15" customHeight="1">
      <c r="B9" s="1456" t="s">
        <v>1489</v>
      </c>
      <c r="C9" s="1457"/>
      <c r="D9" s="1453">
        <v>927266.36386368982</v>
      </c>
      <c r="E9" s="1453">
        <v>989396.31633218005</v>
      </c>
      <c r="F9" s="1453">
        <v>902443.9248049201</v>
      </c>
      <c r="G9" s="1454">
        <v>6.7003349727482941</v>
      </c>
      <c r="H9" s="1455">
        <v>-8.7884288724263371</v>
      </c>
      <c r="J9" s="1069"/>
      <c r="K9" s="1069"/>
      <c r="L9" s="1069"/>
      <c r="M9" s="1069"/>
      <c r="N9" s="1069"/>
      <c r="O9" s="1069"/>
    </row>
    <row r="10" spans="2:15" ht="15" customHeight="1">
      <c r="B10" s="1461"/>
      <c r="C10" s="1462" t="s">
        <v>1490</v>
      </c>
      <c r="D10" s="1458">
        <v>683870.35827257985</v>
      </c>
      <c r="E10" s="1458">
        <v>737632.07076531998</v>
      </c>
      <c r="F10" s="1458">
        <v>667902.16784919007</v>
      </c>
      <c r="G10" s="1459">
        <v>7.8613894932570787</v>
      </c>
      <c r="H10" s="1460">
        <v>-9.4532092190328143</v>
      </c>
      <c r="J10" s="1069"/>
      <c r="K10" s="1069"/>
      <c r="L10" s="1069"/>
      <c r="M10" s="1069"/>
      <c r="N10" s="1069"/>
      <c r="O10" s="1069"/>
    </row>
    <row r="11" spans="2:15" ht="15" customHeight="1">
      <c r="B11" s="1461"/>
      <c r="C11" s="1463" t="s">
        <v>1491</v>
      </c>
      <c r="D11" s="1458">
        <v>243396.00559111001</v>
      </c>
      <c r="E11" s="1458">
        <v>251764.24556686002</v>
      </c>
      <c r="F11" s="1458">
        <v>234541.75695572997</v>
      </c>
      <c r="G11" s="1459">
        <v>3.4381172178347583</v>
      </c>
      <c r="H11" s="1460">
        <v>-6.8407206004779368</v>
      </c>
      <c r="J11" s="1069"/>
      <c r="K11" s="1069"/>
      <c r="L11" s="1069"/>
      <c r="M11" s="1069"/>
      <c r="N11" s="1069"/>
      <c r="O11" s="1069"/>
    </row>
    <row r="12" spans="2:15" ht="15" customHeight="1">
      <c r="B12" s="2657" t="s">
        <v>1492</v>
      </c>
      <c r="C12" s="2658"/>
      <c r="D12" s="1582">
        <v>152165.7633257861</v>
      </c>
      <c r="E12" s="1582">
        <v>113188.89634090001</v>
      </c>
      <c r="F12" s="1582">
        <v>136474.93673828334</v>
      </c>
      <c r="G12" s="1583">
        <v>-25.614741537777348</v>
      </c>
      <c r="H12" s="1584">
        <v>20.572725019997478</v>
      </c>
      <c r="J12" s="1069"/>
      <c r="K12" s="1069"/>
      <c r="L12" s="1069"/>
      <c r="M12" s="1069"/>
      <c r="N12" s="1069"/>
      <c r="O12" s="1069"/>
    </row>
    <row r="13" spans="2:15" ht="15" customHeight="1">
      <c r="B13" s="1461"/>
      <c r="C13" s="1466" t="s">
        <v>1490</v>
      </c>
      <c r="D13" s="1458">
        <v>141502.96432003897</v>
      </c>
      <c r="E13" s="1458">
        <v>102007.38248562046</v>
      </c>
      <c r="F13" s="1458">
        <v>125515.26539331843</v>
      </c>
      <c r="G13" s="1459">
        <v>-27.911487242833203</v>
      </c>
      <c r="H13" s="1460">
        <v>23.045276072064482</v>
      </c>
      <c r="J13" s="1069"/>
      <c r="K13" s="1069"/>
      <c r="L13" s="1069"/>
      <c r="M13" s="1069"/>
      <c r="N13" s="1069"/>
      <c r="O13" s="1069"/>
    </row>
    <row r="14" spans="2:15" ht="15" customHeight="1">
      <c r="B14" s="1467"/>
      <c r="C14" s="1472" t="s">
        <v>1491</v>
      </c>
      <c r="D14" s="1458">
        <v>10662.799005747132</v>
      </c>
      <c r="E14" s="1458">
        <v>11181.513855279552</v>
      </c>
      <c r="F14" s="1458">
        <v>10959.671344964911</v>
      </c>
      <c r="G14" s="1459">
        <v>4.8647156272273264</v>
      </c>
      <c r="H14" s="1460">
        <v>-1.9840114065582952</v>
      </c>
      <c r="J14" s="1069"/>
      <c r="K14" s="1069"/>
      <c r="L14" s="1069"/>
      <c r="M14" s="1069"/>
      <c r="N14" s="1069"/>
      <c r="O14" s="1069"/>
    </row>
    <row r="15" spans="2:15" ht="15" customHeight="1">
      <c r="B15" s="2657" t="s">
        <v>1493</v>
      </c>
      <c r="C15" s="2658"/>
      <c r="D15" s="1582">
        <v>1079432.127189476</v>
      </c>
      <c r="E15" s="1582">
        <v>1102585.2126730799</v>
      </c>
      <c r="F15" s="1582">
        <v>1038918.8615432034</v>
      </c>
      <c r="G15" s="1583">
        <v>2.1449320342065192</v>
      </c>
      <c r="H15" s="1584">
        <v>-5.7742794296619877</v>
      </c>
      <c r="J15" s="1069"/>
      <c r="K15" s="1069"/>
      <c r="L15" s="1069"/>
      <c r="M15" s="1069"/>
      <c r="N15" s="1069"/>
      <c r="O15" s="1069"/>
    </row>
    <row r="16" spans="2:15" ht="15" customHeight="1">
      <c r="B16" s="1461"/>
      <c r="C16" s="1466" t="s">
        <v>1490</v>
      </c>
      <c r="D16" s="1458">
        <v>825373.32259261888</v>
      </c>
      <c r="E16" s="1458">
        <v>839639.45325094042</v>
      </c>
      <c r="F16" s="1458">
        <v>793417.43324250844</v>
      </c>
      <c r="G16" s="1459">
        <v>1.7284458157079285</v>
      </c>
      <c r="H16" s="1460">
        <v>-5.5049842917061795</v>
      </c>
      <c r="J16" s="1069"/>
      <c r="K16" s="1069"/>
      <c r="L16" s="1069"/>
      <c r="M16" s="1069"/>
      <c r="N16" s="1069"/>
      <c r="O16" s="1069"/>
    </row>
    <row r="17" spans="2:15" ht="15" customHeight="1">
      <c r="B17" s="1461"/>
      <c r="C17" s="1466" t="s">
        <v>1494</v>
      </c>
      <c r="D17" s="1458">
        <v>76.463661012355487</v>
      </c>
      <c r="E17" s="1458">
        <v>76.151887727148065</v>
      </c>
      <c r="F17" s="1458">
        <v>76.369528228987136</v>
      </c>
      <c r="G17" s="1459" t="s">
        <v>300</v>
      </c>
      <c r="H17" s="1460" t="s">
        <v>300</v>
      </c>
      <c r="J17" s="1069"/>
      <c r="K17" s="1069"/>
      <c r="L17" s="1069"/>
      <c r="M17" s="1069"/>
      <c r="N17" s="1069"/>
      <c r="O17" s="1069"/>
    </row>
    <row r="18" spans="2:15" ht="15" customHeight="1">
      <c r="B18" s="1461"/>
      <c r="C18" s="1466" t="s">
        <v>1491</v>
      </c>
      <c r="D18" s="1458">
        <v>254058.80459685714</v>
      </c>
      <c r="E18" s="1458">
        <v>262945.75942213956</v>
      </c>
      <c r="F18" s="1458">
        <v>245501.42830069488</v>
      </c>
      <c r="G18" s="1459">
        <v>3.4979912778005513</v>
      </c>
      <c r="H18" s="1460">
        <v>-6.6341937439040777</v>
      </c>
      <c r="J18" s="1069"/>
      <c r="K18" s="1069"/>
      <c r="L18" s="1069"/>
      <c r="M18" s="1069"/>
      <c r="N18" s="1069"/>
      <c r="O18" s="1069"/>
    </row>
    <row r="19" spans="2:15" ht="15" customHeight="1">
      <c r="B19" s="1461"/>
      <c r="C19" s="1466" t="s">
        <v>1494</v>
      </c>
      <c r="D19" s="1458">
        <v>23.536338987644513</v>
      </c>
      <c r="E19" s="1458">
        <v>23.848112272851949</v>
      </c>
      <c r="F19" s="1458">
        <v>23.630471771012861</v>
      </c>
      <c r="G19" s="1459" t="s">
        <v>300</v>
      </c>
      <c r="H19" s="1460" t="s">
        <v>300</v>
      </c>
      <c r="J19" s="1069"/>
      <c r="K19" s="1069"/>
      <c r="L19" s="1069"/>
      <c r="M19" s="1069"/>
      <c r="N19" s="1069"/>
      <c r="O19" s="1069"/>
    </row>
    <row r="20" spans="2:15">
      <c r="B20" s="2657" t="s">
        <v>1495</v>
      </c>
      <c r="C20" s="2658"/>
      <c r="D20" s="1582">
        <v>1107823.503036466</v>
      </c>
      <c r="E20" s="1582">
        <v>1133295.2157678201</v>
      </c>
      <c r="F20" s="1582">
        <v>1073526.5512332015</v>
      </c>
      <c r="G20" s="1583">
        <v>2.2992572969916267</v>
      </c>
      <c r="H20" s="1584">
        <v>-5.2738830715105962</v>
      </c>
      <c r="J20" s="1069"/>
      <c r="K20" s="1069"/>
      <c r="L20" s="1069"/>
      <c r="M20" s="1069"/>
      <c r="N20" s="1069"/>
      <c r="O20" s="1069"/>
    </row>
    <row r="21" spans="2:15" ht="15" customHeight="1">
      <c r="B21" s="1451" t="s">
        <v>1496</v>
      </c>
      <c r="C21" s="1473"/>
      <c r="D21" s="1462"/>
      <c r="E21" s="1462"/>
      <c r="F21" s="1462"/>
      <c r="G21" s="1465"/>
      <c r="H21" s="1452"/>
      <c r="J21" s="1069"/>
      <c r="K21" s="1069"/>
      <c r="L21" s="1069"/>
      <c r="M21" s="1069"/>
      <c r="N21" s="1069"/>
      <c r="O21" s="1069"/>
    </row>
    <row r="22" spans="2:15" ht="9.75" hidden="1" customHeight="1">
      <c r="B22" s="1474"/>
      <c r="C22" s="1457"/>
      <c r="D22" s="1453"/>
      <c r="E22" s="1453"/>
      <c r="F22" s="1453"/>
      <c r="G22" s="1454"/>
      <c r="H22" s="1455"/>
      <c r="J22" s="1069"/>
      <c r="K22" s="1069"/>
      <c r="L22" s="1069"/>
      <c r="M22" s="1069"/>
      <c r="N22" s="1069"/>
      <c r="O22" s="1069"/>
    </row>
    <row r="23" spans="2:15" ht="15" customHeight="1">
      <c r="B23" s="2659" t="s">
        <v>1497</v>
      </c>
      <c r="C23" s="2660"/>
      <c r="D23" s="1462"/>
      <c r="E23" s="1462"/>
      <c r="F23" s="1462"/>
      <c r="G23" s="1459"/>
      <c r="H23" s="1460"/>
      <c r="J23" s="1069"/>
      <c r="K23" s="1069"/>
      <c r="L23" s="1069"/>
      <c r="M23" s="1069"/>
      <c r="N23" s="1069"/>
      <c r="O23" s="1069"/>
    </row>
    <row r="24" spans="2:15" ht="15" customHeight="1">
      <c r="B24" s="1461"/>
      <c r="C24" s="1462" t="s">
        <v>1498</v>
      </c>
      <c r="D24" s="1458">
        <v>13.245300022019331</v>
      </c>
      <c r="E24" s="1458">
        <v>10.775553575854007</v>
      </c>
      <c r="F24" s="1458">
        <v>8.9221940367481984</v>
      </c>
      <c r="G24" s="1459" t="s">
        <v>300</v>
      </c>
      <c r="H24" s="1460" t="s">
        <v>300</v>
      </c>
      <c r="J24" s="1069"/>
      <c r="K24" s="1069"/>
      <c r="L24" s="1069"/>
      <c r="M24" s="1069"/>
      <c r="N24" s="1069"/>
      <c r="O24" s="1069"/>
    </row>
    <row r="25" spans="2:15" ht="15" customHeight="1">
      <c r="B25" s="1461"/>
      <c r="C25" s="1462" t="s">
        <v>1499</v>
      </c>
      <c r="D25" s="1458">
        <v>11.4294218613691</v>
      </c>
      <c r="E25" s="1458">
        <v>9.4286355002656421</v>
      </c>
      <c r="F25" s="1458">
        <v>7.7904322162395214</v>
      </c>
      <c r="G25" s="1459" t="s">
        <v>300</v>
      </c>
      <c r="H25" s="1460" t="s">
        <v>300</v>
      </c>
      <c r="J25" s="1069"/>
      <c r="K25" s="1069"/>
      <c r="L25" s="1069"/>
      <c r="M25" s="1069"/>
      <c r="N25" s="1069"/>
      <c r="O25" s="1069"/>
    </row>
    <row r="26" spans="2:15" ht="15" customHeight="1">
      <c r="B26" s="1461"/>
      <c r="C26" s="1462"/>
      <c r="D26" s="1458"/>
      <c r="E26" s="1458"/>
      <c r="F26" s="1458"/>
      <c r="G26" s="1459"/>
      <c r="H26" s="1460"/>
      <c r="J26" s="1069"/>
      <c r="K26" s="1069"/>
      <c r="L26" s="1069"/>
      <c r="M26" s="1069"/>
      <c r="N26" s="1069"/>
      <c r="O26" s="1069"/>
    </row>
    <row r="27" spans="2:15" ht="15" customHeight="1">
      <c r="B27" s="2659" t="s">
        <v>1500</v>
      </c>
      <c r="C27" s="2660"/>
      <c r="D27" s="1453"/>
      <c r="E27" s="1453"/>
      <c r="F27" s="1453"/>
      <c r="G27" s="1454"/>
      <c r="H27" s="1455"/>
      <c r="J27" s="1069"/>
      <c r="K27" s="1069"/>
      <c r="L27" s="1069"/>
      <c r="M27" s="1069"/>
      <c r="N27" s="1069"/>
      <c r="O27" s="1069"/>
    </row>
    <row r="28" spans="2:15" ht="15" customHeight="1">
      <c r="B28" s="1475"/>
      <c r="C28" s="1462" t="s">
        <v>1498</v>
      </c>
      <c r="D28" s="1458">
        <v>13.593679768794539</v>
      </c>
      <c r="E28" s="1458">
        <v>11.075682110010334</v>
      </c>
      <c r="F28" s="1458">
        <v>9.2194035051749008</v>
      </c>
      <c r="G28" s="1459" t="s">
        <v>300</v>
      </c>
      <c r="H28" s="1460" t="s">
        <v>300</v>
      </c>
      <c r="J28" s="1069"/>
      <c r="K28" s="1069"/>
      <c r="L28" s="1069"/>
      <c r="M28" s="1069"/>
      <c r="N28" s="1069"/>
      <c r="O28" s="1069"/>
    </row>
    <row r="29" spans="2:15" ht="15" customHeight="1">
      <c r="B29" s="1475"/>
      <c r="C29" s="1476" t="s">
        <v>1499</v>
      </c>
      <c r="D29" s="1458">
        <v>11.730040124997057</v>
      </c>
      <c r="E29" s="1458">
        <v>9.6912486952044237</v>
      </c>
      <c r="F29" s="1458">
        <v>8.0499412796230718</v>
      </c>
      <c r="G29" s="1459" t="s">
        <v>300</v>
      </c>
      <c r="H29" s="1460" t="s">
        <v>300</v>
      </c>
      <c r="J29" s="1069"/>
      <c r="K29" s="1069"/>
      <c r="L29" s="1069"/>
      <c r="M29" s="1069"/>
      <c r="N29" s="1069"/>
      <c r="O29" s="1069"/>
    </row>
    <row r="30" spans="2:15" ht="15" customHeight="1">
      <c r="B30" s="1477"/>
      <c r="C30" s="1468"/>
      <c r="D30" s="1471"/>
      <c r="E30" s="1471"/>
      <c r="F30" s="1471"/>
      <c r="G30" s="1469"/>
      <c r="H30" s="1470"/>
      <c r="J30" s="1069"/>
      <c r="K30" s="1069"/>
      <c r="L30" s="1069"/>
      <c r="M30" s="1069"/>
      <c r="N30" s="1069"/>
      <c r="O30" s="1069"/>
    </row>
    <row r="31" spans="2:15">
      <c r="B31" s="1478"/>
      <c r="C31" s="1479"/>
      <c r="D31" s="1480"/>
      <c r="E31" s="1480"/>
      <c r="F31" s="1480"/>
      <c r="G31" s="1481"/>
      <c r="H31" s="1482"/>
      <c r="J31" s="1069"/>
      <c r="K31" s="1069"/>
      <c r="L31" s="1069"/>
      <c r="M31" s="1069"/>
      <c r="N31" s="1069"/>
      <c r="O31" s="1069"/>
    </row>
    <row r="32" spans="2:15">
      <c r="B32" s="1483" t="s">
        <v>1501</v>
      </c>
      <c r="C32" s="1462"/>
      <c r="D32" s="1464">
        <v>93188.607279228629</v>
      </c>
      <c r="E32" s="1464">
        <v>79003.518910631596</v>
      </c>
      <c r="F32" s="1464">
        <v>88743.443725794947</v>
      </c>
      <c r="G32" s="1459">
        <v>-15.22191261652091</v>
      </c>
      <c r="H32" s="1460">
        <v>12.328469604222448</v>
      </c>
      <c r="J32" s="1069"/>
      <c r="K32" s="1069"/>
      <c r="L32" s="1069"/>
      <c r="M32" s="1069"/>
      <c r="N32" s="1069"/>
      <c r="O32" s="1069"/>
    </row>
    <row r="33" spans="2:15">
      <c r="B33" s="1483" t="s">
        <v>1502</v>
      </c>
      <c r="C33" s="1462"/>
      <c r="D33" s="1464">
        <v>1014634.8957572373</v>
      </c>
      <c r="E33" s="1464">
        <v>1054291.6968571884</v>
      </c>
      <c r="F33" s="1464">
        <v>984783.10750740638</v>
      </c>
      <c r="G33" s="1459">
        <v>3.9084799138861257</v>
      </c>
      <c r="H33" s="1460">
        <v>-6.5929182176986671</v>
      </c>
      <c r="J33" s="1069"/>
      <c r="K33" s="1069"/>
      <c r="L33" s="1069"/>
      <c r="M33" s="1069"/>
      <c r="N33" s="1069"/>
      <c r="O33" s="1069"/>
    </row>
    <row r="34" spans="2:15">
      <c r="B34" s="1483" t="s">
        <v>1503</v>
      </c>
      <c r="C34" s="1462"/>
      <c r="D34" s="1464">
        <v>-58654.01280804514</v>
      </c>
      <c r="E34" s="1464">
        <v>-39656.80109995103</v>
      </c>
      <c r="F34" s="1464">
        <v>69508.589349781978</v>
      </c>
      <c r="G34" s="1484" t="s">
        <v>300</v>
      </c>
      <c r="H34" s="1460" t="s">
        <v>300</v>
      </c>
      <c r="J34" s="1069"/>
      <c r="K34" s="1069"/>
      <c r="L34" s="1069"/>
      <c r="M34" s="1069"/>
      <c r="N34" s="1069"/>
      <c r="O34" s="1069"/>
    </row>
    <row r="35" spans="2:15">
      <c r="B35" s="1483" t="s">
        <v>1504</v>
      </c>
      <c r="C35" s="1462"/>
      <c r="D35" s="1464">
        <v>-23452.11585906001</v>
      </c>
      <c r="E35" s="1464">
        <v>38696.607862119992</v>
      </c>
      <c r="F35" s="1464">
        <v>-2108.0973055269865</v>
      </c>
      <c r="G35" s="1484" t="s">
        <v>300</v>
      </c>
      <c r="H35" s="1460" t="s">
        <v>300</v>
      </c>
      <c r="J35" s="1069"/>
      <c r="K35" s="1069"/>
      <c r="L35" s="1069"/>
      <c r="M35" s="1069"/>
      <c r="N35" s="1069"/>
      <c r="O35" s="1069"/>
    </row>
    <row r="36" spans="2:15" ht="16.5" thickBot="1">
      <c r="B36" s="2655" t="s">
        <v>1505</v>
      </c>
      <c r="C36" s="2656"/>
      <c r="D36" s="1582">
        <v>-82106.128667105149</v>
      </c>
      <c r="E36" s="1582">
        <v>-960.19323783103755</v>
      </c>
      <c r="F36" s="1582">
        <v>67400.492044254992</v>
      </c>
      <c r="G36" s="1583" t="s">
        <v>300</v>
      </c>
      <c r="H36" s="1584" t="s">
        <v>300</v>
      </c>
      <c r="J36" s="1069"/>
      <c r="K36" s="1069"/>
      <c r="L36" s="1069"/>
      <c r="M36" s="1069"/>
      <c r="N36" s="1069"/>
      <c r="O36" s="1069"/>
    </row>
    <row r="37" spans="2:15" ht="17.25" thickTop="1" thickBot="1">
      <c r="B37" s="1485"/>
      <c r="C37" s="1486"/>
      <c r="D37" s="1487"/>
      <c r="E37" s="1487"/>
      <c r="F37" s="1487"/>
      <c r="G37" s="1488"/>
      <c r="H37" s="1488"/>
      <c r="J37" s="1069"/>
      <c r="K37" s="1069"/>
      <c r="L37" s="1069"/>
      <c r="M37" s="1069"/>
      <c r="N37" s="1069"/>
      <c r="O37" s="1069"/>
    </row>
    <row r="38" spans="2:15" ht="16.5" thickTop="1">
      <c r="B38" s="1489" t="s">
        <v>1506</v>
      </c>
      <c r="C38" s="1476"/>
      <c r="D38" s="1458">
        <v>40.360256191049352</v>
      </c>
      <c r="E38" s="1458">
        <v>36.376542514674028</v>
      </c>
      <c r="F38" s="1458">
        <v>29.989121215559905</v>
      </c>
      <c r="G38" s="1454" t="s">
        <v>300</v>
      </c>
      <c r="H38" s="1490" t="s">
        <v>300</v>
      </c>
      <c r="J38" s="1069"/>
      <c r="K38" s="1069"/>
      <c r="L38" s="1069"/>
      <c r="M38" s="1069"/>
      <c r="N38" s="1069"/>
      <c r="O38" s="1069"/>
    </row>
    <row r="39" spans="2:15">
      <c r="B39" s="1489" t="s">
        <v>1507</v>
      </c>
      <c r="C39" s="1476"/>
      <c r="D39" s="1458">
        <v>95.245182178075822</v>
      </c>
      <c r="E39" s="1458">
        <v>78.571962502213694</v>
      </c>
      <c r="F39" s="1458">
        <v>64.934241257773976</v>
      </c>
      <c r="G39" s="1454" t="s">
        <v>300</v>
      </c>
      <c r="H39" s="1490" t="s">
        <v>300</v>
      </c>
      <c r="J39" s="1069"/>
      <c r="K39" s="1069"/>
      <c r="L39" s="1069"/>
      <c r="M39" s="1069"/>
      <c r="N39" s="1069"/>
      <c r="O39" s="1069"/>
    </row>
    <row r="40" spans="2:15" ht="16.5" thickBot="1">
      <c r="B40" s="1491" t="s">
        <v>1508</v>
      </c>
      <c r="C40" s="1492"/>
      <c r="D40" s="1493">
        <v>41.649546493049513</v>
      </c>
      <c r="E40" s="1493">
        <v>35.630864411608229</v>
      </c>
      <c r="F40" s="1493">
        <v>29.002762124777387</v>
      </c>
      <c r="G40" s="1494" t="s">
        <v>300</v>
      </c>
      <c r="H40" s="1495" t="s">
        <v>300</v>
      </c>
      <c r="J40" s="1069"/>
      <c r="K40" s="1069"/>
      <c r="L40" s="1069"/>
      <c r="M40" s="1069"/>
      <c r="N40" s="1069"/>
      <c r="O40" s="1069"/>
    </row>
    <row r="41" spans="2:15" ht="16.5" thickTop="1">
      <c r="B41" s="1496"/>
      <c r="C41" s="1476"/>
      <c r="D41" s="1497"/>
      <c r="E41" s="1497"/>
      <c r="F41" s="1497"/>
      <c r="G41" s="1498"/>
      <c r="H41" s="1498"/>
      <c r="J41" s="1069"/>
      <c r="K41" s="1069"/>
      <c r="L41" s="1069"/>
      <c r="M41" s="1069"/>
      <c r="N41" s="1069"/>
      <c r="O41" s="1069"/>
    </row>
    <row r="42" spans="2:15">
      <c r="B42" s="1499" t="s">
        <v>1509</v>
      </c>
      <c r="C42" s="1500"/>
      <c r="D42" s="1500"/>
      <c r="E42" s="1500"/>
      <c r="F42" s="1500"/>
      <c r="G42" s="1500"/>
      <c r="H42" s="1500"/>
    </row>
    <row r="43" spans="2:15">
      <c r="B43" s="1501" t="s">
        <v>1510</v>
      </c>
      <c r="C43" s="1500"/>
      <c r="D43" s="1500"/>
      <c r="E43" s="1500"/>
      <c r="F43" s="1500"/>
      <c r="G43" s="1500"/>
      <c r="H43" s="1500"/>
    </row>
    <row r="44" spans="2:15">
      <c r="B44" s="1502" t="s">
        <v>1511</v>
      </c>
      <c r="C44" s="1503"/>
      <c r="D44" s="1500"/>
      <c r="E44" s="1500"/>
      <c r="F44" s="1500"/>
      <c r="G44" s="1500"/>
      <c r="H44" s="1500"/>
    </row>
    <row r="45" spans="2:15">
      <c r="B45" s="1504" t="s">
        <v>1512</v>
      </c>
      <c r="C45" s="1503"/>
      <c r="D45" s="1500"/>
      <c r="E45" s="1500"/>
      <c r="F45" s="1500"/>
      <c r="G45" s="1500"/>
      <c r="H45" s="1500"/>
    </row>
    <row r="46" spans="2:15">
      <c r="B46" s="1503" t="s">
        <v>1513</v>
      </c>
      <c r="C46" s="1476"/>
      <c r="D46" s="1505">
        <v>102.86</v>
      </c>
      <c r="E46" s="1505">
        <v>109.34</v>
      </c>
      <c r="F46" s="1506">
        <v>109.36</v>
      </c>
      <c r="G46" s="1476"/>
      <c r="H46" s="1500"/>
    </row>
    <row r="48" spans="2:15">
      <c r="D48" s="1507"/>
      <c r="E48" s="1507"/>
      <c r="F48" s="1507"/>
    </row>
    <row r="49" spans="4:6">
      <c r="D49" s="1507"/>
      <c r="E49" s="1507"/>
      <c r="F49" s="1507"/>
    </row>
    <row r="51" spans="4:6">
      <c r="D51" s="1507"/>
      <c r="E51" s="1507"/>
      <c r="F51" s="1507"/>
    </row>
    <row r="52" spans="4:6">
      <c r="D52" s="1507"/>
      <c r="E52" s="1507"/>
      <c r="F52" s="1507"/>
    </row>
  </sheetData>
  <mergeCells count="13">
    <mergeCell ref="B1:H1"/>
    <mergeCell ref="B2:H2"/>
    <mergeCell ref="B3:H3"/>
    <mergeCell ref="B4:C6"/>
    <mergeCell ref="D4:F5"/>
    <mergeCell ref="G4:H4"/>
    <mergeCell ref="B36:C36"/>
    <mergeCell ref="B7:C7"/>
    <mergeCell ref="B12:C12"/>
    <mergeCell ref="B15:C15"/>
    <mergeCell ref="B20:C20"/>
    <mergeCell ref="B23:C23"/>
    <mergeCell ref="B27:C27"/>
  </mergeCells>
  <pageMargins left="0.39370078740157483" right="0.39370078740157483" top="0.39370078740157483" bottom="0.39370078740157483" header="0.51181102362204722" footer="0.51181102362204722"/>
  <pageSetup scale="80" orientation="portrait"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B1:T38"/>
  <sheetViews>
    <sheetView showGridLines="0" zoomScaleSheetLayoutView="55" workbookViewId="0">
      <selection activeCell="N12" sqref="N12"/>
    </sheetView>
  </sheetViews>
  <sheetFormatPr defaultRowHeight="15.75"/>
  <cols>
    <col min="1" max="1" width="5.42578125" style="186" customWidth="1"/>
    <col min="2" max="2" width="7.7109375" style="186" customWidth="1"/>
    <col min="3" max="3" width="35.5703125" style="186" customWidth="1"/>
    <col min="4" max="4" width="12.28515625" style="186" customWidth="1"/>
    <col min="5" max="5" width="15.85546875" style="186" customWidth="1"/>
    <col min="6" max="6" width="15.5703125" style="186" customWidth="1"/>
    <col min="7" max="7" width="13.42578125" style="186" customWidth="1"/>
    <col min="8" max="8" width="12.42578125" style="186" customWidth="1"/>
    <col min="9" max="10" width="9.140625" style="186"/>
    <col min="11" max="11" width="9.28515625" style="186" customWidth="1"/>
    <col min="12" max="253" width="9.140625" style="186"/>
    <col min="254" max="254" width="5.85546875" style="186" customWidth="1"/>
    <col min="255" max="255" width="25.5703125" style="186" customWidth="1"/>
    <col min="256" max="256" width="13.28515625" style="186" customWidth="1"/>
    <col min="257" max="257" width="12" style="186" customWidth="1"/>
    <col min="258" max="258" width="12.28515625" style="186" customWidth="1"/>
    <col min="259" max="259" width="11.7109375" style="186" customWidth="1"/>
    <col min="260" max="260" width="10.42578125" style="186" customWidth="1"/>
    <col min="261" max="261" width="10.7109375" style="186" customWidth="1"/>
    <col min="262" max="509" width="9.140625" style="186"/>
    <col min="510" max="510" width="5.85546875" style="186" customWidth="1"/>
    <col min="511" max="511" width="25.5703125" style="186" customWidth="1"/>
    <col min="512" max="512" width="13.28515625" style="186" customWidth="1"/>
    <col min="513" max="513" width="12" style="186" customWidth="1"/>
    <col min="514" max="514" width="12.28515625" style="186" customWidth="1"/>
    <col min="515" max="515" width="11.7109375" style="186" customWidth="1"/>
    <col min="516" max="516" width="10.42578125" style="186" customWidth="1"/>
    <col min="517" max="517" width="10.7109375" style="186" customWidth="1"/>
    <col min="518" max="765" width="9.140625" style="186"/>
    <col min="766" max="766" width="5.85546875" style="186" customWidth="1"/>
    <col min="767" max="767" width="25.5703125" style="186" customWidth="1"/>
    <col min="768" max="768" width="13.28515625" style="186" customWidth="1"/>
    <col min="769" max="769" width="12" style="186" customWidth="1"/>
    <col min="770" max="770" width="12.28515625" style="186" customWidth="1"/>
    <col min="771" max="771" width="11.7109375" style="186" customWidth="1"/>
    <col min="772" max="772" width="10.42578125" style="186" customWidth="1"/>
    <col min="773" max="773" width="10.7109375" style="186" customWidth="1"/>
    <col min="774" max="1021" width="9.140625" style="186"/>
    <col min="1022" max="1022" width="5.85546875" style="186" customWidth="1"/>
    <col min="1023" max="1023" width="25.5703125" style="186" customWidth="1"/>
    <col min="1024" max="1024" width="13.28515625" style="186" customWidth="1"/>
    <col min="1025" max="1025" width="12" style="186" customWidth="1"/>
    <col min="1026" max="1026" width="12.28515625" style="186" customWidth="1"/>
    <col min="1027" max="1027" width="11.7109375" style="186" customWidth="1"/>
    <col min="1028" max="1028" width="10.42578125" style="186" customWidth="1"/>
    <col min="1029" max="1029" width="10.7109375" style="186" customWidth="1"/>
    <col min="1030" max="1277" width="9.140625" style="186"/>
    <col min="1278" max="1278" width="5.85546875" style="186" customWidth="1"/>
    <col min="1279" max="1279" width="25.5703125" style="186" customWidth="1"/>
    <col min="1280" max="1280" width="13.28515625" style="186" customWidth="1"/>
    <col min="1281" max="1281" width="12" style="186" customWidth="1"/>
    <col min="1282" max="1282" width="12.28515625" style="186" customWidth="1"/>
    <col min="1283" max="1283" width="11.7109375" style="186" customWidth="1"/>
    <col min="1284" max="1284" width="10.42578125" style="186" customWidth="1"/>
    <col min="1285" max="1285" width="10.7109375" style="186" customWidth="1"/>
    <col min="1286" max="1533" width="9.140625" style="186"/>
    <col min="1534" max="1534" width="5.85546875" style="186" customWidth="1"/>
    <col min="1535" max="1535" width="25.5703125" style="186" customWidth="1"/>
    <col min="1536" max="1536" width="13.28515625" style="186" customWidth="1"/>
    <col min="1537" max="1537" width="12" style="186" customWidth="1"/>
    <col min="1538" max="1538" width="12.28515625" style="186" customWidth="1"/>
    <col min="1539" max="1539" width="11.7109375" style="186" customWidth="1"/>
    <col min="1540" max="1540" width="10.42578125" style="186" customWidth="1"/>
    <col min="1541" max="1541" width="10.7109375" style="186" customWidth="1"/>
    <col min="1542" max="1789" width="9.140625" style="186"/>
    <col min="1790" max="1790" width="5.85546875" style="186" customWidth="1"/>
    <col min="1791" max="1791" width="25.5703125" style="186" customWidth="1"/>
    <col min="1792" max="1792" width="13.28515625" style="186" customWidth="1"/>
    <col min="1793" max="1793" width="12" style="186" customWidth="1"/>
    <col min="1794" max="1794" width="12.28515625" style="186" customWidth="1"/>
    <col min="1795" max="1795" width="11.7109375" style="186" customWidth="1"/>
    <col min="1796" max="1796" width="10.42578125" style="186" customWidth="1"/>
    <col min="1797" max="1797" width="10.7109375" style="186" customWidth="1"/>
    <col min="1798" max="2045" width="9.140625" style="186"/>
    <col min="2046" max="2046" width="5.85546875" style="186" customWidth="1"/>
    <col min="2047" max="2047" width="25.5703125" style="186" customWidth="1"/>
    <col min="2048" max="2048" width="13.28515625" style="186" customWidth="1"/>
    <col min="2049" max="2049" width="12" style="186" customWidth="1"/>
    <col min="2050" max="2050" width="12.28515625" style="186" customWidth="1"/>
    <col min="2051" max="2051" width="11.7109375" style="186" customWidth="1"/>
    <col min="2052" max="2052" width="10.42578125" style="186" customWidth="1"/>
    <col min="2053" max="2053" width="10.7109375" style="186" customWidth="1"/>
    <col min="2054" max="2301" width="9.140625" style="186"/>
    <col min="2302" max="2302" width="5.85546875" style="186" customWidth="1"/>
    <col min="2303" max="2303" width="25.5703125" style="186" customWidth="1"/>
    <col min="2304" max="2304" width="13.28515625" style="186" customWidth="1"/>
    <col min="2305" max="2305" width="12" style="186" customWidth="1"/>
    <col min="2306" max="2306" width="12.28515625" style="186" customWidth="1"/>
    <col min="2307" max="2307" width="11.7109375" style="186" customWidth="1"/>
    <col min="2308" max="2308" width="10.42578125" style="186" customWidth="1"/>
    <col min="2309" max="2309" width="10.7109375" style="186" customWidth="1"/>
    <col min="2310" max="2557" width="9.140625" style="186"/>
    <col min="2558" max="2558" width="5.85546875" style="186" customWidth="1"/>
    <col min="2559" max="2559" width="25.5703125" style="186" customWidth="1"/>
    <col min="2560" max="2560" width="13.28515625" style="186" customWidth="1"/>
    <col min="2561" max="2561" width="12" style="186" customWidth="1"/>
    <col min="2562" max="2562" width="12.28515625" style="186" customWidth="1"/>
    <col min="2563" max="2563" width="11.7109375" style="186" customWidth="1"/>
    <col min="2564" max="2564" width="10.42578125" style="186" customWidth="1"/>
    <col min="2565" max="2565" width="10.7109375" style="186" customWidth="1"/>
    <col min="2566" max="2813" width="9.140625" style="186"/>
    <col min="2814" max="2814" width="5.85546875" style="186" customWidth="1"/>
    <col min="2815" max="2815" width="25.5703125" style="186" customWidth="1"/>
    <col min="2816" max="2816" width="13.28515625" style="186" customWidth="1"/>
    <col min="2817" max="2817" width="12" style="186" customWidth="1"/>
    <col min="2818" max="2818" width="12.28515625" style="186" customWidth="1"/>
    <col min="2819" max="2819" width="11.7109375" style="186" customWidth="1"/>
    <col min="2820" max="2820" width="10.42578125" style="186" customWidth="1"/>
    <col min="2821" max="2821" width="10.7109375" style="186" customWidth="1"/>
    <col min="2822" max="3069" width="9.140625" style="186"/>
    <col min="3070" max="3070" width="5.85546875" style="186" customWidth="1"/>
    <col min="3071" max="3071" width="25.5703125" style="186" customWidth="1"/>
    <col min="3072" max="3072" width="13.28515625" style="186" customWidth="1"/>
    <col min="3073" max="3073" width="12" style="186" customWidth="1"/>
    <col min="3074" max="3074" width="12.28515625" style="186" customWidth="1"/>
    <col min="3075" max="3075" width="11.7109375" style="186" customWidth="1"/>
    <col min="3076" max="3076" width="10.42578125" style="186" customWidth="1"/>
    <col min="3077" max="3077" width="10.7109375" style="186" customWidth="1"/>
    <col min="3078" max="3325" width="9.140625" style="186"/>
    <col min="3326" max="3326" width="5.85546875" style="186" customWidth="1"/>
    <col min="3327" max="3327" width="25.5703125" style="186" customWidth="1"/>
    <col min="3328" max="3328" width="13.28515625" style="186" customWidth="1"/>
    <col min="3329" max="3329" width="12" style="186" customWidth="1"/>
    <col min="3330" max="3330" width="12.28515625" style="186" customWidth="1"/>
    <col min="3331" max="3331" width="11.7109375" style="186" customWidth="1"/>
    <col min="3332" max="3332" width="10.42578125" style="186" customWidth="1"/>
    <col min="3333" max="3333" width="10.7109375" style="186" customWidth="1"/>
    <col min="3334" max="3581" width="9.140625" style="186"/>
    <col min="3582" max="3582" width="5.85546875" style="186" customWidth="1"/>
    <col min="3583" max="3583" width="25.5703125" style="186" customWidth="1"/>
    <col min="3584" max="3584" width="13.28515625" style="186" customWidth="1"/>
    <col min="3585" max="3585" width="12" style="186" customWidth="1"/>
    <col min="3586" max="3586" width="12.28515625" style="186" customWidth="1"/>
    <col min="3587" max="3587" width="11.7109375" style="186" customWidth="1"/>
    <col min="3588" max="3588" width="10.42578125" style="186" customWidth="1"/>
    <col min="3589" max="3589" width="10.7109375" style="186" customWidth="1"/>
    <col min="3590" max="3837" width="9.140625" style="186"/>
    <col min="3838" max="3838" width="5.85546875" style="186" customWidth="1"/>
    <col min="3839" max="3839" width="25.5703125" style="186" customWidth="1"/>
    <col min="3840" max="3840" width="13.28515625" style="186" customWidth="1"/>
    <col min="3841" max="3841" width="12" style="186" customWidth="1"/>
    <col min="3842" max="3842" width="12.28515625" style="186" customWidth="1"/>
    <col min="3843" max="3843" width="11.7109375" style="186" customWidth="1"/>
    <col min="3844" max="3844" width="10.42578125" style="186" customWidth="1"/>
    <col min="3845" max="3845" width="10.7109375" style="186" customWidth="1"/>
    <col min="3846" max="4093" width="9.140625" style="186"/>
    <col min="4094" max="4094" width="5.85546875" style="186" customWidth="1"/>
    <col min="4095" max="4095" width="25.5703125" style="186" customWidth="1"/>
    <col min="4096" max="4096" width="13.28515625" style="186" customWidth="1"/>
    <col min="4097" max="4097" width="12" style="186" customWidth="1"/>
    <col min="4098" max="4098" width="12.28515625" style="186" customWidth="1"/>
    <col min="4099" max="4099" width="11.7109375" style="186" customWidth="1"/>
    <col min="4100" max="4100" width="10.42578125" style="186" customWidth="1"/>
    <col min="4101" max="4101" width="10.7109375" style="186" customWidth="1"/>
    <col min="4102" max="4349" width="9.140625" style="186"/>
    <col min="4350" max="4350" width="5.85546875" style="186" customWidth="1"/>
    <col min="4351" max="4351" width="25.5703125" style="186" customWidth="1"/>
    <col min="4352" max="4352" width="13.28515625" style="186" customWidth="1"/>
    <col min="4353" max="4353" width="12" style="186" customWidth="1"/>
    <col min="4354" max="4354" width="12.28515625" style="186" customWidth="1"/>
    <col min="4355" max="4355" width="11.7109375" style="186" customWidth="1"/>
    <col min="4356" max="4356" width="10.42578125" style="186" customWidth="1"/>
    <col min="4357" max="4357" width="10.7109375" style="186" customWidth="1"/>
    <col min="4358" max="4605" width="9.140625" style="186"/>
    <col min="4606" max="4606" width="5.85546875" style="186" customWidth="1"/>
    <col min="4607" max="4607" width="25.5703125" style="186" customWidth="1"/>
    <col min="4608" max="4608" width="13.28515625" style="186" customWidth="1"/>
    <col min="4609" max="4609" width="12" style="186" customWidth="1"/>
    <col min="4610" max="4610" width="12.28515625" style="186" customWidth="1"/>
    <col min="4611" max="4611" width="11.7109375" style="186" customWidth="1"/>
    <col min="4612" max="4612" width="10.42578125" style="186" customWidth="1"/>
    <col min="4613" max="4613" width="10.7109375" style="186" customWidth="1"/>
    <col min="4614" max="4861" width="9.140625" style="186"/>
    <col min="4862" max="4862" width="5.85546875" style="186" customWidth="1"/>
    <col min="4863" max="4863" width="25.5703125" style="186" customWidth="1"/>
    <col min="4864" max="4864" width="13.28515625" style="186" customWidth="1"/>
    <col min="4865" max="4865" width="12" style="186" customWidth="1"/>
    <col min="4866" max="4866" width="12.28515625" style="186" customWidth="1"/>
    <col min="4867" max="4867" width="11.7109375" style="186" customWidth="1"/>
    <col min="4868" max="4868" width="10.42578125" style="186" customWidth="1"/>
    <col min="4869" max="4869" width="10.7109375" style="186" customWidth="1"/>
    <col min="4870" max="5117" width="9.140625" style="186"/>
    <col min="5118" max="5118" width="5.85546875" style="186" customWidth="1"/>
    <col min="5119" max="5119" width="25.5703125" style="186" customWidth="1"/>
    <col min="5120" max="5120" width="13.28515625" style="186" customWidth="1"/>
    <col min="5121" max="5121" width="12" style="186" customWidth="1"/>
    <col min="5122" max="5122" width="12.28515625" style="186" customWidth="1"/>
    <col min="5123" max="5123" width="11.7109375" style="186" customWidth="1"/>
    <col min="5124" max="5124" width="10.42578125" style="186" customWidth="1"/>
    <col min="5125" max="5125" width="10.7109375" style="186" customWidth="1"/>
    <col min="5126" max="5373" width="9.140625" style="186"/>
    <col min="5374" max="5374" width="5.85546875" style="186" customWidth="1"/>
    <col min="5375" max="5375" width="25.5703125" style="186" customWidth="1"/>
    <col min="5376" max="5376" width="13.28515625" style="186" customWidth="1"/>
    <col min="5377" max="5377" width="12" style="186" customWidth="1"/>
    <col min="5378" max="5378" width="12.28515625" style="186" customWidth="1"/>
    <col min="5379" max="5379" width="11.7109375" style="186" customWidth="1"/>
    <col min="5380" max="5380" width="10.42578125" style="186" customWidth="1"/>
    <col min="5381" max="5381" width="10.7109375" style="186" customWidth="1"/>
    <col min="5382" max="5629" width="9.140625" style="186"/>
    <col min="5630" max="5630" width="5.85546875" style="186" customWidth="1"/>
    <col min="5631" max="5631" width="25.5703125" style="186" customWidth="1"/>
    <col min="5632" max="5632" width="13.28515625" style="186" customWidth="1"/>
    <col min="5633" max="5633" width="12" style="186" customWidth="1"/>
    <col min="5634" max="5634" width="12.28515625" style="186" customWidth="1"/>
    <col min="5635" max="5635" width="11.7109375" style="186" customWidth="1"/>
    <col min="5636" max="5636" width="10.42578125" style="186" customWidth="1"/>
    <col min="5637" max="5637" width="10.7109375" style="186" customWidth="1"/>
    <col min="5638" max="5885" width="9.140625" style="186"/>
    <col min="5886" max="5886" width="5.85546875" style="186" customWidth="1"/>
    <col min="5887" max="5887" width="25.5703125" style="186" customWidth="1"/>
    <col min="5888" max="5888" width="13.28515625" style="186" customWidth="1"/>
    <col min="5889" max="5889" width="12" style="186" customWidth="1"/>
    <col min="5890" max="5890" width="12.28515625" style="186" customWidth="1"/>
    <col min="5891" max="5891" width="11.7109375" style="186" customWidth="1"/>
    <col min="5892" max="5892" width="10.42578125" style="186" customWidth="1"/>
    <col min="5893" max="5893" width="10.7109375" style="186" customWidth="1"/>
    <col min="5894" max="6141" width="9.140625" style="186"/>
    <col min="6142" max="6142" width="5.85546875" style="186" customWidth="1"/>
    <col min="6143" max="6143" width="25.5703125" style="186" customWidth="1"/>
    <col min="6144" max="6144" width="13.28515625" style="186" customWidth="1"/>
    <col min="6145" max="6145" width="12" style="186" customWidth="1"/>
    <col min="6146" max="6146" width="12.28515625" style="186" customWidth="1"/>
    <col min="6147" max="6147" width="11.7109375" style="186" customWidth="1"/>
    <col min="6148" max="6148" width="10.42578125" style="186" customWidth="1"/>
    <col min="6149" max="6149" width="10.7109375" style="186" customWidth="1"/>
    <col min="6150" max="6397" width="9.140625" style="186"/>
    <col min="6398" max="6398" width="5.85546875" style="186" customWidth="1"/>
    <col min="6399" max="6399" width="25.5703125" style="186" customWidth="1"/>
    <col min="6400" max="6400" width="13.28515625" style="186" customWidth="1"/>
    <col min="6401" max="6401" width="12" style="186" customWidth="1"/>
    <col min="6402" max="6402" width="12.28515625" style="186" customWidth="1"/>
    <col min="6403" max="6403" width="11.7109375" style="186" customWidth="1"/>
    <col min="6404" max="6404" width="10.42578125" style="186" customWidth="1"/>
    <col min="6405" max="6405" width="10.7109375" style="186" customWidth="1"/>
    <col min="6406" max="6653" width="9.140625" style="186"/>
    <col min="6654" max="6654" width="5.85546875" style="186" customWidth="1"/>
    <col min="6655" max="6655" width="25.5703125" style="186" customWidth="1"/>
    <col min="6656" max="6656" width="13.28515625" style="186" customWidth="1"/>
    <col min="6657" max="6657" width="12" style="186" customWidth="1"/>
    <col min="6658" max="6658" width="12.28515625" style="186" customWidth="1"/>
    <col min="6659" max="6659" width="11.7109375" style="186" customWidth="1"/>
    <col min="6660" max="6660" width="10.42578125" style="186" customWidth="1"/>
    <col min="6661" max="6661" width="10.7109375" style="186" customWidth="1"/>
    <col min="6662" max="6909" width="9.140625" style="186"/>
    <col min="6910" max="6910" width="5.85546875" style="186" customWidth="1"/>
    <col min="6911" max="6911" width="25.5703125" style="186" customWidth="1"/>
    <col min="6912" max="6912" width="13.28515625" style="186" customWidth="1"/>
    <col min="6913" max="6913" width="12" style="186" customWidth="1"/>
    <col min="6914" max="6914" width="12.28515625" style="186" customWidth="1"/>
    <col min="6915" max="6915" width="11.7109375" style="186" customWidth="1"/>
    <col min="6916" max="6916" width="10.42578125" style="186" customWidth="1"/>
    <col min="6917" max="6917" width="10.7109375" style="186" customWidth="1"/>
    <col min="6918" max="7165" width="9.140625" style="186"/>
    <col min="7166" max="7166" width="5.85546875" style="186" customWidth="1"/>
    <col min="7167" max="7167" width="25.5703125" style="186" customWidth="1"/>
    <col min="7168" max="7168" width="13.28515625" style="186" customWidth="1"/>
    <col min="7169" max="7169" width="12" style="186" customWidth="1"/>
    <col min="7170" max="7170" width="12.28515625" style="186" customWidth="1"/>
    <col min="7171" max="7171" width="11.7109375" style="186" customWidth="1"/>
    <col min="7172" max="7172" width="10.42578125" style="186" customWidth="1"/>
    <col min="7173" max="7173" width="10.7109375" style="186" customWidth="1"/>
    <col min="7174" max="7421" width="9.140625" style="186"/>
    <col min="7422" max="7422" width="5.85546875" style="186" customWidth="1"/>
    <col min="7423" max="7423" width="25.5703125" style="186" customWidth="1"/>
    <col min="7424" max="7424" width="13.28515625" style="186" customWidth="1"/>
    <col min="7425" max="7425" width="12" style="186" customWidth="1"/>
    <col min="7426" max="7426" width="12.28515625" style="186" customWidth="1"/>
    <col min="7427" max="7427" width="11.7109375" style="186" customWidth="1"/>
    <col min="7428" max="7428" width="10.42578125" style="186" customWidth="1"/>
    <col min="7429" max="7429" width="10.7109375" style="186" customWidth="1"/>
    <col min="7430" max="7677" width="9.140625" style="186"/>
    <col min="7678" max="7678" width="5.85546875" style="186" customWidth="1"/>
    <col min="7679" max="7679" width="25.5703125" style="186" customWidth="1"/>
    <col min="7680" max="7680" width="13.28515625" style="186" customWidth="1"/>
    <col min="7681" max="7681" width="12" style="186" customWidth="1"/>
    <col min="7682" max="7682" width="12.28515625" style="186" customWidth="1"/>
    <col min="7683" max="7683" width="11.7109375" style="186" customWidth="1"/>
    <col min="7684" max="7684" width="10.42578125" style="186" customWidth="1"/>
    <col min="7685" max="7685" width="10.7109375" style="186" customWidth="1"/>
    <col min="7686" max="7933" width="9.140625" style="186"/>
    <col min="7934" max="7934" width="5.85546875" style="186" customWidth="1"/>
    <col min="7935" max="7935" width="25.5703125" style="186" customWidth="1"/>
    <col min="7936" max="7936" width="13.28515625" style="186" customWidth="1"/>
    <col min="7937" max="7937" width="12" style="186" customWidth="1"/>
    <col min="7938" max="7938" width="12.28515625" style="186" customWidth="1"/>
    <col min="7939" max="7939" width="11.7109375" style="186" customWidth="1"/>
    <col min="7940" max="7940" width="10.42578125" style="186" customWidth="1"/>
    <col min="7941" max="7941" width="10.7109375" style="186" customWidth="1"/>
    <col min="7942" max="8189" width="9.140625" style="186"/>
    <col min="8190" max="8190" width="5.85546875" style="186" customWidth="1"/>
    <col min="8191" max="8191" width="25.5703125" style="186" customWidth="1"/>
    <col min="8192" max="8192" width="13.28515625" style="186" customWidth="1"/>
    <col min="8193" max="8193" width="12" style="186" customWidth="1"/>
    <col min="8194" max="8194" width="12.28515625" style="186" customWidth="1"/>
    <col min="8195" max="8195" width="11.7109375" style="186" customWidth="1"/>
    <col min="8196" max="8196" width="10.42578125" style="186" customWidth="1"/>
    <col min="8197" max="8197" width="10.7109375" style="186" customWidth="1"/>
    <col min="8198" max="8445" width="9.140625" style="186"/>
    <col min="8446" max="8446" width="5.85546875" style="186" customWidth="1"/>
    <col min="8447" max="8447" width="25.5703125" style="186" customWidth="1"/>
    <col min="8448" max="8448" width="13.28515625" style="186" customWidth="1"/>
    <col min="8449" max="8449" width="12" style="186" customWidth="1"/>
    <col min="8450" max="8450" width="12.28515625" style="186" customWidth="1"/>
    <col min="8451" max="8451" width="11.7109375" style="186" customWidth="1"/>
    <col min="8452" max="8452" width="10.42578125" style="186" customWidth="1"/>
    <col min="8453" max="8453" width="10.7109375" style="186" customWidth="1"/>
    <col min="8454" max="8701" width="9.140625" style="186"/>
    <col min="8702" max="8702" width="5.85546875" style="186" customWidth="1"/>
    <col min="8703" max="8703" width="25.5703125" style="186" customWidth="1"/>
    <col min="8704" max="8704" width="13.28515625" style="186" customWidth="1"/>
    <col min="8705" max="8705" width="12" style="186" customWidth="1"/>
    <col min="8706" max="8706" width="12.28515625" style="186" customWidth="1"/>
    <col min="8707" max="8707" width="11.7109375" style="186" customWidth="1"/>
    <col min="8708" max="8708" width="10.42578125" style="186" customWidth="1"/>
    <col min="8709" max="8709" width="10.7109375" style="186" customWidth="1"/>
    <col min="8710" max="8957" width="9.140625" style="186"/>
    <col min="8958" max="8958" width="5.85546875" style="186" customWidth="1"/>
    <col min="8959" max="8959" width="25.5703125" style="186" customWidth="1"/>
    <col min="8960" max="8960" width="13.28515625" style="186" customWidth="1"/>
    <col min="8961" max="8961" width="12" style="186" customWidth="1"/>
    <col min="8962" max="8962" width="12.28515625" style="186" customWidth="1"/>
    <col min="8963" max="8963" width="11.7109375" style="186" customWidth="1"/>
    <col min="8964" max="8964" width="10.42578125" style="186" customWidth="1"/>
    <col min="8965" max="8965" width="10.7109375" style="186" customWidth="1"/>
    <col min="8966" max="9213" width="9.140625" style="186"/>
    <col min="9214" max="9214" width="5.85546875" style="186" customWidth="1"/>
    <col min="9215" max="9215" width="25.5703125" style="186" customWidth="1"/>
    <col min="9216" max="9216" width="13.28515625" style="186" customWidth="1"/>
    <col min="9217" max="9217" width="12" style="186" customWidth="1"/>
    <col min="9218" max="9218" width="12.28515625" style="186" customWidth="1"/>
    <col min="9219" max="9219" width="11.7109375" style="186" customWidth="1"/>
    <col min="9220" max="9220" width="10.42578125" style="186" customWidth="1"/>
    <col min="9221" max="9221" width="10.7109375" style="186" customWidth="1"/>
    <col min="9222" max="9469" width="9.140625" style="186"/>
    <col min="9470" max="9470" width="5.85546875" style="186" customWidth="1"/>
    <col min="9471" max="9471" width="25.5703125" style="186" customWidth="1"/>
    <col min="9472" max="9472" width="13.28515625" style="186" customWidth="1"/>
    <col min="9473" max="9473" width="12" style="186" customWidth="1"/>
    <col min="9474" max="9474" width="12.28515625" style="186" customWidth="1"/>
    <col min="9475" max="9475" width="11.7109375" style="186" customWidth="1"/>
    <col min="9476" max="9476" width="10.42578125" style="186" customWidth="1"/>
    <col min="9477" max="9477" width="10.7109375" style="186" customWidth="1"/>
    <col min="9478" max="9725" width="9.140625" style="186"/>
    <col min="9726" max="9726" width="5.85546875" style="186" customWidth="1"/>
    <col min="9727" max="9727" width="25.5703125" style="186" customWidth="1"/>
    <col min="9728" max="9728" width="13.28515625" style="186" customWidth="1"/>
    <col min="9729" max="9729" width="12" style="186" customWidth="1"/>
    <col min="9730" max="9730" width="12.28515625" style="186" customWidth="1"/>
    <col min="9731" max="9731" width="11.7109375" style="186" customWidth="1"/>
    <col min="9732" max="9732" width="10.42578125" style="186" customWidth="1"/>
    <col min="9733" max="9733" width="10.7109375" style="186" customWidth="1"/>
    <col min="9734" max="9981" width="9.140625" style="186"/>
    <col min="9982" max="9982" width="5.85546875" style="186" customWidth="1"/>
    <col min="9983" max="9983" width="25.5703125" style="186" customWidth="1"/>
    <col min="9984" max="9984" width="13.28515625" style="186" customWidth="1"/>
    <col min="9985" max="9985" width="12" style="186" customWidth="1"/>
    <col min="9986" max="9986" width="12.28515625" style="186" customWidth="1"/>
    <col min="9987" max="9987" width="11.7109375" style="186" customWidth="1"/>
    <col min="9988" max="9988" width="10.42578125" style="186" customWidth="1"/>
    <col min="9989" max="9989" width="10.7109375" style="186" customWidth="1"/>
    <col min="9990" max="10237" width="9.140625" style="186"/>
    <col min="10238" max="10238" width="5.85546875" style="186" customWidth="1"/>
    <col min="10239" max="10239" width="25.5703125" style="186" customWidth="1"/>
    <col min="10240" max="10240" width="13.28515625" style="186" customWidth="1"/>
    <col min="10241" max="10241" width="12" style="186" customWidth="1"/>
    <col min="10242" max="10242" width="12.28515625" style="186" customWidth="1"/>
    <col min="10243" max="10243" width="11.7109375" style="186" customWidth="1"/>
    <col min="10244" max="10244" width="10.42578125" style="186" customWidth="1"/>
    <col min="10245" max="10245" width="10.7109375" style="186" customWidth="1"/>
    <col min="10246" max="10493" width="9.140625" style="186"/>
    <col min="10494" max="10494" width="5.85546875" style="186" customWidth="1"/>
    <col min="10495" max="10495" width="25.5703125" style="186" customWidth="1"/>
    <col min="10496" max="10496" width="13.28515625" style="186" customWidth="1"/>
    <col min="10497" max="10497" width="12" style="186" customWidth="1"/>
    <col min="10498" max="10498" width="12.28515625" style="186" customWidth="1"/>
    <col min="10499" max="10499" width="11.7109375" style="186" customWidth="1"/>
    <col min="10500" max="10500" width="10.42578125" style="186" customWidth="1"/>
    <col min="10501" max="10501" width="10.7109375" style="186" customWidth="1"/>
    <col min="10502" max="10749" width="9.140625" style="186"/>
    <col min="10750" max="10750" width="5.85546875" style="186" customWidth="1"/>
    <col min="10751" max="10751" width="25.5703125" style="186" customWidth="1"/>
    <col min="10752" max="10752" width="13.28515625" style="186" customWidth="1"/>
    <col min="10753" max="10753" width="12" style="186" customWidth="1"/>
    <col min="10754" max="10754" width="12.28515625" style="186" customWidth="1"/>
    <col min="10755" max="10755" width="11.7109375" style="186" customWidth="1"/>
    <col min="10756" max="10756" width="10.42578125" style="186" customWidth="1"/>
    <col min="10757" max="10757" width="10.7109375" style="186" customWidth="1"/>
    <col min="10758" max="11005" width="9.140625" style="186"/>
    <col min="11006" max="11006" width="5.85546875" style="186" customWidth="1"/>
    <col min="11007" max="11007" width="25.5703125" style="186" customWidth="1"/>
    <col min="11008" max="11008" width="13.28515625" style="186" customWidth="1"/>
    <col min="11009" max="11009" width="12" style="186" customWidth="1"/>
    <col min="11010" max="11010" width="12.28515625" style="186" customWidth="1"/>
    <col min="11011" max="11011" width="11.7109375" style="186" customWidth="1"/>
    <col min="11012" max="11012" width="10.42578125" style="186" customWidth="1"/>
    <col min="11013" max="11013" width="10.7109375" style="186" customWidth="1"/>
    <col min="11014" max="11261" width="9.140625" style="186"/>
    <col min="11262" max="11262" width="5.85546875" style="186" customWidth="1"/>
    <col min="11263" max="11263" width="25.5703125" style="186" customWidth="1"/>
    <col min="11264" max="11264" width="13.28515625" style="186" customWidth="1"/>
    <col min="11265" max="11265" width="12" style="186" customWidth="1"/>
    <col min="11266" max="11266" width="12.28515625" style="186" customWidth="1"/>
    <col min="11267" max="11267" width="11.7109375" style="186" customWidth="1"/>
    <col min="11268" max="11268" width="10.42578125" style="186" customWidth="1"/>
    <col min="11269" max="11269" width="10.7109375" style="186" customWidth="1"/>
    <col min="11270" max="11517" width="9.140625" style="186"/>
    <col min="11518" max="11518" width="5.85546875" style="186" customWidth="1"/>
    <col min="11519" max="11519" width="25.5703125" style="186" customWidth="1"/>
    <col min="11520" max="11520" width="13.28515625" style="186" customWidth="1"/>
    <col min="11521" max="11521" width="12" style="186" customWidth="1"/>
    <col min="11522" max="11522" width="12.28515625" style="186" customWidth="1"/>
    <col min="11523" max="11523" width="11.7109375" style="186" customWidth="1"/>
    <col min="11524" max="11524" width="10.42578125" style="186" customWidth="1"/>
    <col min="11525" max="11525" width="10.7109375" style="186" customWidth="1"/>
    <col min="11526" max="11773" width="9.140625" style="186"/>
    <col min="11774" max="11774" width="5.85546875" style="186" customWidth="1"/>
    <col min="11775" max="11775" width="25.5703125" style="186" customWidth="1"/>
    <col min="11776" max="11776" width="13.28515625" style="186" customWidth="1"/>
    <col min="11777" max="11777" width="12" style="186" customWidth="1"/>
    <col min="11778" max="11778" width="12.28515625" style="186" customWidth="1"/>
    <col min="11779" max="11779" width="11.7109375" style="186" customWidth="1"/>
    <col min="11780" max="11780" width="10.42578125" style="186" customWidth="1"/>
    <col min="11781" max="11781" width="10.7109375" style="186" customWidth="1"/>
    <col min="11782" max="12029" width="9.140625" style="186"/>
    <col min="12030" max="12030" width="5.85546875" style="186" customWidth="1"/>
    <col min="12031" max="12031" width="25.5703125" style="186" customWidth="1"/>
    <col min="12032" max="12032" width="13.28515625" style="186" customWidth="1"/>
    <col min="12033" max="12033" width="12" style="186" customWidth="1"/>
    <col min="12034" max="12034" width="12.28515625" style="186" customWidth="1"/>
    <col min="12035" max="12035" width="11.7109375" style="186" customWidth="1"/>
    <col min="12036" max="12036" width="10.42578125" style="186" customWidth="1"/>
    <col min="12037" max="12037" width="10.7109375" style="186" customWidth="1"/>
    <col min="12038" max="12285" width="9.140625" style="186"/>
    <col min="12286" max="12286" width="5.85546875" style="186" customWidth="1"/>
    <col min="12287" max="12287" width="25.5703125" style="186" customWidth="1"/>
    <col min="12288" max="12288" width="13.28515625" style="186" customWidth="1"/>
    <col min="12289" max="12289" width="12" style="186" customWidth="1"/>
    <col min="12290" max="12290" width="12.28515625" style="186" customWidth="1"/>
    <col min="12291" max="12291" width="11.7109375" style="186" customWidth="1"/>
    <col min="12292" max="12292" width="10.42578125" style="186" customWidth="1"/>
    <col min="12293" max="12293" width="10.7109375" style="186" customWidth="1"/>
    <col min="12294" max="12541" width="9.140625" style="186"/>
    <col min="12542" max="12542" width="5.85546875" style="186" customWidth="1"/>
    <col min="12543" max="12543" width="25.5703125" style="186" customWidth="1"/>
    <col min="12544" max="12544" width="13.28515625" style="186" customWidth="1"/>
    <col min="12545" max="12545" width="12" style="186" customWidth="1"/>
    <col min="12546" max="12546" width="12.28515625" style="186" customWidth="1"/>
    <col min="12547" max="12547" width="11.7109375" style="186" customWidth="1"/>
    <col min="12548" max="12548" width="10.42578125" style="186" customWidth="1"/>
    <col min="12549" max="12549" width="10.7109375" style="186" customWidth="1"/>
    <col min="12550" max="12797" width="9.140625" style="186"/>
    <col min="12798" max="12798" width="5.85546875" style="186" customWidth="1"/>
    <col min="12799" max="12799" width="25.5703125" style="186" customWidth="1"/>
    <col min="12800" max="12800" width="13.28515625" style="186" customWidth="1"/>
    <col min="12801" max="12801" width="12" style="186" customWidth="1"/>
    <col min="12802" max="12802" width="12.28515625" style="186" customWidth="1"/>
    <col min="12803" max="12803" width="11.7109375" style="186" customWidth="1"/>
    <col min="12804" max="12804" width="10.42578125" style="186" customWidth="1"/>
    <col min="12805" max="12805" width="10.7109375" style="186" customWidth="1"/>
    <col min="12806" max="13053" width="9.140625" style="186"/>
    <col min="13054" max="13054" width="5.85546875" style="186" customWidth="1"/>
    <col min="13055" max="13055" width="25.5703125" style="186" customWidth="1"/>
    <col min="13056" max="13056" width="13.28515625" style="186" customWidth="1"/>
    <col min="13057" max="13057" width="12" style="186" customWidth="1"/>
    <col min="13058" max="13058" width="12.28515625" style="186" customWidth="1"/>
    <col min="13059" max="13059" width="11.7109375" style="186" customWidth="1"/>
    <col min="13060" max="13060" width="10.42578125" style="186" customWidth="1"/>
    <col min="13061" max="13061" width="10.7109375" style="186" customWidth="1"/>
    <col min="13062" max="13309" width="9.140625" style="186"/>
    <col min="13310" max="13310" width="5.85546875" style="186" customWidth="1"/>
    <col min="13311" max="13311" width="25.5703125" style="186" customWidth="1"/>
    <col min="13312" max="13312" width="13.28515625" style="186" customWidth="1"/>
    <col min="13313" max="13313" width="12" style="186" customWidth="1"/>
    <col min="13314" max="13314" width="12.28515625" style="186" customWidth="1"/>
    <col min="13315" max="13315" width="11.7109375" style="186" customWidth="1"/>
    <col min="13316" max="13316" width="10.42578125" style="186" customWidth="1"/>
    <col min="13317" max="13317" width="10.7109375" style="186" customWidth="1"/>
    <col min="13318" max="13565" width="9.140625" style="186"/>
    <col min="13566" max="13566" width="5.85546875" style="186" customWidth="1"/>
    <col min="13567" max="13567" width="25.5703125" style="186" customWidth="1"/>
    <col min="13568" max="13568" width="13.28515625" style="186" customWidth="1"/>
    <col min="13569" max="13569" width="12" style="186" customWidth="1"/>
    <col min="13570" max="13570" width="12.28515625" style="186" customWidth="1"/>
    <col min="13571" max="13571" width="11.7109375" style="186" customWidth="1"/>
    <col min="13572" max="13572" width="10.42578125" style="186" customWidth="1"/>
    <col min="13573" max="13573" width="10.7109375" style="186" customWidth="1"/>
    <col min="13574" max="13821" width="9.140625" style="186"/>
    <col min="13822" max="13822" width="5.85546875" style="186" customWidth="1"/>
    <col min="13823" max="13823" width="25.5703125" style="186" customWidth="1"/>
    <col min="13824" max="13824" width="13.28515625" style="186" customWidth="1"/>
    <col min="13825" max="13825" width="12" style="186" customWidth="1"/>
    <col min="13826" max="13826" width="12.28515625" style="186" customWidth="1"/>
    <col min="13827" max="13827" width="11.7109375" style="186" customWidth="1"/>
    <col min="13828" max="13828" width="10.42578125" style="186" customWidth="1"/>
    <col min="13829" max="13829" width="10.7109375" style="186" customWidth="1"/>
    <col min="13830" max="14077" width="9.140625" style="186"/>
    <col min="14078" max="14078" width="5.85546875" style="186" customWidth="1"/>
    <col min="14079" max="14079" width="25.5703125" style="186" customWidth="1"/>
    <col min="14080" max="14080" width="13.28515625" style="186" customWidth="1"/>
    <col min="14081" max="14081" width="12" style="186" customWidth="1"/>
    <col min="14082" max="14082" width="12.28515625" style="186" customWidth="1"/>
    <col min="14083" max="14083" width="11.7109375" style="186" customWidth="1"/>
    <col min="14084" max="14084" width="10.42578125" style="186" customWidth="1"/>
    <col min="14085" max="14085" width="10.7109375" style="186" customWidth="1"/>
    <col min="14086" max="14333" width="9.140625" style="186"/>
    <col min="14334" max="14334" width="5.85546875" style="186" customWidth="1"/>
    <col min="14335" max="14335" width="25.5703125" style="186" customWidth="1"/>
    <col min="14336" max="14336" width="13.28515625" style="186" customWidth="1"/>
    <col min="14337" max="14337" width="12" style="186" customWidth="1"/>
    <col min="14338" max="14338" width="12.28515625" style="186" customWidth="1"/>
    <col min="14339" max="14339" width="11.7109375" style="186" customWidth="1"/>
    <col min="14340" max="14340" width="10.42578125" style="186" customWidth="1"/>
    <col min="14341" max="14341" width="10.7109375" style="186" customWidth="1"/>
    <col min="14342" max="14589" width="9.140625" style="186"/>
    <col min="14590" max="14590" width="5.85546875" style="186" customWidth="1"/>
    <col min="14591" max="14591" width="25.5703125" style="186" customWidth="1"/>
    <col min="14592" max="14592" width="13.28515625" style="186" customWidth="1"/>
    <col min="14593" max="14593" width="12" style="186" customWidth="1"/>
    <col min="14594" max="14594" width="12.28515625" style="186" customWidth="1"/>
    <col min="14595" max="14595" width="11.7109375" style="186" customWidth="1"/>
    <col min="14596" max="14596" width="10.42578125" style="186" customWidth="1"/>
    <col min="14597" max="14597" width="10.7109375" style="186" customWidth="1"/>
    <col min="14598" max="14845" width="9.140625" style="186"/>
    <col min="14846" max="14846" width="5.85546875" style="186" customWidth="1"/>
    <col min="14847" max="14847" width="25.5703125" style="186" customWidth="1"/>
    <col min="14848" max="14848" width="13.28515625" style="186" customWidth="1"/>
    <col min="14849" max="14849" width="12" style="186" customWidth="1"/>
    <col min="14850" max="14850" width="12.28515625" style="186" customWidth="1"/>
    <col min="14851" max="14851" width="11.7109375" style="186" customWidth="1"/>
    <col min="14852" max="14852" width="10.42578125" style="186" customWidth="1"/>
    <col min="14853" max="14853" width="10.7109375" style="186" customWidth="1"/>
    <col min="14854" max="15101" width="9.140625" style="186"/>
    <col min="15102" max="15102" width="5.85546875" style="186" customWidth="1"/>
    <col min="15103" max="15103" width="25.5703125" style="186" customWidth="1"/>
    <col min="15104" max="15104" width="13.28515625" style="186" customWidth="1"/>
    <col min="15105" max="15105" width="12" style="186" customWidth="1"/>
    <col min="15106" max="15106" width="12.28515625" style="186" customWidth="1"/>
    <col min="15107" max="15107" width="11.7109375" style="186" customWidth="1"/>
    <col min="15108" max="15108" width="10.42578125" style="186" customWidth="1"/>
    <col min="15109" max="15109" width="10.7109375" style="186" customWidth="1"/>
    <col min="15110" max="15357" width="9.140625" style="186"/>
    <col min="15358" max="15358" width="5.85546875" style="186" customWidth="1"/>
    <col min="15359" max="15359" width="25.5703125" style="186" customWidth="1"/>
    <col min="15360" max="15360" width="13.28515625" style="186" customWidth="1"/>
    <col min="15361" max="15361" width="12" style="186" customWidth="1"/>
    <col min="15362" max="15362" width="12.28515625" style="186" customWidth="1"/>
    <col min="15363" max="15363" width="11.7109375" style="186" customWidth="1"/>
    <col min="15364" max="15364" width="10.42578125" style="186" customWidth="1"/>
    <col min="15365" max="15365" width="10.7109375" style="186" customWidth="1"/>
    <col min="15366" max="15613" width="9.140625" style="186"/>
    <col min="15614" max="15614" width="5.85546875" style="186" customWidth="1"/>
    <col min="15615" max="15615" width="25.5703125" style="186" customWidth="1"/>
    <col min="15616" max="15616" width="13.28515625" style="186" customWidth="1"/>
    <col min="15617" max="15617" width="12" style="186" customWidth="1"/>
    <col min="15618" max="15618" width="12.28515625" style="186" customWidth="1"/>
    <col min="15619" max="15619" width="11.7109375" style="186" customWidth="1"/>
    <col min="15620" max="15620" width="10.42578125" style="186" customWidth="1"/>
    <col min="15621" max="15621" width="10.7109375" style="186" customWidth="1"/>
    <col min="15622" max="15869" width="9.140625" style="186"/>
    <col min="15870" max="15870" width="5.85546875" style="186" customWidth="1"/>
    <col min="15871" max="15871" width="25.5703125" style="186" customWidth="1"/>
    <col min="15872" max="15872" width="13.28515625" style="186" customWidth="1"/>
    <col min="15873" max="15873" width="12" style="186" customWidth="1"/>
    <col min="15874" max="15874" width="12.28515625" style="186" customWidth="1"/>
    <col min="15875" max="15875" width="11.7109375" style="186" customWidth="1"/>
    <col min="15876" max="15876" width="10.42578125" style="186" customWidth="1"/>
    <col min="15877" max="15877" width="10.7109375" style="186" customWidth="1"/>
    <col min="15878" max="16125" width="9.140625" style="186"/>
    <col min="16126" max="16126" width="5.85546875" style="186" customWidth="1"/>
    <col min="16127" max="16127" width="25.5703125" style="186" customWidth="1"/>
    <col min="16128" max="16128" width="13.28515625" style="186" customWidth="1"/>
    <col min="16129" max="16129" width="12" style="186" customWidth="1"/>
    <col min="16130" max="16130" width="12.28515625" style="186" customWidth="1"/>
    <col min="16131" max="16131" width="11.7109375" style="186" customWidth="1"/>
    <col min="16132" max="16132" width="10.42578125" style="186" customWidth="1"/>
    <col min="16133" max="16133" width="10.7109375" style="186" customWidth="1"/>
    <col min="16134" max="16384" width="9.140625" style="186"/>
  </cols>
  <sheetData>
    <row r="1" spans="2:20" ht="17.25" customHeight="1">
      <c r="B1" s="2546" t="s">
        <v>542</v>
      </c>
      <c r="C1" s="2546"/>
      <c r="D1" s="2546"/>
      <c r="E1" s="2546"/>
      <c r="F1" s="2546"/>
      <c r="G1" s="2546"/>
      <c r="H1" s="2546"/>
      <c r="I1" s="1508"/>
    </row>
    <row r="2" spans="2:20" ht="17.25" customHeight="1">
      <c r="B2" s="2661" t="s">
        <v>1481</v>
      </c>
      <c r="C2" s="2661"/>
      <c r="D2" s="2661"/>
      <c r="E2" s="2661"/>
      <c r="F2" s="2661"/>
      <c r="G2" s="2661"/>
      <c r="H2" s="2661"/>
      <c r="I2" s="1509"/>
    </row>
    <row r="3" spans="2:20" ht="18" customHeight="1" thickBot="1">
      <c r="B3" s="2681" t="s">
        <v>1515</v>
      </c>
      <c r="C3" s="2681"/>
      <c r="D3" s="2681"/>
      <c r="E3" s="2681"/>
      <c r="F3" s="2681"/>
      <c r="G3" s="2681"/>
      <c r="H3" s="2681"/>
      <c r="I3" s="1509"/>
    </row>
    <row r="4" spans="2:20" ht="30" customHeight="1" thickTop="1">
      <c r="B4" s="2663" t="s">
        <v>1813</v>
      </c>
      <c r="C4" s="2664"/>
      <c r="D4" s="2669" t="s">
        <v>1483</v>
      </c>
      <c r="E4" s="2670"/>
      <c r="F4" s="2664"/>
      <c r="G4" s="2673" t="s">
        <v>48</v>
      </c>
      <c r="H4" s="2674"/>
      <c r="I4" s="1509"/>
    </row>
    <row r="5" spans="2:20" ht="16.5" customHeight="1">
      <c r="B5" s="2665"/>
      <c r="C5" s="2666"/>
      <c r="D5" s="2682"/>
      <c r="E5" s="2683"/>
      <c r="F5" s="2668"/>
      <c r="G5" s="1446" t="s">
        <v>1484</v>
      </c>
      <c r="H5" s="1510" t="s">
        <v>1483</v>
      </c>
      <c r="I5" s="1509"/>
    </row>
    <row r="6" spans="2:20" ht="22.5" customHeight="1">
      <c r="B6" s="2665"/>
      <c r="C6" s="2666"/>
      <c r="D6" s="1511">
        <v>2017</v>
      </c>
      <c r="E6" s="1511">
        <v>2018</v>
      </c>
      <c r="F6" s="1511">
        <v>2019</v>
      </c>
      <c r="G6" s="1449" t="s">
        <v>1485</v>
      </c>
      <c r="H6" s="1450" t="s">
        <v>1486</v>
      </c>
      <c r="I6" s="1509"/>
    </row>
    <row r="7" spans="2:20" ht="20.25" customHeight="1">
      <c r="B7" s="1585" t="s">
        <v>1487</v>
      </c>
      <c r="C7" s="1586"/>
      <c r="D7" s="1582">
        <v>9290.858834441764</v>
      </c>
      <c r="E7" s="1582">
        <v>9329.6718440362165</v>
      </c>
      <c r="F7" s="1582">
        <v>8568.5041559520687</v>
      </c>
      <c r="G7" s="1583">
        <v>0.41775480917405616</v>
      </c>
      <c r="H7" s="1584">
        <v>-8.1585687129039428</v>
      </c>
      <c r="I7" s="1509"/>
      <c r="J7" s="202"/>
      <c r="K7" s="202"/>
      <c r="L7" s="1064"/>
      <c r="M7" s="1064"/>
      <c r="N7" s="202"/>
      <c r="O7" s="202"/>
      <c r="P7" s="202"/>
      <c r="Q7" s="1064"/>
      <c r="R7" s="1064"/>
      <c r="S7" s="1064"/>
      <c r="T7" s="1064"/>
    </row>
    <row r="8" spans="2:20" ht="22.5" customHeight="1">
      <c r="B8" s="1456" t="s">
        <v>1488</v>
      </c>
      <c r="C8" s="1457"/>
      <c r="D8" s="1453">
        <v>276.01959796801481</v>
      </c>
      <c r="E8" s="1453">
        <v>280.86704860746295</v>
      </c>
      <c r="F8" s="1453">
        <v>316.45656263714335</v>
      </c>
      <c r="G8" s="1459">
        <v>1.7561979928721883</v>
      </c>
      <c r="H8" s="1460">
        <v>12.671302741326556</v>
      </c>
      <c r="I8" s="1509"/>
      <c r="J8" s="202"/>
      <c r="K8" s="202"/>
      <c r="L8" s="1064"/>
      <c r="M8" s="1064"/>
      <c r="N8" s="202"/>
      <c r="O8" s="202"/>
      <c r="P8" s="202"/>
      <c r="Q8" s="1064"/>
      <c r="R8" s="1064"/>
      <c r="S8" s="1064"/>
      <c r="T8" s="1064"/>
    </row>
    <row r="9" spans="2:20" ht="18" customHeight="1">
      <c r="B9" s="1456" t="s">
        <v>1489</v>
      </c>
      <c r="C9" s="1457"/>
      <c r="D9" s="1453">
        <v>9014.8392364737483</v>
      </c>
      <c r="E9" s="1453">
        <v>9048.804795428754</v>
      </c>
      <c r="F9" s="1453">
        <v>8252.0475933149246</v>
      </c>
      <c r="G9" s="1454">
        <v>0.3767738732109791</v>
      </c>
      <c r="H9" s="1455">
        <v>-8.8051098473947889</v>
      </c>
      <c r="I9" s="1509"/>
      <c r="J9" s="202"/>
      <c r="K9" s="202"/>
      <c r="L9" s="1064"/>
      <c r="M9" s="1064"/>
      <c r="N9" s="202"/>
      <c r="O9" s="202"/>
      <c r="P9" s="202"/>
      <c r="Q9" s="1064"/>
      <c r="R9" s="1064"/>
      <c r="S9" s="1064"/>
      <c r="T9" s="1064"/>
    </row>
    <row r="10" spans="2:20" ht="18" customHeight="1">
      <c r="B10" s="1461"/>
      <c r="C10" s="1462" t="s">
        <v>1490</v>
      </c>
      <c r="D10" s="1458">
        <v>6648.5549122358534</v>
      </c>
      <c r="E10" s="1458">
        <v>6746.22343849753</v>
      </c>
      <c r="F10" s="1458">
        <v>6107.3716884527257</v>
      </c>
      <c r="G10" s="1459">
        <v>1.4690188702800526</v>
      </c>
      <c r="H10" s="1460">
        <v>-9.4697686174931164</v>
      </c>
      <c r="I10" s="1509"/>
      <c r="J10" s="202"/>
      <c r="K10" s="202"/>
      <c r="L10" s="1064"/>
      <c r="M10" s="1064"/>
      <c r="N10" s="202"/>
      <c r="O10" s="202"/>
      <c r="P10" s="202"/>
      <c r="Q10" s="1064"/>
      <c r="R10" s="1064"/>
      <c r="S10" s="1064"/>
      <c r="T10" s="1064"/>
    </row>
    <row r="11" spans="2:20" ht="18" customHeight="1">
      <c r="B11" s="1461"/>
      <c r="C11" s="1463" t="s">
        <v>1491</v>
      </c>
      <c r="D11" s="1458">
        <v>2366.2843242378963</v>
      </c>
      <c r="E11" s="1458">
        <v>2302.5813569312236</v>
      </c>
      <c r="F11" s="1458">
        <v>2144.675904862198</v>
      </c>
      <c r="G11" s="1459">
        <v>-2.6921095936850037</v>
      </c>
      <c r="H11" s="1460">
        <v>-6.857757776666574</v>
      </c>
      <c r="I11" s="1509"/>
      <c r="J11" s="202"/>
      <c r="K11" s="202"/>
      <c r="L11" s="1064"/>
      <c r="M11" s="1064"/>
      <c r="N11" s="202"/>
      <c r="O11" s="202"/>
      <c r="P11" s="202"/>
      <c r="Q11" s="1064"/>
      <c r="R11" s="1064"/>
      <c r="S11" s="1064"/>
      <c r="T11" s="1064"/>
    </row>
    <row r="12" spans="2:20" ht="18" customHeight="1">
      <c r="B12" s="1585" t="s">
        <v>1516</v>
      </c>
      <c r="C12" s="1586"/>
      <c r="D12" s="1582">
        <v>1479.3482726597911</v>
      </c>
      <c r="E12" s="1582">
        <v>1035.2011737781233</v>
      </c>
      <c r="F12" s="1582">
        <v>1247.9419965095406</v>
      </c>
      <c r="G12" s="1583">
        <v>-30.023160001607636</v>
      </c>
      <c r="H12" s="1584">
        <v>20.550674411910435</v>
      </c>
      <c r="I12" s="1509"/>
      <c r="J12" s="202"/>
      <c r="K12" s="202"/>
      <c r="L12" s="1064"/>
      <c r="M12" s="1064"/>
      <c r="N12" s="202"/>
      <c r="O12" s="202"/>
      <c r="P12" s="202"/>
      <c r="Q12" s="1064"/>
      <c r="R12" s="1064"/>
      <c r="S12" s="1064"/>
      <c r="T12" s="1064"/>
    </row>
    <row r="13" spans="2:20" ht="18" customHeight="1">
      <c r="B13" s="1461"/>
      <c r="C13" s="1466" t="s">
        <v>1490</v>
      </c>
      <c r="D13" s="1458">
        <v>1375.6850507489692</v>
      </c>
      <c r="E13" s="1458">
        <v>932.93746557179861</v>
      </c>
      <c r="F13" s="1458">
        <v>1147.7255430991079</v>
      </c>
      <c r="G13" s="1459">
        <v>-32.183789809747793</v>
      </c>
      <c r="H13" s="1460">
        <v>23.022773278342441</v>
      </c>
      <c r="I13" s="1509"/>
      <c r="J13" s="202"/>
      <c r="K13" s="202"/>
      <c r="L13" s="1064"/>
      <c r="M13" s="1064"/>
      <c r="N13" s="202"/>
      <c r="O13" s="202"/>
      <c r="P13" s="202"/>
      <c r="Q13" s="1064"/>
      <c r="R13" s="1064"/>
      <c r="S13" s="1064"/>
      <c r="T13" s="1064"/>
    </row>
    <row r="14" spans="2:20" ht="18" customHeight="1">
      <c r="B14" s="1461"/>
      <c r="C14" s="1466" t="s">
        <v>1491</v>
      </c>
      <c r="D14" s="1458">
        <v>103.66322191082182</v>
      </c>
      <c r="E14" s="1458">
        <v>102.26370820632478</v>
      </c>
      <c r="F14" s="1458">
        <v>100.21645341043261</v>
      </c>
      <c r="G14" s="1459">
        <v>-1.350058081062727</v>
      </c>
      <c r="H14" s="1460">
        <v>-2.0019367885248869</v>
      </c>
      <c r="I14" s="1509"/>
      <c r="J14" s="202"/>
      <c r="K14" s="202"/>
      <c r="L14" s="1064"/>
      <c r="M14" s="1064"/>
      <c r="N14" s="202"/>
      <c r="O14" s="202"/>
      <c r="P14" s="202"/>
      <c r="Q14" s="1064"/>
      <c r="R14" s="1064"/>
      <c r="S14" s="1064"/>
      <c r="T14" s="1064"/>
    </row>
    <row r="15" spans="2:20" ht="18" customHeight="1">
      <c r="B15" s="1585" t="s">
        <v>1493</v>
      </c>
      <c r="C15" s="1586"/>
      <c r="D15" s="1582">
        <v>10494.187509133542</v>
      </c>
      <c r="E15" s="1582">
        <v>10084.005969206877</v>
      </c>
      <c r="F15" s="1582">
        <v>9499.9895898244631</v>
      </c>
      <c r="G15" s="1583">
        <v>-3.9086545725399588</v>
      </c>
      <c r="H15" s="1584">
        <v>-5.7915116389835646</v>
      </c>
      <c r="I15" s="1509"/>
      <c r="J15" s="202"/>
      <c r="K15" s="202"/>
      <c r="L15" s="1064"/>
      <c r="M15" s="1064"/>
      <c r="N15" s="202"/>
      <c r="O15" s="202"/>
      <c r="P15" s="202"/>
      <c r="Q15" s="1064"/>
      <c r="R15" s="1064"/>
      <c r="S15" s="1064"/>
      <c r="T15" s="1064"/>
    </row>
    <row r="16" spans="2:20" ht="18" customHeight="1">
      <c r="B16" s="1461"/>
      <c r="C16" s="1466" t="s">
        <v>1490</v>
      </c>
      <c r="D16" s="1458">
        <v>8024.2399629848233</v>
      </c>
      <c r="E16" s="1458">
        <v>7679.1609040693284</v>
      </c>
      <c r="F16" s="1458">
        <v>7255.0972315518329</v>
      </c>
      <c r="G16" s="1459">
        <v>-4.300457868998393</v>
      </c>
      <c r="H16" s="1460">
        <v>-5.5222657503214521</v>
      </c>
      <c r="I16" s="1509"/>
      <c r="J16" s="202"/>
      <c r="K16" s="202"/>
      <c r="L16" s="1064"/>
      <c r="M16" s="1064"/>
      <c r="N16" s="202"/>
      <c r="O16" s="202"/>
      <c r="P16" s="202"/>
      <c r="Q16" s="1064"/>
      <c r="R16" s="1064"/>
      <c r="S16" s="1064"/>
      <c r="T16" s="1064"/>
    </row>
    <row r="17" spans="2:20" ht="18" customHeight="1">
      <c r="B17" s="1461"/>
      <c r="C17" s="1466" t="s">
        <v>1494</v>
      </c>
      <c r="D17" s="1458">
        <v>76.463661012355487</v>
      </c>
      <c r="E17" s="1458">
        <v>76.151887727148065</v>
      </c>
      <c r="F17" s="1458">
        <v>76.369528228987136</v>
      </c>
      <c r="G17" s="1459" t="s">
        <v>300</v>
      </c>
      <c r="H17" s="1460" t="s">
        <v>300</v>
      </c>
      <c r="I17" s="1509"/>
      <c r="J17" s="202"/>
      <c r="K17" s="202"/>
      <c r="L17" s="1064"/>
      <c r="M17" s="1064"/>
      <c r="N17" s="202"/>
      <c r="O17" s="202"/>
      <c r="P17" s="202"/>
      <c r="Q17" s="1064"/>
      <c r="R17" s="1064"/>
      <c r="S17" s="1064"/>
      <c r="T17" s="1064"/>
    </row>
    <row r="18" spans="2:20" ht="18" customHeight="1">
      <c r="B18" s="1461"/>
      <c r="C18" s="1466" t="s">
        <v>1491</v>
      </c>
      <c r="D18" s="1458">
        <v>2469.9475461487182</v>
      </c>
      <c r="E18" s="1458">
        <v>2404.8450651375483</v>
      </c>
      <c r="F18" s="1458">
        <v>2244.8923582726306</v>
      </c>
      <c r="G18" s="1459">
        <v>-2.6357839506624856</v>
      </c>
      <c r="H18" s="1460">
        <v>-6.6512686901835423</v>
      </c>
      <c r="I18" s="1509"/>
      <c r="J18" s="202"/>
      <c r="K18" s="202"/>
      <c r="L18" s="1064"/>
      <c r="M18" s="1064"/>
      <c r="N18" s="202"/>
      <c r="O18" s="202"/>
      <c r="P18" s="202"/>
      <c r="Q18" s="1064"/>
      <c r="R18" s="1064"/>
      <c r="S18" s="1064"/>
      <c r="T18" s="1064"/>
    </row>
    <row r="19" spans="2:20" ht="18" customHeight="1">
      <c r="B19" s="1461"/>
      <c r="C19" s="1466" t="s">
        <v>1494</v>
      </c>
      <c r="D19" s="1458">
        <v>23.536338987644513</v>
      </c>
      <c r="E19" s="1458">
        <v>23.848112272851949</v>
      </c>
      <c r="F19" s="1458">
        <v>23.630471771012861</v>
      </c>
      <c r="G19" s="1459" t="s">
        <v>300</v>
      </c>
      <c r="H19" s="1460" t="s">
        <v>300</v>
      </c>
      <c r="I19" s="1509"/>
      <c r="J19" s="202"/>
      <c r="K19" s="202"/>
      <c r="L19" s="1064"/>
      <c r="M19" s="1064"/>
      <c r="N19" s="202"/>
      <c r="O19" s="202"/>
      <c r="P19" s="202"/>
      <c r="Q19" s="1064"/>
      <c r="R19" s="1064"/>
      <c r="S19" s="1064"/>
      <c r="T19" s="1064"/>
    </row>
    <row r="20" spans="2:20" ht="18" customHeight="1">
      <c r="B20" s="1585" t="s">
        <v>1495</v>
      </c>
      <c r="C20" s="1586"/>
      <c r="D20" s="1582">
        <v>10770.207107101554</v>
      </c>
      <c r="E20" s="1582">
        <v>10364.873017814341</v>
      </c>
      <c r="F20" s="1582">
        <v>9816.446152461609</v>
      </c>
      <c r="G20" s="1583">
        <v>-3.763475346912756</v>
      </c>
      <c r="H20" s="1584">
        <v>-5.2912067944309484</v>
      </c>
      <c r="I20" s="1509"/>
      <c r="J20" s="202"/>
      <c r="K20" s="202"/>
      <c r="L20" s="1064"/>
      <c r="M20" s="1064"/>
      <c r="N20" s="202"/>
      <c r="O20" s="202"/>
      <c r="P20" s="202"/>
      <c r="Q20" s="1064"/>
      <c r="R20" s="1064"/>
      <c r="S20" s="1064"/>
      <c r="T20" s="1064"/>
    </row>
    <row r="21" spans="2:20" ht="18" customHeight="1">
      <c r="B21" s="1512" t="s">
        <v>1496</v>
      </c>
      <c r="C21" s="1513"/>
      <c r="D21" s="1462"/>
      <c r="E21" s="1462"/>
      <c r="F21" s="1462"/>
      <c r="G21" s="1465"/>
      <c r="H21" s="1452"/>
      <c r="I21" s="1509"/>
      <c r="J21" s="202"/>
      <c r="K21" s="202"/>
      <c r="L21" s="1064"/>
      <c r="M21" s="1064"/>
      <c r="N21" s="202"/>
      <c r="O21" s="202"/>
      <c r="P21" s="202"/>
      <c r="Q21" s="1064"/>
      <c r="R21" s="1064"/>
      <c r="S21" s="1064"/>
      <c r="T21" s="1064"/>
    </row>
    <row r="22" spans="2:20" ht="18" customHeight="1">
      <c r="B22" s="2659" t="s">
        <v>1497</v>
      </c>
      <c r="C22" s="2676"/>
      <c r="D22" s="1462"/>
      <c r="E22" s="1462"/>
      <c r="F22" s="1462"/>
      <c r="G22" s="1459"/>
      <c r="H22" s="1460"/>
      <c r="I22" s="1509"/>
      <c r="J22" s="202"/>
      <c r="K22" s="202"/>
      <c r="L22" s="1064"/>
      <c r="M22" s="1064"/>
      <c r="N22" s="202"/>
      <c r="O22" s="202"/>
      <c r="P22" s="202"/>
      <c r="Q22" s="1064"/>
      <c r="R22" s="1064"/>
      <c r="S22" s="1064"/>
      <c r="T22" s="1064"/>
    </row>
    <row r="23" spans="2:20" ht="18" customHeight="1">
      <c r="B23" s="1461"/>
      <c r="C23" s="1462" t="s">
        <v>1498</v>
      </c>
      <c r="D23" s="1458">
        <v>13.245300022019331</v>
      </c>
      <c r="E23" s="1458">
        <v>10.775553575854007</v>
      </c>
      <c r="F23" s="1458">
        <v>8.9221940367481984</v>
      </c>
      <c r="G23" s="1459" t="s">
        <v>300</v>
      </c>
      <c r="H23" s="1460" t="s">
        <v>300</v>
      </c>
      <c r="I23" s="1509"/>
      <c r="J23" s="202"/>
      <c r="K23" s="202"/>
      <c r="L23" s="1064"/>
      <c r="M23" s="1064"/>
      <c r="N23" s="202"/>
      <c r="O23" s="202"/>
      <c r="P23" s="202"/>
      <c r="Q23" s="1064"/>
      <c r="R23" s="1064"/>
      <c r="S23" s="1064"/>
      <c r="T23" s="1064"/>
    </row>
    <row r="24" spans="2:20" ht="18" customHeight="1">
      <c r="B24" s="1461"/>
      <c r="C24" s="1462" t="s">
        <v>1499</v>
      </c>
      <c r="D24" s="1458">
        <v>11.4294218613691</v>
      </c>
      <c r="E24" s="1458">
        <v>9.4286355002656421</v>
      </c>
      <c r="F24" s="1458">
        <v>7.7904322162395214</v>
      </c>
      <c r="G24" s="1459" t="s">
        <v>300</v>
      </c>
      <c r="H24" s="1460" t="s">
        <v>300</v>
      </c>
      <c r="I24" s="1509"/>
      <c r="J24" s="202"/>
      <c r="K24" s="202"/>
      <c r="L24" s="1064"/>
      <c r="M24" s="1064"/>
      <c r="N24" s="202"/>
      <c r="O24" s="202"/>
      <c r="P24" s="202"/>
      <c r="Q24" s="1064"/>
      <c r="R24" s="1064"/>
      <c r="S24" s="1064"/>
      <c r="T24" s="1064"/>
    </row>
    <row r="25" spans="2:20" ht="18" customHeight="1">
      <c r="B25" s="2659" t="s">
        <v>1500</v>
      </c>
      <c r="C25" s="2676"/>
      <c r="D25" s="1453"/>
      <c r="E25" s="1453"/>
      <c r="F25" s="1453"/>
      <c r="G25" s="1454"/>
      <c r="H25" s="1455"/>
      <c r="I25" s="1509"/>
      <c r="J25" s="202"/>
      <c r="K25" s="202"/>
      <c r="L25" s="1064"/>
      <c r="M25" s="1064"/>
      <c r="N25" s="202"/>
      <c r="O25" s="202"/>
      <c r="P25" s="202"/>
      <c r="Q25" s="1064"/>
      <c r="R25" s="1064"/>
      <c r="S25" s="1064"/>
      <c r="T25" s="1064"/>
    </row>
    <row r="26" spans="2:20" ht="18" customHeight="1">
      <c r="B26" s="1475"/>
      <c r="C26" s="1476" t="s">
        <v>1498</v>
      </c>
      <c r="D26" s="1458">
        <v>13.593679768794539</v>
      </c>
      <c r="E26" s="1458">
        <v>11.075682110010334</v>
      </c>
      <c r="F26" s="1458">
        <v>9.2194035051749008</v>
      </c>
      <c r="G26" s="1459" t="s">
        <v>300</v>
      </c>
      <c r="H26" s="1460" t="s">
        <v>300</v>
      </c>
      <c r="I26" s="1509"/>
      <c r="J26" s="202"/>
      <c r="K26" s="202"/>
      <c r="L26" s="1064"/>
      <c r="M26" s="1064"/>
      <c r="N26" s="202"/>
      <c r="O26" s="202"/>
      <c r="P26" s="202"/>
      <c r="Q26" s="1064"/>
      <c r="R26" s="1064"/>
      <c r="S26" s="1064"/>
      <c r="T26" s="1064"/>
    </row>
    <row r="27" spans="2:20" ht="18" customHeight="1">
      <c r="B27" s="1475"/>
      <c r="C27" s="1476" t="s">
        <v>1499</v>
      </c>
      <c r="D27" s="1458">
        <v>11.730040124997057</v>
      </c>
      <c r="E27" s="1458">
        <v>9.6912486952044237</v>
      </c>
      <c r="F27" s="1458">
        <v>8.0499412796230718</v>
      </c>
      <c r="G27" s="1459" t="s">
        <v>300</v>
      </c>
      <c r="H27" s="1460" t="s">
        <v>300</v>
      </c>
      <c r="I27" s="1509"/>
      <c r="J27" s="202"/>
      <c r="K27" s="202"/>
      <c r="L27" s="1064"/>
      <c r="M27" s="1064"/>
      <c r="N27" s="202"/>
      <c r="O27" s="202"/>
      <c r="P27" s="202"/>
      <c r="Q27" s="1064"/>
      <c r="R27" s="1064"/>
      <c r="S27" s="1064"/>
      <c r="T27" s="1064"/>
    </row>
    <row r="28" spans="2:20" ht="18" customHeight="1">
      <c r="B28" s="1483" t="s">
        <v>1501</v>
      </c>
      <c r="C28" s="1462"/>
      <c r="D28" s="1464">
        <v>905.97518257076251</v>
      </c>
      <c r="E28" s="1464">
        <v>722.54910289584404</v>
      </c>
      <c r="F28" s="1464">
        <v>811.47991702446006</v>
      </c>
      <c r="G28" s="1459">
        <v>-20.246258750094597</v>
      </c>
      <c r="H28" s="1460">
        <v>12.307926723899826</v>
      </c>
      <c r="I28" s="1509"/>
      <c r="J28" s="202"/>
      <c r="K28" s="202"/>
      <c r="L28" s="1064"/>
      <c r="M28" s="1064"/>
      <c r="N28" s="202"/>
      <c r="O28" s="202"/>
      <c r="P28" s="202"/>
      <c r="Q28" s="1064"/>
      <c r="R28" s="1064"/>
      <c r="S28" s="1064"/>
      <c r="T28" s="1064"/>
    </row>
    <row r="29" spans="2:20" ht="18" customHeight="1">
      <c r="B29" s="1483" t="s">
        <v>1502</v>
      </c>
      <c r="C29" s="1462"/>
      <c r="D29" s="1464">
        <v>9864.2319245307935</v>
      </c>
      <c r="E29" s="1464">
        <v>9642.3239149184956</v>
      </c>
      <c r="F29" s="1464">
        <v>9004.9662354371467</v>
      </c>
      <c r="G29" s="1459">
        <v>-2.2496227918206984</v>
      </c>
      <c r="H29" s="1460">
        <v>-6.6100007125381381</v>
      </c>
      <c r="I29" s="1509"/>
      <c r="J29" s="202"/>
      <c r="K29" s="202"/>
      <c r="L29" s="1064"/>
      <c r="M29" s="1064"/>
      <c r="N29" s="202"/>
      <c r="O29" s="202"/>
      <c r="P29" s="202"/>
      <c r="Q29" s="1064"/>
      <c r="R29" s="1064"/>
      <c r="S29" s="1064"/>
      <c r="T29" s="1064"/>
    </row>
    <row r="30" spans="2:20" ht="18" customHeight="1">
      <c r="B30" s="1483" t="s">
        <v>1503</v>
      </c>
      <c r="C30" s="1462"/>
      <c r="D30" s="1464">
        <v>-570.23150698080053</v>
      </c>
      <c r="E30" s="1464">
        <v>-362.69252880877104</v>
      </c>
      <c r="F30" s="1464">
        <v>635.59426984072763</v>
      </c>
      <c r="G30" s="1484" t="s">
        <v>300</v>
      </c>
      <c r="H30" s="1460"/>
      <c r="I30" s="1509"/>
      <c r="J30" s="202"/>
      <c r="K30" s="202"/>
      <c r="L30" s="1064"/>
      <c r="M30" s="1064"/>
      <c r="N30" s="202"/>
      <c r="O30" s="202"/>
      <c r="P30" s="202"/>
      <c r="Q30" s="1064"/>
      <c r="R30" s="1064"/>
      <c r="S30" s="1064"/>
      <c r="T30" s="1064"/>
    </row>
    <row r="31" spans="2:20" ht="18" customHeight="1">
      <c r="B31" s="1483" t="s">
        <v>1504</v>
      </c>
      <c r="C31" s="1462"/>
      <c r="D31" s="1464">
        <v>-228.00034862006621</v>
      </c>
      <c r="E31" s="1464">
        <v>353.91080905542339</v>
      </c>
      <c r="F31" s="1464">
        <v>-19.276676166120943</v>
      </c>
      <c r="G31" s="1484" t="s">
        <v>300</v>
      </c>
      <c r="H31" s="1460"/>
      <c r="I31" s="1509"/>
      <c r="J31" s="202"/>
      <c r="K31" s="202"/>
      <c r="L31" s="1064"/>
      <c r="M31" s="1064"/>
      <c r="N31" s="202"/>
      <c r="O31" s="202"/>
      <c r="P31" s="202"/>
      <c r="Q31" s="1064"/>
      <c r="R31" s="1064"/>
      <c r="S31" s="1064"/>
      <c r="T31" s="1064"/>
    </row>
    <row r="32" spans="2:20" ht="21" customHeight="1" thickBot="1">
      <c r="B32" s="1585" t="s">
        <v>1505</v>
      </c>
      <c r="C32" s="1586"/>
      <c r="D32" s="1582">
        <v>-798.23185560086677</v>
      </c>
      <c r="E32" s="1582">
        <v>-8.7817197533476996</v>
      </c>
      <c r="F32" s="1582">
        <v>616.31759367460677</v>
      </c>
      <c r="G32" s="1583" t="s">
        <v>300</v>
      </c>
      <c r="H32" s="1584"/>
      <c r="I32" s="1509"/>
      <c r="J32" s="202"/>
      <c r="K32" s="202"/>
      <c r="L32" s="1064"/>
      <c r="M32" s="1064"/>
      <c r="N32" s="202"/>
      <c r="O32" s="202"/>
      <c r="P32" s="202"/>
      <c r="Q32" s="1064"/>
      <c r="R32" s="1064"/>
      <c r="S32" s="1064"/>
      <c r="T32" s="1064"/>
    </row>
    <row r="33" spans="2:9" ht="17.25" customHeight="1" thickTop="1">
      <c r="B33" s="2677" t="s">
        <v>1509</v>
      </c>
      <c r="C33" s="2677"/>
      <c r="D33" s="2677"/>
      <c r="E33" s="2677"/>
      <c r="F33" s="2677"/>
      <c r="G33" s="2677"/>
      <c r="H33" s="2677"/>
      <c r="I33" s="1509"/>
    </row>
    <row r="34" spans="2:9" ht="17.25" customHeight="1">
      <c r="B34" s="2678" t="s">
        <v>1510</v>
      </c>
      <c r="C34" s="2678"/>
      <c r="D34" s="2678"/>
      <c r="E34" s="2678"/>
      <c r="F34" s="2678"/>
      <c r="G34" s="2678"/>
      <c r="H34" s="2678"/>
      <c r="I34" s="1509"/>
    </row>
    <row r="35" spans="2:9" ht="17.25" customHeight="1">
      <c r="B35" s="2679" t="s">
        <v>1511</v>
      </c>
      <c r="C35" s="2679"/>
      <c r="D35" s="2679"/>
      <c r="E35" s="2679"/>
      <c r="F35" s="2679"/>
      <c r="G35" s="2679"/>
      <c r="H35" s="2679"/>
      <c r="I35" s="1509"/>
    </row>
    <row r="36" spans="2:9" ht="17.25" customHeight="1">
      <c r="B36" s="2680" t="s">
        <v>1512</v>
      </c>
      <c r="C36" s="2680"/>
      <c r="D36" s="2680"/>
      <c r="E36" s="2680"/>
      <c r="F36" s="2680"/>
      <c r="G36" s="2680"/>
      <c r="H36" s="2680"/>
      <c r="I36" s="1509"/>
    </row>
    <row r="37" spans="2:9" ht="17.25" customHeight="1">
      <c r="B37" s="2675" t="s">
        <v>1513</v>
      </c>
      <c r="C37" s="2675"/>
      <c r="D37" s="1505">
        <v>102.86</v>
      </c>
      <c r="E37" s="1505">
        <v>109.34</v>
      </c>
      <c r="F37" s="1505">
        <v>109.36</v>
      </c>
      <c r="G37" s="1500"/>
      <c r="H37" s="1500"/>
      <c r="I37" s="1509"/>
    </row>
    <row r="38" spans="2:9">
      <c r="B38" s="1509"/>
      <c r="C38" s="1509"/>
      <c r="D38" s="1509"/>
      <c r="E38" s="1509"/>
      <c r="F38" s="1509"/>
      <c r="G38" s="1509"/>
      <c r="H38" s="1509"/>
      <c r="I38" s="1509"/>
    </row>
  </sheetData>
  <mergeCells count="13">
    <mergeCell ref="B1:H1"/>
    <mergeCell ref="B2:H2"/>
    <mergeCell ref="B3:H3"/>
    <mergeCell ref="B4:C6"/>
    <mergeCell ref="D4:F5"/>
    <mergeCell ref="G4:H4"/>
    <mergeCell ref="B37:C37"/>
    <mergeCell ref="B22:C22"/>
    <mergeCell ref="B25:C25"/>
    <mergeCell ref="B33:H33"/>
    <mergeCell ref="B34:H34"/>
    <mergeCell ref="B35:H35"/>
    <mergeCell ref="B36:H36"/>
  </mergeCells>
  <pageMargins left="0.39370078740157483" right="0.39370078740157483" top="0.39370078740157483" bottom="0.39370078740157483" header="0.51181102362204722" footer="0.51181102362204722"/>
  <pageSetup scale="87" orientation="portrait"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B1:N120"/>
  <sheetViews>
    <sheetView showGridLines="0" zoomScale="90" zoomScaleNormal="90" workbookViewId="0">
      <selection activeCell="K44" sqref="K44"/>
    </sheetView>
  </sheetViews>
  <sheetFormatPr defaultRowHeight="23.25" customHeight="1"/>
  <cols>
    <col min="1" max="1" width="10.5703125" style="1218" customWidth="1"/>
    <col min="2" max="2" width="8.42578125" style="1218" bestFit="1" customWidth="1"/>
    <col min="3" max="3" width="28.28515625" style="1218" customWidth="1"/>
    <col min="4" max="4" width="21.7109375" style="1218" customWidth="1"/>
    <col min="5" max="5" width="22.28515625" style="1218" customWidth="1"/>
    <col min="6" max="6" width="18" style="1218" customWidth="1"/>
    <col min="7" max="7" width="22.5703125" style="1218" customWidth="1"/>
    <col min="8" max="8" width="21.7109375" style="1218" customWidth="1"/>
    <col min="9" max="9" width="27.140625" style="1218" customWidth="1"/>
    <col min="10" max="10" width="9.28515625" style="1218" customWidth="1"/>
    <col min="11" max="11" width="18.85546875" style="1218" customWidth="1"/>
    <col min="12" max="254" width="9.140625" style="1218"/>
    <col min="255" max="255" width="5.85546875" style="1218" customWidth="1"/>
    <col min="256" max="256" width="9.140625" style="1218"/>
    <col min="257" max="257" width="16" style="1218" customWidth="1"/>
    <col min="258" max="258" width="18.28515625" style="1218" customWidth="1"/>
    <col min="259" max="260" width="9.28515625" style="1218" bestFit="1" customWidth="1"/>
    <col min="261" max="261" width="9.42578125" style="1218" bestFit="1" customWidth="1"/>
    <col min="262" max="262" width="11.28515625" style="1218" customWidth="1"/>
    <col min="263" max="263" width="10.7109375" style="1218" customWidth="1"/>
    <col min="264" max="267" width="9.28515625" style="1218" bestFit="1" customWidth="1"/>
    <col min="268" max="510" width="9.140625" style="1218"/>
    <col min="511" max="511" width="5.85546875" style="1218" customWidth="1"/>
    <col min="512" max="512" width="9.140625" style="1218"/>
    <col min="513" max="513" width="16" style="1218" customWidth="1"/>
    <col min="514" max="514" width="18.28515625" style="1218" customWidth="1"/>
    <col min="515" max="516" width="9.28515625" style="1218" bestFit="1" customWidth="1"/>
    <col min="517" max="517" width="9.42578125" style="1218" bestFit="1" customWidth="1"/>
    <col min="518" max="518" width="11.28515625" style="1218" customWidth="1"/>
    <col min="519" max="519" width="10.7109375" style="1218" customWidth="1"/>
    <col min="520" max="523" width="9.28515625" style="1218" bestFit="1" customWidth="1"/>
    <col min="524" max="766" width="9.140625" style="1218"/>
    <col min="767" max="767" width="5.85546875" style="1218" customWidth="1"/>
    <col min="768" max="768" width="9.140625" style="1218"/>
    <col min="769" max="769" width="16" style="1218" customWidth="1"/>
    <col min="770" max="770" width="18.28515625" style="1218" customWidth="1"/>
    <col min="771" max="772" width="9.28515625" style="1218" bestFit="1" customWidth="1"/>
    <col min="773" max="773" width="9.42578125" style="1218" bestFit="1" customWidth="1"/>
    <col min="774" max="774" width="11.28515625" style="1218" customWidth="1"/>
    <col min="775" max="775" width="10.7109375" style="1218" customWidth="1"/>
    <col min="776" max="779" width="9.28515625" style="1218" bestFit="1" customWidth="1"/>
    <col min="780" max="1022" width="9.140625" style="1218"/>
    <col min="1023" max="1023" width="5.85546875" style="1218" customWidth="1"/>
    <col min="1024" max="1024" width="9.140625" style="1218"/>
    <col min="1025" max="1025" width="16" style="1218" customWidth="1"/>
    <col min="1026" max="1026" width="18.28515625" style="1218" customWidth="1"/>
    <col min="1027" max="1028" width="9.28515625" style="1218" bestFit="1" customWidth="1"/>
    <col min="1029" max="1029" width="9.42578125" style="1218" bestFit="1" customWidth="1"/>
    <col min="1030" max="1030" width="11.28515625" style="1218" customWidth="1"/>
    <col min="1031" max="1031" width="10.7109375" style="1218" customWidth="1"/>
    <col min="1032" max="1035" width="9.28515625" style="1218" bestFit="1" customWidth="1"/>
    <col min="1036" max="1278" width="9.140625" style="1218"/>
    <col min="1279" max="1279" width="5.85546875" style="1218" customWidth="1"/>
    <col min="1280" max="1280" width="9.140625" style="1218"/>
    <col min="1281" max="1281" width="16" style="1218" customWidth="1"/>
    <col min="1282" max="1282" width="18.28515625" style="1218" customWidth="1"/>
    <col min="1283" max="1284" width="9.28515625" style="1218" bestFit="1" customWidth="1"/>
    <col min="1285" max="1285" width="9.42578125" style="1218" bestFit="1" customWidth="1"/>
    <col min="1286" max="1286" width="11.28515625" style="1218" customWidth="1"/>
    <col min="1287" max="1287" width="10.7109375" style="1218" customWidth="1"/>
    <col min="1288" max="1291" width="9.28515625" style="1218" bestFit="1" customWidth="1"/>
    <col min="1292" max="1534" width="9.140625" style="1218"/>
    <col min="1535" max="1535" width="5.85546875" style="1218" customWidth="1"/>
    <col min="1536" max="1536" width="9.140625" style="1218"/>
    <col min="1537" max="1537" width="16" style="1218" customWidth="1"/>
    <col min="1538" max="1538" width="18.28515625" style="1218" customWidth="1"/>
    <col min="1539" max="1540" width="9.28515625" style="1218" bestFit="1" customWidth="1"/>
    <col min="1541" max="1541" width="9.42578125" style="1218" bestFit="1" customWidth="1"/>
    <col min="1542" max="1542" width="11.28515625" style="1218" customWidth="1"/>
    <col min="1543" max="1543" width="10.7109375" style="1218" customWidth="1"/>
    <col min="1544" max="1547" width="9.28515625" style="1218" bestFit="1" customWidth="1"/>
    <col min="1548" max="1790" width="9.140625" style="1218"/>
    <col min="1791" max="1791" width="5.85546875" style="1218" customWidth="1"/>
    <col min="1792" max="1792" width="9.140625" style="1218"/>
    <col min="1793" max="1793" width="16" style="1218" customWidth="1"/>
    <col min="1794" max="1794" width="18.28515625" style="1218" customWidth="1"/>
    <col min="1795" max="1796" width="9.28515625" style="1218" bestFit="1" customWidth="1"/>
    <col min="1797" max="1797" width="9.42578125" style="1218" bestFit="1" customWidth="1"/>
    <col min="1798" max="1798" width="11.28515625" style="1218" customWidth="1"/>
    <col min="1799" max="1799" width="10.7109375" style="1218" customWidth="1"/>
    <col min="1800" max="1803" width="9.28515625" style="1218" bestFit="1" customWidth="1"/>
    <col min="1804" max="2046" width="9.140625" style="1218"/>
    <col min="2047" max="2047" width="5.85546875" style="1218" customWidth="1"/>
    <col min="2048" max="2048" width="9.140625" style="1218"/>
    <col min="2049" max="2049" width="16" style="1218" customWidth="1"/>
    <col min="2050" max="2050" width="18.28515625" style="1218" customWidth="1"/>
    <col min="2051" max="2052" width="9.28515625" style="1218" bestFit="1" customWidth="1"/>
    <col min="2053" max="2053" width="9.42578125" style="1218" bestFit="1" customWidth="1"/>
    <col min="2054" max="2054" width="11.28515625" style="1218" customWidth="1"/>
    <col min="2055" max="2055" width="10.7109375" style="1218" customWidth="1"/>
    <col min="2056" max="2059" width="9.28515625" style="1218" bestFit="1" customWidth="1"/>
    <col min="2060" max="2302" width="9.140625" style="1218"/>
    <col min="2303" max="2303" width="5.85546875" style="1218" customWidth="1"/>
    <col min="2304" max="2304" width="9.140625" style="1218"/>
    <col min="2305" max="2305" width="16" style="1218" customWidth="1"/>
    <col min="2306" max="2306" width="18.28515625" style="1218" customWidth="1"/>
    <col min="2307" max="2308" width="9.28515625" style="1218" bestFit="1" customWidth="1"/>
    <col min="2309" max="2309" width="9.42578125" style="1218" bestFit="1" customWidth="1"/>
    <col min="2310" max="2310" width="11.28515625" style="1218" customWidth="1"/>
    <col min="2311" max="2311" width="10.7109375" style="1218" customWidth="1"/>
    <col min="2312" max="2315" width="9.28515625" style="1218" bestFit="1" customWidth="1"/>
    <col min="2316" max="2558" width="9.140625" style="1218"/>
    <col min="2559" max="2559" width="5.85546875" style="1218" customWidth="1"/>
    <col min="2560" max="2560" width="9.140625" style="1218"/>
    <col min="2561" max="2561" width="16" style="1218" customWidth="1"/>
    <col min="2562" max="2562" width="18.28515625" style="1218" customWidth="1"/>
    <col min="2563" max="2564" width="9.28515625" style="1218" bestFit="1" customWidth="1"/>
    <col min="2565" max="2565" width="9.42578125" style="1218" bestFit="1" customWidth="1"/>
    <col min="2566" max="2566" width="11.28515625" style="1218" customWidth="1"/>
    <col min="2567" max="2567" width="10.7109375" style="1218" customWidth="1"/>
    <col min="2568" max="2571" width="9.28515625" style="1218" bestFit="1" customWidth="1"/>
    <col min="2572" max="2814" width="9.140625" style="1218"/>
    <col min="2815" max="2815" width="5.85546875" style="1218" customWidth="1"/>
    <col min="2816" max="2816" width="9.140625" style="1218"/>
    <col min="2817" max="2817" width="16" style="1218" customWidth="1"/>
    <col min="2818" max="2818" width="18.28515625" style="1218" customWidth="1"/>
    <col min="2819" max="2820" width="9.28515625" style="1218" bestFit="1" customWidth="1"/>
    <col min="2821" max="2821" width="9.42578125" style="1218" bestFit="1" customWidth="1"/>
    <col min="2822" max="2822" width="11.28515625" style="1218" customWidth="1"/>
    <col min="2823" max="2823" width="10.7109375" style="1218" customWidth="1"/>
    <col min="2824" max="2827" width="9.28515625" style="1218" bestFit="1" customWidth="1"/>
    <col min="2828" max="3070" width="9.140625" style="1218"/>
    <col min="3071" max="3071" width="5.85546875" style="1218" customWidth="1"/>
    <col min="3072" max="3072" width="9.140625" style="1218"/>
    <col min="3073" max="3073" width="16" style="1218" customWidth="1"/>
    <col min="3074" max="3074" width="18.28515625" style="1218" customWidth="1"/>
    <col min="3075" max="3076" width="9.28515625" style="1218" bestFit="1" customWidth="1"/>
    <col min="3077" max="3077" width="9.42578125" style="1218" bestFit="1" customWidth="1"/>
    <col min="3078" max="3078" width="11.28515625" style="1218" customWidth="1"/>
    <col min="3079" max="3079" width="10.7109375" style="1218" customWidth="1"/>
    <col min="3080" max="3083" width="9.28515625" style="1218" bestFit="1" customWidth="1"/>
    <col min="3084" max="3326" width="9.140625" style="1218"/>
    <col min="3327" max="3327" width="5.85546875" style="1218" customWidth="1"/>
    <col min="3328" max="3328" width="9.140625" style="1218"/>
    <col min="3329" max="3329" width="16" style="1218" customWidth="1"/>
    <col min="3330" max="3330" width="18.28515625" style="1218" customWidth="1"/>
    <col min="3331" max="3332" width="9.28515625" style="1218" bestFit="1" customWidth="1"/>
    <col min="3333" max="3333" width="9.42578125" style="1218" bestFit="1" customWidth="1"/>
    <col min="3334" max="3334" width="11.28515625" style="1218" customWidth="1"/>
    <col min="3335" max="3335" width="10.7109375" style="1218" customWidth="1"/>
    <col min="3336" max="3339" width="9.28515625" style="1218" bestFit="1" customWidth="1"/>
    <col min="3340" max="3582" width="9.140625" style="1218"/>
    <col min="3583" max="3583" width="5.85546875" style="1218" customWidth="1"/>
    <col min="3584" max="3584" width="9.140625" style="1218"/>
    <col min="3585" max="3585" width="16" style="1218" customWidth="1"/>
    <col min="3586" max="3586" width="18.28515625" style="1218" customWidth="1"/>
    <col min="3587" max="3588" width="9.28515625" style="1218" bestFit="1" customWidth="1"/>
    <col min="3589" max="3589" width="9.42578125" style="1218" bestFit="1" customWidth="1"/>
    <col min="3590" max="3590" width="11.28515625" style="1218" customWidth="1"/>
    <col min="3591" max="3591" width="10.7109375" style="1218" customWidth="1"/>
    <col min="3592" max="3595" width="9.28515625" style="1218" bestFit="1" customWidth="1"/>
    <col min="3596" max="3838" width="9.140625" style="1218"/>
    <col min="3839" max="3839" width="5.85546875" style="1218" customWidth="1"/>
    <col min="3840" max="3840" width="9.140625" style="1218"/>
    <col min="3841" max="3841" width="16" style="1218" customWidth="1"/>
    <col min="3842" max="3842" width="18.28515625" style="1218" customWidth="1"/>
    <col min="3843" max="3844" width="9.28515625" style="1218" bestFit="1" customWidth="1"/>
    <col min="3845" max="3845" width="9.42578125" style="1218" bestFit="1" customWidth="1"/>
    <col min="3846" max="3846" width="11.28515625" style="1218" customWidth="1"/>
    <col min="3847" max="3847" width="10.7109375" style="1218" customWidth="1"/>
    <col min="3848" max="3851" width="9.28515625" style="1218" bestFit="1" customWidth="1"/>
    <col min="3852" max="4094" width="9.140625" style="1218"/>
    <col min="4095" max="4095" width="5.85546875" style="1218" customWidth="1"/>
    <col min="4096" max="4096" width="9.140625" style="1218"/>
    <col min="4097" max="4097" width="16" style="1218" customWidth="1"/>
    <col min="4098" max="4098" width="18.28515625" style="1218" customWidth="1"/>
    <col min="4099" max="4100" width="9.28515625" style="1218" bestFit="1" customWidth="1"/>
    <col min="4101" max="4101" width="9.42578125" style="1218" bestFit="1" customWidth="1"/>
    <col min="4102" max="4102" width="11.28515625" style="1218" customWidth="1"/>
    <col min="4103" max="4103" width="10.7109375" style="1218" customWidth="1"/>
    <col min="4104" max="4107" width="9.28515625" style="1218" bestFit="1" customWidth="1"/>
    <col min="4108" max="4350" width="9.140625" style="1218"/>
    <col min="4351" max="4351" width="5.85546875" style="1218" customWidth="1"/>
    <col min="4352" max="4352" width="9.140625" style="1218"/>
    <col min="4353" max="4353" width="16" style="1218" customWidth="1"/>
    <col min="4354" max="4354" width="18.28515625" style="1218" customWidth="1"/>
    <col min="4355" max="4356" width="9.28515625" style="1218" bestFit="1" customWidth="1"/>
    <col min="4357" max="4357" width="9.42578125" style="1218" bestFit="1" customWidth="1"/>
    <col min="4358" max="4358" width="11.28515625" style="1218" customWidth="1"/>
    <col min="4359" max="4359" width="10.7109375" style="1218" customWidth="1"/>
    <col min="4360" max="4363" width="9.28515625" style="1218" bestFit="1" customWidth="1"/>
    <col min="4364" max="4606" width="9.140625" style="1218"/>
    <col min="4607" max="4607" width="5.85546875" style="1218" customWidth="1"/>
    <col min="4608" max="4608" width="9.140625" style="1218"/>
    <col min="4609" max="4609" width="16" style="1218" customWidth="1"/>
    <col min="4610" max="4610" width="18.28515625" style="1218" customWidth="1"/>
    <col min="4611" max="4612" width="9.28515625" style="1218" bestFit="1" customWidth="1"/>
    <col min="4613" max="4613" width="9.42578125" style="1218" bestFit="1" customWidth="1"/>
    <col min="4614" max="4614" width="11.28515625" style="1218" customWidth="1"/>
    <col min="4615" max="4615" width="10.7109375" style="1218" customWidth="1"/>
    <col min="4616" max="4619" width="9.28515625" style="1218" bestFit="1" customWidth="1"/>
    <col min="4620" max="4862" width="9.140625" style="1218"/>
    <col min="4863" max="4863" width="5.85546875" style="1218" customWidth="1"/>
    <col min="4864" max="4864" width="9.140625" style="1218"/>
    <col min="4865" max="4865" width="16" style="1218" customWidth="1"/>
    <col min="4866" max="4866" width="18.28515625" style="1218" customWidth="1"/>
    <col min="4867" max="4868" width="9.28515625" style="1218" bestFit="1" customWidth="1"/>
    <col min="4869" max="4869" width="9.42578125" style="1218" bestFit="1" customWidth="1"/>
    <col min="4870" max="4870" width="11.28515625" style="1218" customWidth="1"/>
    <col min="4871" max="4871" width="10.7109375" style="1218" customWidth="1"/>
    <col min="4872" max="4875" width="9.28515625" style="1218" bestFit="1" customWidth="1"/>
    <col min="4876" max="5118" width="9.140625" style="1218"/>
    <col min="5119" max="5119" width="5.85546875" style="1218" customWidth="1"/>
    <col min="5120" max="5120" width="9.140625" style="1218"/>
    <col min="5121" max="5121" width="16" style="1218" customWidth="1"/>
    <col min="5122" max="5122" width="18.28515625" style="1218" customWidth="1"/>
    <col min="5123" max="5124" width="9.28515625" style="1218" bestFit="1" customWidth="1"/>
    <col min="5125" max="5125" width="9.42578125" style="1218" bestFit="1" customWidth="1"/>
    <col min="5126" max="5126" width="11.28515625" style="1218" customWidth="1"/>
    <col min="5127" max="5127" width="10.7109375" style="1218" customWidth="1"/>
    <col min="5128" max="5131" width="9.28515625" style="1218" bestFit="1" customWidth="1"/>
    <col min="5132" max="5374" width="9.140625" style="1218"/>
    <col min="5375" max="5375" width="5.85546875" style="1218" customWidth="1"/>
    <col min="5376" max="5376" width="9.140625" style="1218"/>
    <col min="5377" max="5377" width="16" style="1218" customWidth="1"/>
    <col min="5378" max="5378" width="18.28515625" style="1218" customWidth="1"/>
    <col min="5379" max="5380" width="9.28515625" style="1218" bestFit="1" customWidth="1"/>
    <col min="5381" max="5381" width="9.42578125" style="1218" bestFit="1" customWidth="1"/>
    <col min="5382" max="5382" width="11.28515625" style="1218" customWidth="1"/>
    <col min="5383" max="5383" width="10.7109375" style="1218" customWidth="1"/>
    <col min="5384" max="5387" width="9.28515625" style="1218" bestFit="1" customWidth="1"/>
    <col min="5388" max="5630" width="9.140625" style="1218"/>
    <col min="5631" max="5631" width="5.85546875" style="1218" customWidth="1"/>
    <col min="5632" max="5632" width="9.140625" style="1218"/>
    <col min="5633" max="5633" width="16" style="1218" customWidth="1"/>
    <col min="5634" max="5634" width="18.28515625" style="1218" customWidth="1"/>
    <col min="5635" max="5636" width="9.28515625" style="1218" bestFit="1" customWidth="1"/>
    <col min="5637" max="5637" width="9.42578125" style="1218" bestFit="1" customWidth="1"/>
    <col min="5638" max="5638" width="11.28515625" style="1218" customWidth="1"/>
    <col min="5639" max="5639" width="10.7109375" style="1218" customWidth="1"/>
    <col min="5640" max="5643" width="9.28515625" style="1218" bestFit="1" customWidth="1"/>
    <col min="5644" max="5886" width="9.140625" style="1218"/>
    <col min="5887" max="5887" width="5.85546875" style="1218" customWidth="1"/>
    <col min="5888" max="5888" width="9.140625" style="1218"/>
    <col min="5889" max="5889" width="16" style="1218" customWidth="1"/>
    <col min="5890" max="5890" width="18.28515625" style="1218" customWidth="1"/>
    <col min="5891" max="5892" width="9.28515625" style="1218" bestFit="1" customWidth="1"/>
    <col min="5893" max="5893" width="9.42578125" style="1218" bestFit="1" customWidth="1"/>
    <col min="5894" max="5894" width="11.28515625" style="1218" customWidth="1"/>
    <col min="5895" max="5895" width="10.7109375" style="1218" customWidth="1"/>
    <col min="5896" max="5899" width="9.28515625" style="1218" bestFit="1" customWidth="1"/>
    <col min="5900" max="6142" width="9.140625" style="1218"/>
    <col min="6143" max="6143" width="5.85546875" style="1218" customWidth="1"/>
    <col min="6144" max="6144" width="9.140625" style="1218"/>
    <col min="6145" max="6145" width="16" style="1218" customWidth="1"/>
    <col min="6146" max="6146" width="18.28515625" style="1218" customWidth="1"/>
    <col min="6147" max="6148" width="9.28515625" style="1218" bestFit="1" customWidth="1"/>
    <col min="6149" max="6149" width="9.42578125" style="1218" bestFit="1" customWidth="1"/>
    <col min="6150" max="6150" width="11.28515625" style="1218" customWidth="1"/>
    <col min="6151" max="6151" width="10.7109375" style="1218" customWidth="1"/>
    <col min="6152" max="6155" width="9.28515625" style="1218" bestFit="1" customWidth="1"/>
    <col min="6156" max="6398" width="9.140625" style="1218"/>
    <col min="6399" max="6399" width="5.85546875" style="1218" customWidth="1"/>
    <col min="6400" max="6400" width="9.140625" style="1218"/>
    <col min="6401" max="6401" width="16" style="1218" customWidth="1"/>
    <col min="6402" max="6402" width="18.28515625" style="1218" customWidth="1"/>
    <col min="6403" max="6404" width="9.28515625" style="1218" bestFit="1" customWidth="1"/>
    <col min="6405" max="6405" width="9.42578125" style="1218" bestFit="1" customWidth="1"/>
    <col min="6406" max="6406" width="11.28515625" style="1218" customWidth="1"/>
    <col min="6407" max="6407" width="10.7109375" style="1218" customWidth="1"/>
    <col min="6408" max="6411" width="9.28515625" style="1218" bestFit="1" customWidth="1"/>
    <col min="6412" max="6654" width="9.140625" style="1218"/>
    <col min="6655" max="6655" width="5.85546875" style="1218" customWidth="1"/>
    <col min="6656" max="6656" width="9.140625" style="1218"/>
    <col min="6657" max="6657" width="16" style="1218" customWidth="1"/>
    <col min="6658" max="6658" width="18.28515625" style="1218" customWidth="1"/>
    <col min="6659" max="6660" width="9.28515625" style="1218" bestFit="1" customWidth="1"/>
    <col min="6661" max="6661" width="9.42578125" style="1218" bestFit="1" customWidth="1"/>
    <col min="6662" max="6662" width="11.28515625" style="1218" customWidth="1"/>
    <col min="6663" max="6663" width="10.7109375" style="1218" customWidth="1"/>
    <col min="6664" max="6667" width="9.28515625" style="1218" bestFit="1" customWidth="1"/>
    <col min="6668" max="6910" width="9.140625" style="1218"/>
    <col min="6911" max="6911" width="5.85546875" style="1218" customWidth="1"/>
    <col min="6912" max="6912" width="9.140625" style="1218"/>
    <col min="6913" max="6913" width="16" style="1218" customWidth="1"/>
    <col min="6914" max="6914" width="18.28515625" style="1218" customWidth="1"/>
    <col min="6915" max="6916" width="9.28515625" style="1218" bestFit="1" customWidth="1"/>
    <col min="6917" max="6917" width="9.42578125" style="1218" bestFit="1" customWidth="1"/>
    <col min="6918" max="6918" width="11.28515625" style="1218" customWidth="1"/>
    <col min="6919" max="6919" width="10.7109375" style="1218" customWidth="1"/>
    <col min="6920" max="6923" width="9.28515625" style="1218" bestFit="1" customWidth="1"/>
    <col min="6924" max="7166" width="9.140625" style="1218"/>
    <col min="7167" max="7167" width="5.85546875" style="1218" customWidth="1"/>
    <col min="7168" max="7168" width="9.140625" style="1218"/>
    <col min="7169" max="7169" width="16" style="1218" customWidth="1"/>
    <col min="7170" max="7170" width="18.28515625" style="1218" customWidth="1"/>
    <col min="7171" max="7172" width="9.28515625" style="1218" bestFit="1" customWidth="1"/>
    <col min="7173" max="7173" width="9.42578125" style="1218" bestFit="1" customWidth="1"/>
    <col min="7174" max="7174" width="11.28515625" style="1218" customWidth="1"/>
    <col min="7175" max="7175" width="10.7109375" style="1218" customWidth="1"/>
    <col min="7176" max="7179" width="9.28515625" style="1218" bestFit="1" customWidth="1"/>
    <col min="7180" max="7422" width="9.140625" style="1218"/>
    <col min="7423" max="7423" width="5.85546875" style="1218" customWidth="1"/>
    <col min="7424" max="7424" width="9.140625" style="1218"/>
    <col min="7425" max="7425" width="16" style="1218" customWidth="1"/>
    <col min="7426" max="7426" width="18.28515625" style="1218" customWidth="1"/>
    <col min="7427" max="7428" width="9.28515625" style="1218" bestFit="1" customWidth="1"/>
    <col min="7429" max="7429" width="9.42578125" style="1218" bestFit="1" customWidth="1"/>
    <col min="7430" max="7430" width="11.28515625" style="1218" customWidth="1"/>
    <col min="7431" max="7431" width="10.7109375" style="1218" customWidth="1"/>
    <col min="7432" max="7435" width="9.28515625" style="1218" bestFit="1" customWidth="1"/>
    <col min="7436" max="7678" width="9.140625" style="1218"/>
    <col min="7679" max="7679" width="5.85546875" style="1218" customWidth="1"/>
    <col min="7680" max="7680" width="9.140625" style="1218"/>
    <col min="7681" max="7681" width="16" style="1218" customWidth="1"/>
    <col min="7682" max="7682" width="18.28515625" style="1218" customWidth="1"/>
    <col min="7683" max="7684" width="9.28515625" style="1218" bestFit="1" customWidth="1"/>
    <col min="7685" max="7685" width="9.42578125" style="1218" bestFit="1" customWidth="1"/>
    <col min="7686" max="7686" width="11.28515625" style="1218" customWidth="1"/>
    <col min="7687" max="7687" width="10.7109375" style="1218" customWidth="1"/>
    <col min="7688" max="7691" width="9.28515625" style="1218" bestFit="1" customWidth="1"/>
    <col min="7692" max="7934" width="9.140625" style="1218"/>
    <col min="7935" max="7935" width="5.85546875" style="1218" customWidth="1"/>
    <col min="7936" max="7936" width="9.140625" style="1218"/>
    <col min="7937" max="7937" width="16" style="1218" customWidth="1"/>
    <col min="7938" max="7938" width="18.28515625" style="1218" customWidth="1"/>
    <col min="7939" max="7940" width="9.28515625" style="1218" bestFit="1" customWidth="1"/>
    <col min="7941" max="7941" width="9.42578125" style="1218" bestFit="1" customWidth="1"/>
    <col min="7942" max="7942" width="11.28515625" style="1218" customWidth="1"/>
    <col min="7943" max="7943" width="10.7109375" style="1218" customWidth="1"/>
    <col min="7944" max="7947" width="9.28515625" style="1218" bestFit="1" customWidth="1"/>
    <col min="7948" max="8190" width="9.140625" style="1218"/>
    <col min="8191" max="8191" width="5.85546875" style="1218" customWidth="1"/>
    <col min="8192" max="8192" width="9.140625" style="1218"/>
    <col min="8193" max="8193" width="16" style="1218" customWidth="1"/>
    <col min="8194" max="8194" width="18.28515625" style="1218" customWidth="1"/>
    <col min="8195" max="8196" width="9.28515625" style="1218" bestFit="1" customWidth="1"/>
    <col min="8197" max="8197" width="9.42578125" style="1218" bestFit="1" customWidth="1"/>
    <col min="8198" max="8198" width="11.28515625" style="1218" customWidth="1"/>
    <col min="8199" max="8199" width="10.7109375" style="1218" customWidth="1"/>
    <col min="8200" max="8203" width="9.28515625" style="1218" bestFit="1" customWidth="1"/>
    <col min="8204" max="8446" width="9.140625" style="1218"/>
    <col min="8447" max="8447" width="5.85546875" style="1218" customWidth="1"/>
    <col min="8448" max="8448" width="9.140625" style="1218"/>
    <col min="8449" max="8449" width="16" style="1218" customWidth="1"/>
    <col min="8450" max="8450" width="18.28515625" style="1218" customWidth="1"/>
    <col min="8451" max="8452" width="9.28515625" style="1218" bestFit="1" customWidth="1"/>
    <col min="8453" max="8453" width="9.42578125" style="1218" bestFit="1" customWidth="1"/>
    <col min="8454" max="8454" width="11.28515625" style="1218" customWidth="1"/>
    <col min="8455" max="8455" width="10.7109375" style="1218" customWidth="1"/>
    <col min="8456" max="8459" width="9.28515625" style="1218" bestFit="1" customWidth="1"/>
    <col min="8460" max="8702" width="9.140625" style="1218"/>
    <col min="8703" max="8703" width="5.85546875" style="1218" customWidth="1"/>
    <col min="8704" max="8704" width="9.140625" style="1218"/>
    <col min="8705" max="8705" width="16" style="1218" customWidth="1"/>
    <col min="8706" max="8706" width="18.28515625" style="1218" customWidth="1"/>
    <col min="8707" max="8708" width="9.28515625" style="1218" bestFit="1" customWidth="1"/>
    <col min="8709" max="8709" width="9.42578125" style="1218" bestFit="1" customWidth="1"/>
    <col min="8710" max="8710" width="11.28515625" style="1218" customWidth="1"/>
    <col min="8711" max="8711" width="10.7109375" style="1218" customWidth="1"/>
    <col min="8712" max="8715" width="9.28515625" style="1218" bestFit="1" customWidth="1"/>
    <col min="8716" max="8958" width="9.140625" style="1218"/>
    <col min="8959" max="8959" width="5.85546875" style="1218" customWidth="1"/>
    <col min="8960" max="8960" width="9.140625" style="1218"/>
    <col min="8961" max="8961" width="16" style="1218" customWidth="1"/>
    <col min="8962" max="8962" width="18.28515625" style="1218" customWidth="1"/>
    <col min="8963" max="8964" width="9.28515625" style="1218" bestFit="1" customWidth="1"/>
    <col min="8965" max="8965" width="9.42578125" style="1218" bestFit="1" customWidth="1"/>
    <col min="8966" max="8966" width="11.28515625" style="1218" customWidth="1"/>
    <col min="8967" max="8967" width="10.7109375" style="1218" customWidth="1"/>
    <col min="8968" max="8971" width="9.28515625" style="1218" bestFit="1" customWidth="1"/>
    <col min="8972" max="9214" width="9.140625" style="1218"/>
    <col min="9215" max="9215" width="5.85546875" style="1218" customWidth="1"/>
    <col min="9216" max="9216" width="9.140625" style="1218"/>
    <col min="9217" max="9217" width="16" style="1218" customWidth="1"/>
    <col min="9218" max="9218" width="18.28515625" style="1218" customWidth="1"/>
    <col min="9219" max="9220" width="9.28515625" style="1218" bestFit="1" customWidth="1"/>
    <col min="9221" max="9221" width="9.42578125" style="1218" bestFit="1" customWidth="1"/>
    <col min="9222" max="9222" width="11.28515625" style="1218" customWidth="1"/>
    <col min="9223" max="9223" width="10.7109375" style="1218" customWidth="1"/>
    <col min="9224" max="9227" width="9.28515625" style="1218" bestFit="1" customWidth="1"/>
    <col min="9228" max="9470" width="9.140625" style="1218"/>
    <col min="9471" max="9471" width="5.85546875" style="1218" customWidth="1"/>
    <col min="9472" max="9472" width="9.140625" style="1218"/>
    <col min="9473" max="9473" width="16" style="1218" customWidth="1"/>
    <col min="9474" max="9474" width="18.28515625" style="1218" customWidth="1"/>
    <col min="9475" max="9476" width="9.28515625" style="1218" bestFit="1" customWidth="1"/>
    <col min="9477" max="9477" width="9.42578125" style="1218" bestFit="1" customWidth="1"/>
    <col min="9478" max="9478" width="11.28515625" style="1218" customWidth="1"/>
    <col min="9479" max="9479" width="10.7109375" style="1218" customWidth="1"/>
    <col min="9480" max="9483" width="9.28515625" style="1218" bestFit="1" customWidth="1"/>
    <col min="9484" max="9726" width="9.140625" style="1218"/>
    <col min="9727" max="9727" width="5.85546875" style="1218" customWidth="1"/>
    <col min="9728" max="9728" width="9.140625" style="1218"/>
    <col min="9729" max="9729" width="16" style="1218" customWidth="1"/>
    <col min="9730" max="9730" width="18.28515625" style="1218" customWidth="1"/>
    <col min="9731" max="9732" width="9.28515625" style="1218" bestFit="1" customWidth="1"/>
    <col min="9733" max="9733" width="9.42578125" style="1218" bestFit="1" customWidth="1"/>
    <col min="9734" max="9734" width="11.28515625" style="1218" customWidth="1"/>
    <col min="9735" max="9735" width="10.7109375" style="1218" customWidth="1"/>
    <col min="9736" max="9739" width="9.28515625" style="1218" bestFit="1" customWidth="1"/>
    <col min="9740" max="9982" width="9.140625" style="1218"/>
    <col min="9983" max="9983" width="5.85546875" style="1218" customWidth="1"/>
    <col min="9984" max="9984" width="9.140625" style="1218"/>
    <col min="9985" max="9985" width="16" style="1218" customWidth="1"/>
    <col min="9986" max="9986" width="18.28515625" style="1218" customWidth="1"/>
    <col min="9987" max="9988" width="9.28515625" style="1218" bestFit="1" customWidth="1"/>
    <col min="9989" max="9989" width="9.42578125" style="1218" bestFit="1" customWidth="1"/>
    <col min="9990" max="9990" width="11.28515625" style="1218" customWidth="1"/>
    <col min="9991" max="9991" width="10.7109375" style="1218" customWidth="1"/>
    <col min="9992" max="9995" width="9.28515625" style="1218" bestFit="1" customWidth="1"/>
    <col min="9996" max="10238" width="9.140625" style="1218"/>
    <col min="10239" max="10239" width="5.85546875" style="1218" customWidth="1"/>
    <col min="10240" max="10240" width="9.140625" style="1218"/>
    <col min="10241" max="10241" width="16" style="1218" customWidth="1"/>
    <col min="10242" max="10242" width="18.28515625" style="1218" customWidth="1"/>
    <col min="10243" max="10244" width="9.28515625" style="1218" bestFit="1" customWidth="1"/>
    <col min="10245" max="10245" width="9.42578125" style="1218" bestFit="1" customWidth="1"/>
    <col min="10246" max="10246" width="11.28515625" style="1218" customWidth="1"/>
    <col min="10247" max="10247" width="10.7109375" style="1218" customWidth="1"/>
    <col min="10248" max="10251" width="9.28515625" style="1218" bestFit="1" customWidth="1"/>
    <col min="10252" max="10494" width="9.140625" style="1218"/>
    <col min="10495" max="10495" width="5.85546875" style="1218" customWidth="1"/>
    <col min="10496" max="10496" width="9.140625" style="1218"/>
    <col min="10497" max="10497" width="16" style="1218" customWidth="1"/>
    <col min="10498" max="10498" width="18.28515625" style="1218" customWidth="1"/>
    <col min="10499" max="10500" width="9.28515625" style="1218" bestFit="1" customWidth="1"/>
    <col min="10501" max="10501" width="9.42578125" style="1218" bestFit="1" customWidth="1"/>
    <col min="10502" max="10502" width="11.28515625" style="1218" customWidth="1"/>
    <col min="10503" max="10503" width="10.7109375" style="1218" customWidth="1"/>
    <col min="10504" max="10507" width="9.28515625" style="1218" bestFit="1" customWidth="1"/>
    <col min="10508" max="10750" width="9.140625" style="1218"/>
    <col min="10751" max="10751" width="5.85546875" style="1218" customWidth="1"/>
    <col min="10752" max="10752" width="9.140625" style="1218"/>
    <col min="10753" max="10753" width="16" style="1218" customWidth="1"/>
    <col min="10754" max="10754" width="18.28515625" style="1218" customWidth="1"/>
    <col min="10755" max="10756" width="9.28515625" style="1218" bestFit="1" customWidth="1"/>
    <col min="10757" max="10757" width="9.42578125" style="1218" bestFit="1" customWidth="1"/>
    <col min="10758" max="10758" width="11.28515625" style="1218" customWidth="1"/>
    <col min="10759" max="10759" width="10.7109375" style="1218" customWidth="1"/>
    <col min="10760" max="10763" width="9.28515625" style="1218" bestFit="1" customWidth="1"/>
    <col min="10764" max="11006" width="9.140625" style="1218"/>
    <col min="11007" max="11007" width="5.85546875" style="1218" customWidth="1"/>
    <col min="11008" max="11008" width="9.140625" style="1218"/>
    <col min="11009" max="11009" width="16" style="1218" customWidth="1"/>
    <col min="11010" max="11010" width="18.28515625" style="1218" customWidth="1"/>
    <col min="11011" max="11012" width="9.28515625" style="1218" bestFit="1" customWidth="1"/>
    <col min="11013" max="11013" width="9.42578125" style="1218" bestFit="1" customWidth="1"/>
    <col min="11014" max="11014" width="11.28515625" style="1218" customWidth="1"/>
    <col min="11015" max="11015" width="10.7109375" style="1218" customWidth="1"/>
    <col min="11016" max="11019" width="9.28515625" style="1218" bestFit="1" customWidth="1"/>
    <col min="11020" max="11262" width="9.140625" style="1218"/>
    <col min="11263" max="11263" width="5.85546875" style="1218" customWidth="1"/>
    <col min="11264" max="11264" width="9.140625" style="1218"/>
    <col min="11265" max="11265" width="16" style="1218" customWidth="1"/>
    <col min="11266" max="11266" width="18.28515625" style="1218" customWidth="1"/>
    <col min="11267" max="11268" width="9.28515625" style="1218" bestFit="1" customWidth="1"/>
    <col min="11269" max="11269" width="9.42578125" style="1218" bestFit="1" customWidth="1"/>
    <col min="11270" max="11270" width="11.28515625" style="1218" customWidth="1"/>
    <col min="11271" max="11271" width="10.7109375" style="1218" customWidth="1"/>
    <col min="11272" max="11275" width="9.28515625" style="1218" bestFit="1" customWidth="1"/>
    <col min="11276" max="11518" width="9.140625" style="1218"/>
    <col min="11519" max="11519" width="5.85546875" style="1218" customWidth="1"/>
    <col min="11520" max="11520" width="9.140625" style="1218"/>
    <col min="11521" max="11521" width="16" style="1218" customWidth="1"/>
    <col min="11522" max="11522" width="18.28515625" style="1218" customWidth="1"/>
    <col min="11523" max="11524" width="9.28515625" style="1218" bestFit="1" customWidth="1"/>
    <col min="11525" max="11525" width="9.42578125" style="1218" bestFit="1" customWidth="1"/>
    <col min="11526" max="11526" width="11.28515625" style="1218" customWidth="1"/>
    <col min="11527" max="11527" width="10.7109375" style="1218" customWidth="1"/>
    <col min="11528" max="11531" width="9.28515625" style="1218" bestFit="1" customWidth="1"/>
    <col min="11532" max="11774" width="9.140625" style="1218"/>
    <col min="11775" max="11775" width="5.85546875" style="1218" customWidth="1"/>
    <col min="11776" max="11776" width="9.140625" style="1218"/>
    <col min="11777" max="11777" width="16" style="1218" customWidth="1"/>
    <col min="11778" max="11778" width="18.28515625" style="1218" customWidth="1"/>
    <col min="11779" max="11780" width="9.28515625" style="1218" bestFit="1" customWidth="1"/>
    <col min="11781" max="11781" width="9.42578125" style="1218" bestFit="1" customWidth="1"/>
    <col min="11782" max="11782" width="11.28515625" style="1218" customWidth="1"/>
    <col min="11783" max="11783" width="10.7109375" style="1218" customWidth="1"/>
    <col min="11784" max="11787" width="9.28515625" style="1218" bestFit="1" customWidth="1"/>
    <col min="11788" max="12030" width="9.140625" style="1218"/>
    <col min="12031" max="12031" width="5.85546875" style="1218" customWidth="1"/>
    <col min="12032" max="12032" width="9.140625" style="1218"/>
    <col min="12033" max="12033" width="16" style="1218" customWidth="1"/>
    <col min="12034" max="12034" width="18.28515625" style="1218" customWidth="1"/>
    <col min="12035" max="12036" width="9.28515625" style="1218" bestFit="1" customWidth="1"/>
    <col min="12037" max="12037" width="9.42578125" style="1218" bestFit="1" customWidth="1"/>
    <col min="12038" max="12038" width="11.28515625" style="1218" customWidth="1"/>
    <col min="12039" max="12039" width="10.7109375" style="1218" customWidth="1"/>
    <col min="12040" max="12043" width="9.28515625" style="1218" bestFit="1" customWidth="1"/>
    <col min="12044" max="12286" width="9.140625" style="1218"/>
    <col min="12287" max="12287" width="5.85546875" style="1218" customWidth="1"/>
    <col min="12288" max="12288" width="9.140625" style="1218"/>
    <col min="12289" max="12289" width="16" style="1218" customWidth="1"/>
    <col min="12290" max="12290" width="18.28515625" style="1218" customWidth="1"/>
    <col min="12291" max="12292" width="9.28515625" style="1218" bestFit="1" customWidth="1"/>
    <col min="12293" max="12293" width="9.42578125" style="1218" bestFit="1" customWidth="1"/>
    <col min="12294" max="12294" width="11.28515625" style="1218" customWidth="1"/>
    <col min="12295" max="12295" width="10.7109375" style="1218" customWidth="1"/>
    <col min="12296" max="12299" width="9.28515625" style="1218" bestFit="1" customWidth="1"/>
    <col min="12300" max="12542" width="9.140625" style="1218"/>
    <col min="12543" max="12543" width="5.85546875" style="1218" customWidth="1"/>
    <col min="12544" max="12544" width="9.140625" style="1218"/>
    <col min="12545" max="12545" width="16" style="1218" customWidth="1"/>
    <col min="12546" max="12546" width="18.28515625" style="1218" customWidth="1"/>
    <col min="12547" max="12548" width="9.28515625" style="1218" bestFit="1" customWidth="1"/>
    <col min="12549" max="12549" width="9.42578125" style="1218" bestFit="1" customWidth="1"/>
    <col min="12550" max="12550" width="11.28515625" style="1218" customWidth="1"/>
    <col min="12551" max="12551" width="10.7109375" style="1218" customWidth="1"/>
    <col min="12552" max="12555" width="9.28515625" style="1218" bestFit="1" customWidth="1"/>
    <col min="12556" max="12798" width="9.140625" style="1218"/>
    <col min="12799" max="12799" width="5.85546875" style="1218" customWidth="1"/>
    <col min="12800" max="12800" width="9.140625" style="1218"/>
    <col min="12801" max="12801" width="16" style="1218" customWidth="1"/>
    <col min="12802" max="12802" width="18.28515625" style="1218" customWidth="1"/>
    <col min="12803" max="12804" width="9.28515625" style="1218" bestFit="1" customWidth="1"/>
    <col min="12805" max="12805" width="9.42578125" style="1218" bestFit="1" customWidth="1"/>
    <col min="12806" max="12806" width="11.28515625" style="1218" customWidth="1"/>
    <col min="12807" max="12807" width="10.7109375" style="1218" customWidth="1"/>
    <col min="12808" max="12811" width="9.28515625" style="1218" bestFit="1" customWidth="1"/>
    <col min="12812" max="13054" width="9.140625" style="1218"/>
    <col min="13055" max="13055" width="5.85546875" style="1218" customWidth="1"/>
    <col min="13056" max="13056" width="9.140625" style="1218"/>
    <col min="13057" max="13057" width="16" style="1218" customWidth="1"/>
    <col min="13058" max="13058" width="18.28515625" style="1218" customWidth="1"/>
    <col min="13059" max="13060" width="9.28515625" style="1218" bestFit="1" customWidth="1"/>
    <col min="13061" max="13061" width="9.42578125" style="1218" bestFit="1" customWidth="1"/>
    <col min="13062" max="13062" width="11.28515625" style="1218" customWidth="1"/>
    <col min="13063" max="13063" width="10.7109375" style="1218" customWidth="1"/>
    <col min="13064" max="13067" width="9.28515625" style="1218" bestFit="1" customWidth="1"/>
    <col min="13068" max="13310" width="9.140625" style="1218"/>
    <col min="13311" max="13311" width="5.85546875" style="1218" customWidth="1"/>
    <col min="13312" max="13312" width="9.140625" style="1218"/>
    <col min="13313" max="13313" width="16" style="1218" customWidth="1"/>
    <col min="13314" max="13314" width="18.28515625" style="1218" customWidth="1"/>
    <col min="13315" max="13316" width="9.28515625" style="1218" bestFit="1" customWidth="1"/>
    <col min="13317" max="13317" width="9.42578125" style="1218" bestFit="1" customWidth="1"/>
    <col min="13318" max="13318" width="11.28515625" style="1218" customWidth="1"/>
    <col min="13319" max="13319" width="10.7109375" style="1218" customWidth="1"/>
    <col min="13320" max="13323" width="9.28515625" style="1218" bestFit="1" customWidth="1"/>
    <col min="13324" max="13566" width="9.140625" style="1218"/>
    <col min="13567" max="13567" width="5.85546875" style="1218" customWidth="1"/>
    <col min="13568" max="13568" width="9.140625" style="1218"/>
    <col min="13569" max="13569" width="16" style="1218" customWidth="1"/>
    <col min="13570" max="13570" width="18.28515625" style="1218" customWidth="1"/>
    <col min="13571" max="13572" width="9.28515625" style="1218" bestFit="1" customWidth="1"/>
    <col min="13573" max="13573" width="9.42578125" style="1218" bestFit="1" customWidth="1"/>
    <col min="13574" max="13574" width="11.28515625" style="1218" customWidth="1"/>
    <col min="13575" max="13575" width="10.7109375" style="1218" customWidth="1"/>
    <col min="13576" max="13579" width="9.28515625" style="1218" bestFit="1" customWidth="1"/>
    <col min="13580" max="13822" width="9.140625" style="1218"/>
    <col min="13823" max="13823" width="5.85546875" style="1218" customWidth="1"/>
    <col min="13824" max="13824" width="9.140625" style="1218"/>
    <col min="13825" max="13825" width="16" style="1218" customWidth="1"/>
    <col min="13826" max="13826" width="18.28515625" style="1218" customWidth="1"/>
    <col min="13827" max="13828" width="9.28515625" style="1218" bestFit="1" customWidth="1"/>
    <col min="13829" max="13829" width="9.42578125" style="1218" bestFit="1" customWidth="1"/>
    <col min="13830" max="13830" width="11.28515625" style="1218" customWidth="1"/>
    <col min="13831" max="13831" width="10.7109375" style="1218" customWidth="1"/>
    <col min="13832" max="13835" width="9.28515625" style="1218" bestFit="1" customWidth="1"/>
    <col min="13836" max="14078" width="9.140625" style="1218"/>
    <col min="14079" max="14079" width="5.85546875" style="1218" customWidth="1"/>
    <col min="14080" max="14080" width="9.140625" style="1218"/>
    <col min="14081" max="14081" width="16" style="1218" customWidth="1"/>
    <col min="14082" max="14082" width="18.28515625" style="1218" customWidth="1"/>
    <col min="14083" max="14084" width="9.28515625" style="1218" bestFit="1" customWidth="1"/>
    <col min="14085" max="14085" width="9.42578125" style="1218" bestFit="1" customWidth="1"/>
    <col min="14086" max="14086" width="11.28515625" style="1218" customWidth="1"/>
    <col min="14087" max="14087" width="10.7109375" style="1218" customWidth="1"/>
    <col min="14088" max="14091" width="9.28515625" style="1218" bestFit="1" customWidth="1"/>
    <col min="14092" max="14334" width="9.140625" style="1218"/>
    <col min="14335" max="14335" width="5.85546875" style="1218" customWidth="1"/>
    <col min="14336" max="14336" width="9.140625" style="1218"/>
    <col min="14337" max="14337" width="16" style="1218" customWidth="1"/>
    <col min="14338" max="14338" width="18.28515625" style="1218" customWidth="1"/>
    <col min="14339" max="14340" width="9.28515625" style="1218" bestFit="1" customWidth="1"/>
    <col min="14341" max="14341" width="9.42578125" style="1218" bestFit="1" customWidth="1"/>
    <col min="14342" max="14342" width="11.28515625" style="1218" customWidth="1"/>
    <col min="14343" max="14343" width="10.7109375" style="1218" customWidth="1"/>
    <col min="14344" max="14347" width="9.28515625" style="1218" bestFit="1" customWidth="1"/>
    <col min="14348" max="14590" width="9.140625" style="1218"/>
    <col min="14591" max="14591" width="5.85546875" style="1218" customWidth="1"/>
    <col min="14592" max="14592" width="9.140625" style="1218"/>
    <col min="14593" max="14593" width="16" style="1218" customWidth="1"/>
    <col min="14594" max="14594" width="18.28515625" style="1218" customWidth="1"/>
    <col min="14595" max="14596" width="9.28515625" style="1218" bestFit="1" customWidth="1"/>
    <col min="14597" max="14597" width="9.42578125" style="1218" bestFit="1" customWidth="1"/>
    <col min="14598" max="14598" width="11.28515625" style="1218" customWidth="1"/>
    <col min="14599" max="14599" width="10.7109375" style="1218" customWidth="1"/>
    <col min="14600" max="14603" width="9.28515625" style="1218" bestFit="1" customWidth="1"/>
    <col min="14604" max="14846" width="9.140625" style="1218"/>
    <col min="14847" max="14847" width="5.85546875" style="1218" customWidth="1"/>
    <col min="14848" max="14848" width="9.140625" style="1218"/>
    <col min="14849" max="14849" width="16" style="1218" customWidth="1"/>
    <col min="14850" max="14850" width="18.28515625" style="1218" customWidth="1"/>
    <col min="14851" max="14852" width="9.28515625" style="1218" bestFit="1" customWidth="1"/>
    <col min="14853" max="14853" width="9.42578125" style="1218" bestFit="1" customWidth="1"/>
    <col min="14854" max="14854" width="11.28515625" style="1218" customWidth="1"/>
    <col min="14855" max="14855" width="10.7109375" style="1218" customWidth="1"/>
    <col min="14856" max="14859" width="9.28515625" style="1218" bestFit="1" customWidth="1"/>
    <col min="14860" max="15102" width="9.140625" style="1218"/>
    <col min="15103" max="15103" width="5.85546875" style="1218" customWidth="1"/>
    <col min="15104" max="15104" width="9.140625" style="1218"/>
    <col min="15105" max="15105" width="16" style="1218" customWidth="1"/>
    <col min="15106" max="15106" width="18.28515625" style="1218" customWidth="1"/>
    <col min="15107" max="15108" width="9.28515625" style="1218" bestFit="1" customWidth="1"/>
    <col min="15109" max="15109" width="9.42578125" style="1218" bestFit="1" customWidth="1"/>
    <col min="15110" max="15110" width="11.28515625" style="1218" customWidth="1"/>
    <col min="15111" max="15111" width="10.7109375" style="1218" customWidth="1"/>
    <col min="15112" max="15115" width="9.28515625" style="1218" bestFit="1" customWidth="1"/>
    <col min="15116" max="15358" width="9.140625" style="1218"/>
    <col min="15359" max="15359" width="5.85546875" style="1218" customWidth="1"/>
    <col min="15360" max="15360" width="9.140625" style="1218"/>
    <col min="15361" max="15361" width="16" style="1218" customWidth="1"/>
    <col min="15362" max="15362" width="18.28515625" style="1218" customWidth="1"/>
    <col min="15363" max="15364" width="9.28515625" style="1218" bestFit="1" customWidth="1"/>
    <col min="15365" max="15365" width="9.42578125" style="1218" bestFit="1" customWidth="1"/>
    <col min="15366" max="15366" width="11.28515625" style="1218" customWidth="1"/>
    <col min="15367" max="15367" width="10.7109375" style="1218" customWidth="1"/>
    <col min="15368" max="15371" width="9.28515625" style="1218" bestFit="1" customWidth="1"/>
    <col min="15372" max="15614" width="9.140625" style="1218"/>
    <col min="15615" max="15615" width="5.85546875" style="1218" customWidth="1"/>
    <col min="15616" max="15616" width="9.140625" style="1218"/>
    <col min="15617" max="15617" width="16" style="1218" customWidth="1"/>
    <col min="15618" max="15618" width="18.28515625" style="1218" customWidth="1"/>
    <col min="15619" max="15620" width="9.28515625" style="1218" bestFit="1" customWidth="1"/>
    <col min="15621" max="15621" width="9.42578125" style="1218" bestFit="1" customWidth="1"/>
    <col min="15622" max="15622" width="11.28515625" style="1218" customWidth="1"/>
    <col min="15623" max="15623" width="10.7109375" style="1218" customWidth="1"/>
    <col min="15624" max="15627" width="9.28515625" style="1218" bestFit="1" customWidth="1"/>
    <col min="15628" max="15870" width="9.140625" style="1218"/>
    <col min="15871" max="15871" width="5.85546875" style="1218" customWidth="1"/>
    <col min="15872" max="15872" width="9.140625" style="1218"/>
    <col min="15873" max="15873" width="16" style="1218" customWidth="1"/>
    <col min="15874" max="15874" width="18.28515625" style="1218" customWidth="1"/>
    <col min="15875" max="15876" width="9.28515625" style="1218" bestFit="1" customWidth="1"/>
    <col min="15877" max="15877" width="9.42578125" style="1218" bestFit="1" customWidth="1"/>
    <col min="15878" max="15878" width="11.28515625" style="1218" customWidth="1"/>
    <col min="15879" max="15879" width="10.7109375" style="1218" customWidth="1"/>
    <col min="15880" max="15883" width="9.28515625" style="1218" bestFit="1" customWidth="1"/>
    <col min="15884" max="16126" width="9.140625" style="1218"/>
    <col min="16127" max="16127" width="5.85546875" style="1218" customWidth="1"/>
    <col min="16128" max="16128" width="9.140625" style="1218"/>
    <col min="16129" max="16129" width="16" style="1218" customWidth="1"/>
    <col min="16130" max="16130" width="18.28515625" style="1218" customWidth="1"/>
    <col min="16131" max="16132" width="9.28515625" style="1218" bestFit="1" customWidth="1"/>
    <col min="16133" max="16133" width="9.42578125" style="1218" bestFit="1" customWidth="1"/>
    <col min="16134" max="16134" width="11.28515625" style="1218" customWidth="1"/>
    <col min="16135" max="16135" width="10.7109375" style="1218" customWidth="1"/>
    <col min="16136" max="16139" width="9.28515625" style="1218" bestFit="1" customWidth="1"/>
    <col min="16140" max="16384" width="9.140625" style="1218"/>
  </cols>
  <sheetData>
    <row r="1" spans="2:9" ht="23.25" customHeight="1">
      <c r="B1" s="2704" t="s">
        <v>1543</v>
      </c>
      <c r="C1" s="2704"/>
      <c r="D1" s="2704"/>
      <c r="E1" s="2704"/>
      <c r="F1" s="2704"/>
      <c r="G1" s="2704"/>
      <c r="H1" s="2704"/>
      <c r="I1" s="2704"/>
    </row>
    <row r="2" spans="2:9" ht="23.25" customHeight="1" thickBot="1">
      <c r="B2" s="2705" t="s">
        <v>1518</v>
      </c>
      <c r="C2" s="2706"/>
      <c r="D2" s="2706"/>
      <c r="E2" s="2706"/>
      <c r="F2" s="2706"/>
      <c r="G2" s="2706"/>
      <c r="H2" s="2706"/>
      <c r="I2" s="2706"/>
    </row>
    <row r="3" spans="2:9" ht="23.25" customHeight="1" thickTop="1">
      <c r="B3" s="2707" t="s">
        <v>1519</v>
      </c>
      <c r="C3" s="2709" t="s">
        <v>216</v>
      </c>
      <c r="D3" s="2711" t="s">
        <v>1520</v>
      </c>
      <c r="E3" s="2711"/>
      <c r="F3" s="2711"/>
      <c r="G3" s="2712" t="s">
        <v>1521</v>
      </c>
      <c r="H3" s="2711"/>
      <c r="I3" s="2713"/>
    </row>
    <row r="4" spans="2:9" ht="23.25" customHeight="1" thickBot="1">
      <c r="B4" s="2708"/>
      <c r="C4" s="2710"/>
      <c r="D4" s="1591" t="s">
        <v>1522</v>
      </c>
      <c r="E4" s="1591" t="s">
        <v>1523</v>
      </c>
      <c r="F4" s="1591" t="s">
        <v>1524</v>
      </c>
      <c r="G4" s="1514" t="s">
        <v>1522</v>
      </c>
      <c r="H4" s="1591" t="s">
        <v>1523</v>
      </c>
      <c r="I4" s="1515" t="s">
        <v>1524</v>
      </c>
    </row>
    <row r="5" spans="2:9" ht="23.25" hidden="1" customHeight="1">
      <c r="B5" s="2696" t="s">
        <v>341</v>
      </c>
      <c r="C5" s="1516" t="s">
        <v>1339</v>
      </c>
      <c r="D5" s="1517">
        <v>72.099999999999994</v>
      </c>
      <c r="E5" s="1517">
        <v>72.7</v>
      </c>
      <c r="F5" s="1517">
        <v>72.400000000000006</v>
      </c>
      <c r="G5" s="1517">
        <v>71.107187499999995</v>
      </c>
      <c r="H5" s="1517">
        <v>71.707187500000003</v>
      </c>
      <c r="I5" s="1518">
        <v>71.407187500000006</v>
      </c>
    </row>
    <row r="6" spans="2:9" ht="23.25" hidden="1" customHeight="1">
      <c r="B6" s="2697"/>
      <c r="C6" s="1516" t="s">
        <v>1340</v>
      </c>
      <c r="D6" s="1517">
        <v>75.599999999999994</v>
      </c>
      <c r="E6" s="1517">
        <v>76.2</v>
      </c>
      <c r="F6" s="1517">
        <v>75.900000000000006</v>
      </c>
      <c r="G6" s="1517">
        <v>73.617096774193527</v>
      </c>
      <c r="H6" s="1517">
        <v>74.21709677419355</v>
      </c>
      <c r="I6" s="1518">
        <v>73.917096774193539</v>
      </c>
    </row>
    <row r="7" spans="2:9" ht="23.25" hidden="1" customHeight="1">
      <c r="B7" s="2697"/>
      <c r="C7" s="1516" t="s">
        <v>817</v>
      </c>
      <c r="D7" s="1517">
        <v>78.099999999999994</v>
      </c>
      <c r="E7" s="1517">
        <v>78.7</v>
      </c>
      <c r="F7" s="1517">
        <v>78.400000000000006</v>
      </c>
      <c r="G7" s="1517">
        <v>77.85466666666666</v>
      </c>
      <c r="H7" s="1517">
        <v>78.454666666666668</v>
      </c>
      <c r="I7" s="1518">
        <v>78.154666666666657</v>
      </c>
    </row>
    <row r="8" spans="2:9" ht="23.25" hidden="1" customHeight="1">
      <c r="B8" s="2697"/>
      <c r="C8" s="1516" t="s">
        <v>1341</v>
      </c>
      <c r="D8" s="1517">
        <v>80.739999999999995</v>
      </c>
      <c r="E8" s="1517">
        <v>81.34</v>
      </c>
      <c r="F8" s="1517">
        <v>81.040000000000006</v>
      </c>
      <c r="G8" s="1517">
        <v>78.983333333333334</v>
      </c>
      <c r="H8" s="1517">
        <v>79.583333333333329</v>
      </c>
      <c r="I8" s="1518">
        <v>79.283333333333331</v>
      </c>
    </row>
    <row r="9" spans="2:9" ht="23.25" hidden="1" customHeight="1">
      <c r="B9" s="2697"/>
      <c r="C9" s="1516" t="s">
        <v>1342</v>
      </c>
      <c r="D9" s="1517">
        <v>85.51</v>
      </c>
      <c r="E9" s="1517">
        <v>86.11</v>
      </c>
      <c r="F9" s="1517">
        <v>85.81</v>
      </c>
      <c r="G9" s="1517">
        <v>82.697241379310341</v>
      </c>
      <c r="H9" s="1517">
        <v>83.297241379310336</v>
      </c>
      <c r="I9" s="1518">
        <v>82.997241379310339</v>
      </c>
    </row>
    <row r="10" spans="2:9" ht="23.25" hidden="1" customHeight="1">
      <c r="B10" s="2697"/>
      <c r="C10" s="1516" t="s">
        <v>1343</v>
      </c>
      <c r="D10" s="1517">
        <v>81.900000000000006</v>
      </c>
      <c r="E10" s="1517">
        <v>82.5</v>
      </c>
      <c r="F10" s="1517">
        <v>82.2</v>
      </c>
      <c r="G10" s="1517">
        <v>84.163666666666657</v>
      </c>
      <c r="H10" s="1517">
        <v>84.763666666666666</v>
      </c>
      <c r="I10" s="1518">
        <v>84.463666666666654</v>
      </c>
    </row>
    <row r="11" spans="2:9" ht="23.25" hidden="1" customHeight="1">
      <c r="B11" s="2697"/>
      <c r="C11" s="1516" t="s">
        <v>1344</v>
      </c>
      <c r="D11" s="1517">
        <v>79.05</v>
      </c>
      <c r="E11" s="1517">
        <v>79.650000000000006</v>
      </c>
      <c r="F11" s="1517">
        <v>79.349999999999994</v>
      </c>
      <c r="G11" s="1517">
        <v>79.455517241379312</v>
      </c>
      <c r="H11" s="1517">
        <v>80.055517241379306</v>
      </c>
      <c r="I11" s="1518">
        <v>79.755517241379309</v>
      </c>
    </row>
    <row r="12" spans="2:9" ht="23.25" hidden="1" customHeight="1">
      <c r="B12" s="2697"/>
      <c r="C12" s="1516" t="s">
        <v>1345</v>
      </c>
      <c r="D12" s="1517">
        <v>79.55</v>
      </c>
      <c r="E12" s="1517">
        <v>80.150000000000006</v>
      </c>
      <c r="F12" s="1517">
        <v>79.849999999999994</v>
      </c>
      <c r="G12" s="1517">
        <v>78.760000000000005</v>
      </c>
      <c r="H12" s="1517">
        <v>79.36</v>
      </c>
      <c r="I12" s="1518">
        <v>79.06</v>
      </c>
    </row>
    <row r="13" spans="2:9" ht="23.25" hidden="1" customHeight="1">
      <c r="B13" s="2697"/>
      <c r="C13" s="1516" t="s">
        <v>1346</v>
      </c>
      <c r="D13" s="1517">
        <v>82.13</v>
      </c>
      <c r="E13" s="1517">
        <v>82.73</v>
      </c>
      <c r="F13" s="1517">
        <v>82.43</v>
      </c>
      <c r="G13" s="1517">
        <v>80.99233333333332</v>
      </c>
      <c r="H13" s="1517">
        <v>81.592333333333343</v>
      </c>
      <c r="I13" s="1518">
        <v>81.292333333333332</v>
      </c>
    </row>
    <row r="14" spans="2:9" ht="23.25" hidden="1" customHeight="1">
      <c r="B14" s="2697"/>
      <c r="C14" s="1516" t="s">
        <v>1347</v>
      </c>
      <c r="D14" s="1517">
        <v>85.32</v>
      </c>
      <c r="E14" s="1517">
        <v>85.92</v>
      </c>
      <c r="F14" s="1517">
        <v>85.62</v>
      </c>
      <c r="G14" s="1517">
        <v>83.74677419354839</v>
      </c>
      <c r="H14" s="1517">
        <v>84.346774193548384</v>
      </c>
      <c r="I14" s="1518">
        <v>84.046774193548387</v>
      </c>
    </row>
    <row r="15" spans="2:9" ht="23.25" hidden="1" customHeight="1">
      <c r="B15" s="2697"/>
      <c r="C15" s="1516" t="s">
        <v>1348</v>
      </c>
      <c r="D15" s="1519">
        <v>88.6</v>
      </c>
      <c r="E15" s="1517">
        <v>89.2</v>
      </c>
      <c r="F15" s="1519">
        <v>88.9</v>
      </c>
      <c r="G15" s="1517">
        <v>88.055937499999999</v>
      </c>
      <c r="H15" s="1519">
        <v>88.655937499999993</v>
      </c>
      <c r="I15" s="1518">
        <v>88.355937499999996</v>
      </c>
    </row>
    <row r="16" spans="2:9" ht="23.25" hidden="1" customHeight="1">
      <c r="B16" s="2697"/>
      <c r="C16" s="1520" t="s">
        <v>1349</v>
      </c>
      <c r="D16" s="1521">
        <v>88.6</v>
      </c>
      <c r="E16" s="1521">
        <v>89.2</v>
      </c>
      <c r="F16" s="1521">
        <v>88.9</v>
      </c>
      <c r="G16" s="1521">
        <v>89.202903225806452</v>
      </c>
      <c r="H16" s="1521">
        <v>89.80290322580646</v>
      </c>
      <c r="I16" s="1522">
        <v>89.502903225806449</v>
      </c>
    </row>
    <row r="17" spans="2:9" ht="23.25" hidden="1" customHeight="1">
      <c r="B17" s="2698"/>
      <c r="C17" s="1523" t="s">
        <v>210</v>
      </c>
      <c r="D17" s="1524">
        <v>81.433333333333323</v>
      </c>
      <c r="E17" s="1524">
        <v>82.033333333333346</v>
      </c>
      <c r="F17" s="1524">
        <v>81.733333333333334</v>
      </c>
      <c r="G17" s="1524">
        <v>80.719721484519837</v>
      </c>
      <c r="H17" s="1524">
        <v>81.319721484519846</v>
      </c>
      <c r="I17" s="1525">
        <v>81.019721484519806</v>
      </c>
    </row>
    <row r="18" spans="2:9" ht="23.25" hidden="1" customHeight="1">
      <c r="B18" s="2699" t="s">
        <v>342</v>
      </c>
      <c r="C18" s="1516" t="s">
        <v>1339</v>
      </c>
      <c r="D18" s="1526">
        <v>88.75</v>
      </c>
      <c r="E18" s="1526">
        <v>89.35</v>
      </c>
      <c r="F18" s="1526">
        <v>89.05</v>
      </c>
      <c r="G18" s="1527">
        <v>88.448437499999997</v>
      </c>
      <c r="H18" s="1526">
        <v>89.048437500000006</v>
      </c>
      <c r="I18" s="1528">
        <v>88.748437499999994</v>
      </c>
    </row>
    <row r="19" spans="2:9" ht="23.25" hidden="1" customHeight="1">
      <c r="B19" s="2697"/>
      <c r="C19" s="1516" t="s">
        <v>1340</v>
      </c>
      <c r="D19" s="1526">
        <v>87.23</v>
      </c>
      <c r="E19" s="1526">
        <v>87.83</v>
      </c>
      <c r="F19" s="1526">
        <v>87.53</v>
      </c>
      <c r="G19" s="1527">
        <v>88.500967741935511</v>
      </c>
      <c r="H19" s="1526">
        <v>89.100967741935477</v>
      </c>
      <c r="I19" s="1528">
        <v>88.800967741935494</v>
      </c>
    </row>
    <row r="20" spans="2:9" ht="23.25" hidden="1" customHeight="1">
      <c r="B20" s="2697"/>
      <c r="C20" s="1516" t="s">
        <v>817</v>
      </c>
      <c r="D20" s="1526">
        <v>84.6</v>
      </c>
      <c r="E20" s="1526">
        <v>85.2</v>
      </c>
      <c r="F20" s="1526">
        <v>84.9</v>
      </c>
      <c r="G20" s="1527">
        <v>84.469333333333324</v>
      </c>
      <c r="H20" s="1526">
        <v>85.069333333333333</v>
      </c>
      <c r="I20" s="1528">
        <v>84.769333333333321</v>
      </c>
    </row>
    <row r="21" spans="2:9" ht="23.25" hidden="1" customHeight="1">
      <c r="B21" s="2697"/>
      <c r="C21" s="1516" t="s">
        <v>1341</v>
      </c>
      <c r="D21" s="1526">
        <v>87.64</v>
      </c>
      <c r="E21" s="1526">
        <v>88.24</v>
      </c>
      <c r="F21" s="1526">
        <v>87.94</v>
      </c>
      <c r="G21" s="1527">
        <v>85.926666666666677</v>
      </c>
      <c r="H21" s="1526">
        <v>86.526666666666657</v>
      </c>
      <c r="I21" s="1528">
        <v>86.226666666666659</v>
      </c>
    </row>
    <row r="22" spans="2:9" ht="23.25" hidden="1" customHeight="1">
      <c r="B22" s="2697"/>
      <c r="C22" s="1516" t="s">
        <v>1342</v>
      </c>
      <c r="D22" s="1526">
        <v>86.61</v>
      </c>
      <c r="E22" s="1526">
        <v>87.21</v>
      </c>
      <c r="F22" s="1526">
        <v>86.91</v>
      </c>
      <c r="G22" s="1527">
        <v>87.38366666666667</v>
      </c>
      <c r="H22" s="1526">
        <v>87.983666666666679</v>
      </c>
      <c r="I22" s="1528">
        <v>87.683666666666682</v>
      </c>
    </row>
    <row r="23" spans="2:9" ht="23.25" hidden="1" customHeight="1">
      <c r="B23" s="2697"/>
      <c r="C23" s="1516" t="s">
        <v>1343</v>
      </c>
      <c r="D23" s="1526">
        <v>87.1</v>
      </c>
      <c r="E23" s="1526">
        <v>87.7</v>
      </c>
      <c r="F23" s="1526">
        <v>87.4</v>
      </c>
      <c r="G23" s="1527">
        <v>87.402758620689667</v>
      </c>
      <c r="H23" s="1526">
        <v>88.002758620689633</v>
      </c>
      <c r="I23" s="1528">
        <v>87.70275862068965</v>
      </c>
    </row>
    <row r="24" spans="2:9" ht="23.25" hidden="1" customHeight="1">
      <c r="B24" s="2697"/>
      <c r="C24" s="1516" t="s">
        <v>1344</v>
      </c>
      <c r="D24" s="1526">
        <v>85.3</v>
      </c>
      <c r="E24" s="1526">
        <v>85.9</v>
      </c>
      <c r="F24" s="1526">
        <v>85.6</v>
      </c>
      <c r="G24" s="1527">
        <v>85.646896551724126</v>
      </c>
      <c r="H24" s="1526">
        <v>86.246896551724149</v>
      </c>
      <c r="I24" s="1528">
        <v>85.946896551724137</v>
      </c>
    </row>
    <row r="25" spans="2:9" ht="23.25" hidden="1" customHeight="1">
      <c r="B25" s="2697"/>
      <c r="C25" s="1516" t="s">
        <v>1345</v>
      </c>
      <c r="D25" s="1526">
        <v>86.77</v>
      </c>
      <c r="E25" s="1526">
        <v>87.37</v>
      </c>
      <c r="F25" s="1526">
        <v>87.07</v>
      </c>
      <c r="G25" s="1527">
        <v>86.572333333333333</v>
      </c>
      <c r="H25" s="1526">
        <v>87.172333333333341</v>
      </c>
      <c r="I25" s="1528">
        <v>86.87233333333333</v>
      </c>
    </row>
    <row r="26" spans="2:9" ht="23.25" hidden="1" customHeight="1">
      <c r="B26" s="2697"/>
      <c r="C26" s="1516" t="s">
        <v>1346</v>
      </c>
      <c r="D26" s="1526">
        <v>86.86</v>
      </c>
      <c r="E26" s="1526">
        <v>87.46</v>
      </c>
      <c r="F26" s="1526">
        <v>87.16</v>
      </c>
      <c r="G26" s="1527">
        <v>86.686451612903213</v>
      </c>
      <c r="H26" s="1526">
        <v>87.291000000000011</v>
      </c>
      <c r="I26" s="1528">
        <v>86.988725806451612</v>
      </c>
    </row>
    <row r="27" spans="2:9" ht="23.25" hidden="1" customHeight="1">
      <c r="B27" s="2697"/>
      <c r="C27" s="1516" t="s">
        <v>1347</v>
      </c>
      <c r="D27" s="1526">
        <v>87.61</v>
      </c>
      <c r="E27" s="1526">
        <v>88.21</v>
      </c>
      <c r="F27" s="1526">
        <v>87.91</v>
      </c>
      <c r="G27" s="1527">
        <v>86.455806451612901</v>
      </c>
      <c r="H27" s="1526">
        <v>87.055806451612895</v>
      </c>
      <c r="I27" s="1528">
        <v>86.755806451612898</v>
      </c>
    </row>
    <row r="28" spans="2:9" ht="23.25" hidden="1" customHeight="1">
      <c r="B28" s="2697"/>
      <c r="C28" s="1516" t="s">
        <v>1348</v>
      </c>
      <c r="D28" s="1526">
        <v>92.72</v>
      </c>
      <c r="E28" s="1526">
        <v>93.32</v>
      </c>
      <c r="F28" s="1526">
        <v>93.02</v>
      </c>
      <c r="G28" s="1527">
        <v>89.458709677419364</v>
      </c>
      <c r="H28" s="1526">
        <v>90.058709677419344</v>
      </c>
      <c r="I28" s="1528">
        <v>89.758709677419347</v>
      </c>
    </row>
    <row r="29" spans="2:9" ht="23.25" hidden="1" customHeight="1">
      <c r="B29" s="2697"/>
      <c r="C29" s="1520" t="s">
        <v>1349</v>
      </c>
      <c r="D29" s="1526">
        <v>95</v>
      </c>
      <c r="E29" s="1526">
        <v>95.6</v>
      </c>
      <c r="F29" s="1526">
        <v>95.3</v>
      </c>
      <c r="G29" s="1527">
        <v>94.915483870967748</v>
      </c>
      <c r="H29" s="1526">
        <v>95.515483870967742</v>
      </c>
      <c r="I29" s="1528">
        <v>95.215483870967745</v>
      </c>
    </row>
    <row r="30" spans="2:9" ht="23.25" hidden="1" customHeight="1">
      <c r="B30" s="2698"/>
      <c r="C30" s="1529" t="s">
        <v>210</v>
      </c>
      <c r="D30" s="1530">
        <v>88.015833333333333</v>
      </c>
      <c r="E30" s="1530">
        <v>88.615833333333327</v>
      </c>
      <c r="F30" s="1530">
        <v>88.31583333333333</v>
      </c>
      <c r="G30" s="1531">
        <v>87.655626002271049</v>
      </c>
      <c r="H30" s="1530">
        <v>88.256005034529096</v>
      </c>
      <c r="I30" s="1532">
        <v>87.955815518400073</v>
      </c>
    </row>
    <row r="31" spans="2:9" ht="23.25" hidden="1" customHeight="1">
      <c r="B31" s="2699" t="s">
        <v>155</v>
      </c>
      <c r="C31" s="1516" t="s">
        <v>1339</v>
      </c>
      <c r="D31" s="1533">
        <v>97.96</v>
      </c>
      <c r="E31" s="1533">
        <v>98.56</v>
      </c>
      <c r="F31" s="1533">
        <v>98.259999999999991</v>
      </c>
      <c r="G31" s="1533">
        <v>96.012187499999996</v>
      </c>
      <c r="H31" s="1533">
        <v>96.612187500000005</v>
      </c>
      <c r="I31" s="1534">
        <v>96.312187499999993</v>
      </c>
    </row>
    <row r="32" spans="2:9" ht="23.25" hidden="1" customHeight="1">
      <c r="B32" s="2697"/>
      <c r="C32" s="1516" t="s">
        <v>1340</v>
      </c>
      <c r="D32" s="1526">
        <v>101.29</v>
      </c>
      <c r="E32" s="1526">
        <v>101.89</v>
      </c>
      <c r="F32" s="1526">
        <v>101.59</v>
      </c>
      <c r="G32" s="1526">
        <v>103.24870967741936</v>
      </c>
      <c r="H32" s="1526">
        <v>103.84870967741935</v>
      </c>
      <c r="I32" s="1528">
        <v>103.54870967741935</v>
      </c>
    </row>
    <row r="33" spans="2:9" ht="23.25" hidden="1" customHeight="1">
      <c r="B33" s="2697"/>
      <c r="C33" s="1516" t="s">
        <v>817</v>
      </c>
      <c r="D33" s="1526">
        <v>98.64</v>
      </c>
      <c r="E33" s="1526">
        <v>99.24</v>
      </c>
      <c r="F33" s="1526">
        <v>98.94</v>
      </c>
      <c r="G33" s="1526">
        <v>98.939677419354837</v>
      </c>
      <c r="H33" s="1526">
        <v>99.539677419354845</v>
      </c>
      <c r="I33" s="1528">
        <v>99.239677419354848</v>
      </c>
    </row>
    <row r="34" spans="2:9" ht="23.25" hidden="1" customHeight="1">
      <c r="B34" s="2697"/>
      <c r="C34" s="1516" t="s">
        <v>1341</v>
      </c>
      <c r="D34" s="1526">
        <v>100.73</v>
      </c>
      <c r="E34" s="1526">
        <v>101.33</v>
      </c>
      <c r="F34" s="1526">
        <v>101.03</v>
      </c>
      <c r="G34" s="1526">
        <v>98.803103448275863</v>
      </c>
      <c r="H34" s="1526">
        <v>99.403103448275857</v>
      </c>
      <c r="I34" s="1528">
        <v>99.10310344827586</v>
      </c>
    </row>
    <row r="35" spans="2:9" ht="23.25" hidden="1" customHeight="1">
      <c r="B35" s="2697"/>
      <c r="C35" s="1516" t="s">
        <v>1342</v>
      </c>
      <c r="D35" s="1526">
        <v>99.11</v>
      </c>
      <c r="E35" s="1526">
        <v>99.71</v>
      </c>
      <c r="F35" s="1526">
        <v>99.41</v>
      </c>
      <c r="G35" s="1526">
        <v>99.268333333333302</v>
      </c>
      <c r="H35" s="1526">
        <v>99.868333333333339</v>
      </c>
      <c r="I35" s="1528">
        <v>99.568333333333328</v>
      </c>
    </row>
    <row r="36" spans="2:9" ht="23.25" hidden="1" customHeight="1">
      <c r="B36" s="2697"/>
      <c r="C36" s="1516" t="s">
        <v>1343</v>
      </c>
      <c r="D36" s="1526">
        <v>98.14</v>
      </c>
      <c r="E36" s="1526">
        <v>98.74</v>
      </c>
      <c r="F36" s="1526">
        <v>98.44</v>
      </c>
      <c r="G36" s="1526">
        <v>98.89533333333334</v>
      </c>
      <c r="H36" s="1526">
        <v>99.495333333333321</v>
      </c>
      <c r="I36" s="1528">
        <v>99.195333333333338</v>
      </c>
    </row>
    <row r="37" spans="2:9" ht="23.25" hidden="1" customHeight="1">
      <c r="B37" s="2697"/>
      <c r="C37" s="1535" t="s">
        <v>1344</v>
      </c>
      <c r="D37" s="1536">
        <v>99.26</v>
      </c>
      <c r="E37" s="1536">
        <v>99.86</v>
      </c>
      <c r="F37" s="1536">
        <v>99.56</v>
      </c>
      <c r="G37" s="1536">
        <v>99.27</v>
      </c>
      <c r="H37" s="1536">
        <v>99.87</v>
      </c>
      <c r="I37" s="1528">
        <v>99.57</v>
      </c>
    </row>
    <row r="38" spans="2:9" ht="23.25" hidden="1" customHeight="1">
      <c r="B38" s="2697"/>
      <c r="C38" s="1535" t="s">
        <v>1345</v>
      </c>
      <c r="D38" s="1536">
        <v>97.58</v>
      </c>
      <c r="E38" s="1536">
        <v>98.18</v>
      </c>
      <c r="F38" s="1536">
        <v>97.88</v>
      </c>
      <c r="G38" s="1536">
        <v>98.50866666666667</v>
      </c>
      <c r="H38" s="1536">
        <v>99.108666666666679</v>
      </c>
      <c r="I38" s="1528">
        <v>98.808666666666682</v>
      </c>
    </row>
    <row r="39" spans="2:9" ht="23.25" hidden="1" customHeight="1">
      <c r="B39" s="2697"/>
      <c r="C39" s="1516" t="s">
        <v>1346</v>
      </c>
      <c r="D39" s="1526">
        <v>95.99</v>
      </c>
      <c r="E39" s="1526">
        <v>96.59</v>
      </c>
      <c r="F39" s="1526">
        <v>96.289999999999992</v>
      </c>
      <c r="G39" s="1526">
        <v>96.414666666666662</v>
      </c>
      <c r="H39" s="1526">
        <v>97.014666666666685</v>
      </c>
      <c r="I39" s="1528">
        <v>96.714666666666673</v>
      </c>
    </row>
    <row r="40" spans="2:9" ht="23.25" hidden="1" customHeight="1">
      <c r="B40" s="2697"/>
      <c r="C40" s="1516" t="s">
        <v>1347</v>
      </c>
      <c r="D40" s="1526">
        <v>95.2</v>
      </c>
      <c r="E40" s="1526">
        <v>95.8</v>
      </c>
      <c r="F40" s="1526">
        <v>95.5</v>
      </c>
      <c r="G40" s="1526">
        <v>96.220967741935496</v>
      </c>
      <c r="H40" s="1526">
        <v>96.820967741935476</v>
      </c>
      <c r="I40" s="1528">
        <v>96.520967741935493</v>
      </c>
    </row>
    <row r="41" spans="2:9" ht="23.25" hidden="1" customHeight="1">
      <c r="B41" s="2697"/>
      <c r="C41" s="1516" t="s">
        <v>1348</v>
      </c>
      <c r="D41" s="1526">
        <v>95.32</v>
      </c>
      <c r="E41" s="1526">
        <v>95.92</v>
      </c>
      <c r="F41" s="1526">
        <v>95.62</v>
      </c>
      <c r="G41" s="1526">
        <v>94.152258064516133</v>
      </c>
      <c r="H41" s="1526">
        <v>94.752258064516141</v>
      </c>
      <c r="I41" s="1528">
        <v>94.452258064516144</v>
      </c>
    </row>
    <row r="42" spans="2:9" ht="23.25" hidden="1" customHeight="1">
      <c r="B42" s="2697"/>
      <c r="C42" s="1520" t="s">
        <v>1349</v>
      </c>
      <c r="D42" s="1537">
        <v>95.9</v>
      </c>
      <c r="E42" s="1537">
        <v>96.5</v>
      </c>
      <c r="F42" s="1537">
        <v>96.2</v>
      </c>
      <c r="G42" s="1537">
        <v>95.714062499999997</v>
      </c>
      <c r="H42" s="1537">
        <v>96.314062500000006</v>
      </c>
      <c r="I42" s="1538">
        <v>96.014062499999994</v>
      </c>
    </row>
    <row r="43" spans="2:9" ht="23.25" customHeight="1">
      <c r="B43" s="2698"/>
      <c r="C43" s="1539" t="s">
        <v>210</v>
      </c>
      <c r="D43" s="1540">
        <v>97.926666666666677</v>
      </c>
      <c r="E43" s="1540">
        <v>98.526666666666657</v>
      </c>
      <c r="F43" s="1540">
        <v>98.251639784946235</v>
      </c>
      <c r="G43" s="1540">
        <v>97.953997195958479</v>
      </c>
      <c r="H43" s="1540">
        <v>98.553997195958473</v>
      </c>
      <c r="I43" s="1541">
        <v>98.253997195958462</v>
      </c>
    </row>
    <row r="44" spans="2:9" ht="23.25" customHeight="1">
      <c r="B44" s="2699" t="s">
        <v>0</v>
      </c>
      <c r="C44" s="1516" t="s">
        <v>1339</v>
      </c>
      <c r="D44" s="1542">
        <v>96.92</v>
      </c>
      <c r="E44" s="1542">
        <v>97.52</v>
      </c>
      <c r="F44" s="1542">
        <v>97.22</v>
      </c>
      <c r="G44" s="1542">
        <v>96.714193548387101</v>
      </c>
      <c r="H44" s="1542">
        <v>97.314193548387095</v>
      </c>
      <c r="I44" s="1543">
        <v>97.014193548387098</v>
      </c>
    </row>
    <row r="45" spans="2:9" ht="23.25" customHeight="1">
      <c r="B45" s="2697"/>
      <c r="C45" s="1516" t="s">
        <v>1340</v>
      </c>
      <c r="D45" s="1527">
        <v>97.52</v>
      </c>
      <c r="E45" s="1527">
        <v>98.12</v>
      </c>
      <c r="F45" s="1527">
        <v>97.82</v>
      </c>
      <c r="G45" s="1527">
        <v>96.642258064516142</v>
      </c>
      <c r="H45" s="1527">
        <v>97.242258064516108</v>
      </c>
      <c r="I45" s="1544">
        <v>96.942258064516125</v>
      </c>
    </row>
    <row r="46" spans="2:9" ht="23.25" customHeight="1">
      <c r="B46" s="2697"/>
      <c r="C46" s="1516" t="s">
        <v>817</v>
      </c>
      <c r="D46" s="1527">
        <v>98.64</v>
      </c>
      <c r="E46" s="1527">
        <v>99.24</v>
      </c>
      <c r="F46" s="1527">
        <v>98.94</v>
      </c>
      <c r="G46" s="1527">
        <v>97.734193548387097</v>
      </c>
      <c r="H46" s="1527">
        <v>98.334193548387105</v>
      </c>
      <c r="I46" s="1544">
        <v>98.034193548387094</v>
      </c>
    </row>
    <row r="47" spans="2:9" ht="23.25" customHeight="1">
      <c r="B47" s="2697"/>
      <c r="C47" s="1516" t="s">
        <v>1341</v>
      </c>
      <c r="D47" s="1527">
        <v>98.46</v>
      </c>
      <c r="E47" s="1527">
        <v>99.06</v>
      </c>
      <c r="F47" s="1527">
        <v>98.76</v>
      </c>
      <c r="G47" s="1527">
        <v>97.996333333333311</v>
      </c>
      <c r="H47" s="1527">
        <v>98.596333333333334</v>
      </c>
      <c r="I47" s="1544">
        <v>98.296333333333322</v>
      </c>
    </row>
    <row r="48" spans="2:9" ht="23.25" customHeight="1">
      <c r="B48" s="2697"/>
      <c r="C48" s="1516" t="s">
        <v>1342</v>
      </c>
      <c r="D48" s="1527">
        <v>99.37</v>
      </c>
      <c r="E48" s="1527">
        <v>99.97</v>
      </c>
      <c r="F48" s="1527">
        <v>99.67</v>
      </c>
      <c r="G48" s="1527">
        <v>98.795172413793082</v>
      </c>
      <c r="H48" s="1527">
        <v>99.395172413793105</v>
      </c>
      <c r="I48" s="1544">
        <v>99.095172413793094</v>
      </c>
    </row>
    <row r="49" spans="2:9" ht="23.25" customHeight="1">
      <c r="B49" s="2697"/>
      <c r="C49" s="1516" t="s">
        <v>1343</v>
      </c>
      <c r="D49" s="1527">
        <v>99.13</v>
      </c>
      <c r="E49" s="1527">
        <v>99.73</v>
      </c>
      <c r="F49" s="1527">
        <v>99.43</v>
      </c>
      <c r="G49" s="1527">
        <v>100.75700000000002</v>
      </c>
      <c r="H49" s="1527">
        <v>101.357</v>
      </c>
      <c r="I49" s="1544">
        <v>101.05700000000002</v>
      </c>
    </row>
    <row r="50" spans="2:9" ht="23.25" customHeight="1">
      <c r="B50" s="2697"/>
      <c r="C50" s="1516" t="s">
        <v>1525</v>
      </c>
      <c r="D50" s="1527">
        <v>99.31</v>
      </c>
      <c r="E50" s="1527">
        <v>99.91</v>
      </c>
      <c r="F50" s="1527">
        <v>99.61</v>
      </c>
      <c r="G50" s="1527">
        <v>98.53</v>
      </c>
      <c r="H50" s="1527">
        <v>99.13</v>
      </c>
      <c r="I50" s="1544">
        <v>98.83</v>
      </c>
    </row>
    <row r="51" spans="2:9" ht="23.25" customHeight="1">
      <c r="B51" s="2697"/>
      <c r="C51" s="1516" t="s">
        <v>1345</v>
      </c>
      <c r="D51" s="1527">
        <v>100.45</v>
      </c>
      <c r="E51" s="1527">
        <v>101.05</v>
      </c>
      <c r="F51" s="1527">
        <v>100.75</v>
      </c>
      <c r="G51" s="1527">
        <v>99.253666666666689</v>
      </c>
      <c r="H51" s="1527">
        <v>99.853666666666655</v>
      </c>
      <c r="I51" s="1544">
        <v>99.553666666666672</v>
      </c>
    </row>
    <row r="52" spans="2:9" ht="23.25" customHeight="1">
      <c r="B52" s="2697"/>
      <c r="C52" s="1516" t="s">
        <v>1346</v>
      </c>
      <c r="D52" s="1527">
        <v>99.4</v>
      </c>
      <c r="E52" s="1527">
        <v>100</v>
      </c>
      <c r="F52" s="1527">
        <v>99.7</v>
      </c>
      <c r="G52" s="1527">
        <v>99.667000000000002</v>
      </c>
      <c r="H52" s="1527">
        <v>100.26700000000001</v>
      </c>
      <c r="I52" s="1544">
        <v>99.967000000000013</v>
      </c>
    </row>
    <row r="53" spans="2:9" ht="23.25" customHeight="1">
      <c r="B53" s="2697"/>
      <c r="C53" s="1516" t="s">
        <v>1347</v>
      </c>
      <c r="D53" s="1527">
        <v>102.16</v>
      </c>
      <c r="E53" s="1527">
        <v>102.76</v>
      </c>
      <c r="F53" s="1527">
        <v>102.46000000000001</v>
      </c>
      <c r="G53" s="1527">
        <v>100.94516129032259</v>
      </c>
      <c r="H53" s="1527">
        <v>101.54516129032258</v>
      </c>
      <c r="I53" s="1544">
        <v>101.24516129032259</v>
      </c>
    </row>
    <row r="54" spans="2:9" ht="23.25" customHeight="1">
      <c r="B54" s="2697"/>
      <c r="C54" s="1516" t="s">
        <v>1526</v>
      </c>
      <c r="D54" s="1527">
        <v>102.2</v>
      </c>
      <c r="E54" s="1527">
        <v>102.8</v>
      </c>
      <c r="F54" s="1527">
        <v>102.5</v>
      </c>
      <c r="G54" s="1527">
        <v>101.78375</v>
      </c>
      <c r="H54" s="1527">
        <v>102.38374999999999</v>
      </c>
      <c r="I54" s="1544">
        <v>102.08374999999999</v>
      </c>
    </row>
    <row r="55" spans="2:9" ht="23.25" customHeight="1">
      <c r="B55" s="2697"/>
      <c r="C55" s="1516" t="s">
        <v>1349</v>
      </c>
      <c r="D55" s="1526">
        <v>101.14</v>
      </c>
      <c r="E55" s="1526">
        <v>101.74</v>
      </c>
      <c r="F55" s="1526">
        <v>101.44</v>
      </c>
      <c r="G55" s="1526">
        <v>101.45258064516129</v>
      </c>
      <c r="H55" s="1526">
        <v>102.0525806451613</v>
      </c>
      <c r="I55" s="1528">
        <v>101.75258064516129</v>
      </c>
    </row>
    <row r="56" spans="2:9" ht="23.25" customHeight="1">
      <c r="B56" s="2698"/>
      <c r="C56" s="1539" t="s">
        <v>210</v>
      </c>
      <c r="D56" s="1530">
        <v>99.558333333333337</v>
      </c>
      <c r="E56" s="1530">
        <v>100.15833333333332</v>
      </c>
      <c r="F56" s="1530">
        <v>99.858333333333348</v>
      </c>
      <c r="G56" s="1530">
        <v>99.189275792547292</v>
      </c>
      <c r="H56" s="1530">
        <v>99.789275792547258</v>
      </c>
      <c r="I56" s="1532">
        <v>99.489275792547275</v>
      </c>
    </row>
    <row r="57" spans="2:9" ht="23.25" customHeight="1">
      <c r="B57" s="2699" t="s">
        <v>1</v>
      </c>
      <c r="C57" s="1516" t="s">
        <v>1339</v>
      </c>
      <c r="D57" s="1542">
        <v>103.71</v>
      </c>
      <c r="E57" s="1542">
        <v>104.31</v>
      </c>
      <c r="F57" s="1542">
        <v>104.00999999999999</v>
      </c>
      <c r="G57" s="1542">
        <v>102.12375000000002</v>
      </c>
      <c r="H57" s="1542">
        <v>102.72375</v>
      </c>
      <c r="I57" s="1543">
        <v>102.42375000000001</v>
      </c>
    </row>
    <row r="58" spans="2:9" ht="23.25" customHeight="1">
      <c r="B58" s="2697"/>
      <c r="C58" s="1516" t="s">
        <v>1340</v>
      </c>
      <c r="D58" s="1527">
        <v>105.92</v>
      </c>
      <c r="E58" s="1527">
        <v>106.52</v>
      </c>
      <c r="F58" s="1527">
        <v>106.22</v>
      </c>
      <c r="G58" s="1527">
        <v>105.59096774193547</v>
      </c>
      <c r="H58" s="1527">
        <v>106.19096774193549</v>
      </c>
      <c r="I58" s="1544">
        <v>105.89096774193548</v>
      </c>
    </row>
    <row r="59" spans="2:9" ht="23.25" customHeight="1">
      <c r="B59" s="2697"/>
      <c r="C59" s="1516" t="s">
        <v>817</v>
      </c>
      <c r="D59" s="1527">
        <v>103.49</v>
      </c>
      <c r="E59" s="1527">
        <v>104.09</v>
      </c>
      <c r="F59" s="1527">
        <v>103.78999999999999</v>
      </c>
      <c r="G59" s="1527">
        <v>104.52666666666666</v>
      </c>
      <c r="H59" s="1527">
        <v>105.12666666666668</v>
      </c>
      <c r="I59" s="1544">
        <v>104.82666666666667</v>
      </c>
    </row>
    <row r="60" spans="2:9" ht="23.25" customHeight="1">
      <c r="B60" s="2697"/>
      <c r="C60" s="1516" t="s">
        <v>1341</v>
      </c>
      <c r="D60" s="1527">
        <v>105.46</v>
      </c>
      <c r="E60" s="1527">
        <v>106.06</v>
      </c>
      <c r="F60" s="1527">
        <v>105.75999999999999</v>
      </c>
      <c r="G60" s="1527">
        <v>104.429</v>
      </c>
      <c r="H60" s="1527">
        <v>105.02900000000001</v>
      </c>
      <c r="I60" s="1544">
        <v>104.72900000000001</v>
      </c>
    </row>
    <row r="61" spans="2:9" ht="23.25" customHeight="1">
      <c r="B61" s="2697"/>
      <c r="C61" s="1516" t="s">
        <v>1342</v>
      </c>
      <c r="D61" s="1527">
        <v>107</v>
      </c>
      <c r="E61" s="1527">
        <v>107.6</v>
      </c>
      <c r="F61" s="1527">
        <v>107.3</v>
      </c>
      <c r="G61" s="1527">
        <v>106.20206896551723</v>
      </c>
      <c r="H61" s="1527">
        <v>106.80206896551724</v>
      </c>
      <c r="I61" s="1544">
        <v>106.50206896551722</v>
      </c>
    </row>
    <row r="62" spans="2:9" ht="23.25" customHeight="1">
      <c r="B62" s="2697"/>
      <c r="C62" s="1516" t="s">
        <v>1343</v>
      </c>
      <c r="D62" s="1527">
        <v>106.6</v>
      </c>
      <c r="E62" s="1527">
        <v>107.2</v>
      </c>
      <c r="F62" s="1527">
        <v>106.9</v>
      </c>
      <c r="G62" s="1527">
        <v>106.06200000000003</v>
      </c>
      <c r="H62" s="1527">
        <v>106.66199999999999</v>
      </c>
      <c r="I62" s="1544">
        <v>106.36200000000001</v>
      </c>
    </row>
    <row r="63" spans="2:9" ht="23.25" customHeight="1">
      <c r="B63" s="2697"/>
      <c r="C63" s="1516" t="s">
        <v>1527</v>
      </c>
      <c r="D63" s="1527">
        <v>108.88</v>
      </c>
      <c r="E63" s="1527">
        <v>109.48</v>
      </c>
      <c r="F63" s="1527">
        <v>109.18</v>
      </c>
      <c r="G63" s="1527">
        <v>108.18586206896553</v>
      </c>
      <c r="H63" s="1527">
        <v>108.78586206896551</v>
      </c>
      <c r="I63" s="1544">
        <v>108.48586206896553</v>
      </c>
    </row>
    <row r="64" spans="2:9" ht="23.25" customHeight="1">
      <c r="B64" s="2697"/>
      <c r="C64" s="1516" t="s">
        <v>1345</v>
      </c>
      <c r="D64" s="1527">
        <v>107.23</v>
      </c>
      <c r="E64" s="1527">
        <v>107.83</v>
      </c>
      <c r="F64" s="1527">
        <v>107.53</v>
      </c>
      <c r="G64" s="1527">
        <v>108.52000000000001</v>
      </c>
      <c r="H64" s="1527">
        <v>109.11999999999998</v>
      </c>
      <c r="I64" s="1544">
        <v>108.82</v>
      </c>
    </row>
    <row r="65" spans="2:11" ht="23.25" customHeight="1">
      <c r="B65" s="2697"/>
      <c r="C65" s="1516" t="s">
        <v>1346</v>
      </c>
      <c r="D65" s="1527">
        <v>105.92</v>
      </c>
      <c r="E65" s="1527">
        <v>106.52</v>
      </c>
      <c r="F65" s="1527">
        <v>106.22</v>
      </c>
      <c r="G65" s="1527">
        <v>106.24066666666664</v>
      </c>
      <c r="H65" s="1527">
        <v>106.84066666666668</v>
      </c>
      <c r="I65" s="1544">
        <v>106.54066666666665</v>
      </c>
    </row>
    <row r="66" spans="2:11" ht="23.25" customHeight="1">
      <c r="B66" s="2697"/>
      <c r="C66" s="1516" t="s">
        <v>1347</v>
      </c>
      <c r="D66" s="1527">
        <v>106.27</v>
      </c>
      <c r="E66" s="1527">
        <v>106.87</v>
      </c>
      <c r="F66" s="1527">
        <v>106.57</v>
      </c>
      <c r="G66" s="1527">
        <v>106.12741935483871</v>
      </c>
      <c r="H66" s="1527">
        <v>106.72741935483872</v>
      </c>
      <c r="I66" s="1544">
        <v>106.42741935483872</v>
      </c>
    </row>
    <row r="67" spans="2:11" ht="23.25" customHeight="1">
      <c r="B67" s="2697"/>
      <c r="C67" s="1516" t="s">
        <v>1348</v>
      </c>
      <c r="D67" s="1526">
        <v>107.08</v>
      </c>
      <c r="E67" s="1526">
        <v>107.68</v>
      </c>
      <c r="F67" s="1526">
        <v>107.38</v>
      </c>
      <c r="G67" s="1526">
        <v>107.05187500000002</v>
      </c>
      <c r="H67" s="1526">
        <v>107.65187499999999</v>
      </c>
      <c r="I67" s="1528">
        <v>107.35187500000001</v>
      </c>
    </row>
    <row r="68" spans="2:11" ht="23.25" customHeight="1">
      <c r="B68" s="2697"/>
      <c r="C68" s="1516" t="s">
        <v>1349</v>
      </c>
      <c r="D68" s="1526">
        <v>106.73</v>
      </c>
      <c r="E68" s="1526">
        <v>107.33</v>
      </c>
      <c r="F68" s="1526">
        <v>107.03</v>
      </c>
      <c r="G68" s="1526">
        <v>107.56193548387097</v>
      </c>
      <c r="H68" s="1526">
        <v>108.16193548387095</v>
      </c>
      <c r="I68" s="1528">
        <v>107.86193548387095</v>
      </c>
      <c r="K68" s="1229"/>
    </row>
    <row r="69" spans="2:11" ht="23.25" customHeight="1">
      <c r="B69" s="2698"/>
      <c r="C69" s="1539" t="s">
        <v>210</v>
      </c>
      <c r="D69" s="1530">
        <v>106.19083333333333</v>
      </c>
      <c r="E69" s="1530">
        <v>106.79083333333334</v>
      </c>
      <c r="F69" s="1530">
        <v>106.4908333333333</v>
      </c>
      <c r="G69" s="1530">
        <v>106.05185099570512</v>
      </c>
      <c r="H69" s="1530">
        <v>106.6518509957051</v>
      </c>
      <c r="I69" s="1532">
        <v>106.35185099570509</v>
      </c>
    </row>
    <row r="70" spans="2:11" ht="23.25" customHeight="1">
      <c r="B70" s="2699" t="s">
        <v>87</v>
      </c>
      <c r="C70" s="1545" t="s">
        <v>1339</v>
      </c>
      <c r="D70" s="1533">
        <v>106.72</v>
      </c>
      <c r="E70" s="1533">
        <v>107.32</v>
      </c>
      <c r="F70" s="1533">
        <v>107.02</v>
      </c>
      <c r="G70" s="1533">
        <v>106.88593750000001</v>
      </c>
      <c r="H70" s="1533">
        <v>107.48593749999998</v>
      </c>
      <c r="I70" s="1534">
        <v>107.18593749999999</v>
      </c>
    </row>
    <row r="71" spans="2:11" ht="23.25" customHeight="1">
      <c r="B71" s="2697"/>
      <c r="C71" s="1516" t="s">
        <v>1340</v>
      </c>
      <c r="D71" s="1526">
        <v>106.85</v>
      </c>
      <c r="E71" s="1526">
        <v>107.45</v>
      </c>
      <c r="F71" s="1526">
        <v>107.15</v>
      </c>
      <c r="G71" s="1526">
        <v>106.7274193548387</v>
      </c>
      <c r="H71" s="1526">
        <v>107.32741935483868</v>
      </c>
      <c r="I71" s="1528">
        <v>107.02741935483868</v>
      </c>
    </row>
    <row r="72" spans="2:11" ht="23.25" customHeight="1">
      <c r="B72" s="2697"/>
      <c r="C72" s="1516" t="s">
        <v>817</v>
      </c>
      <c r="D72" s="1526">
        <v>106.49</v>
      </c>
      <c r="E72" s="1526">
        <v>107.09</v>
      </c>
      <c r="F72" s="1526">
        <v>106.78999999999999</v>
      </c>
      <c r="G72" s="1526">
        <v>106.43566666666669</v>
      </c>
      <c r="H72" s="1526">
        <v>107.03566666666666</v>
      </c>
      <c r="I72" s="1528">
        <v>106.73566666666667</v>
      </c>
    </row>
    <row r="73" spans="2:11" ht="23.25" customHeight="1">
      <c r="B73" s="2697"/>
      <c r="C73" s="1516" t="s">
        <v>1341</v>
      </c>
      <c r="D73" s="1526">
        <v>107.31</v>
      </c>
      <c r="E73" s="1526">
        <v>107.91</v>
      </c>
      <c r="F73" s="1526">
        <v>107.61</v>
      </c>
      <c r="G73" s="1526">
        <v>106.61566666666667</v>
      </c>
      <c r="H73" s="1526">
        <v>107.21566666666668</v>
      </c>
      <c r="I73" s="1528">
        <v>106.91566666666668</v>
      </c>
    </row>
    <row r="74" spans="2:11" ht="23.25" customHeight="1">
      <c r="B74" s="2697"/>
      <c r="C74" s="1516" t="s">
        <v>1342</v>
      </c>
      <c r="D74" s="1526">
        <v>107.7</v>
      </c>
      <c r="E74" s="1526">
        <v>108.3</v>
      </c>
      <c r="F74" s="1526">
        <v>108</v>
      </c>
      <c r="G74" s="1526">
        <v>108.59133333333332</v>
      </c>
      <c r="H74" s="1526">
        <v>109.19133333333333</v>
      </c>
      <c r="I74" s="1528">
        <v>108.89133333333334</v>
      </c>
    </row>
    <row r="75" spans="2:11" ht="23.25" customHeight="1">
      <c r="B75" s="2697"/>
      <c r="C75" s="1516" t="s">
        <v>1343</v>
      </c>
      <c r="D75" s="1526">
        <v>108.54</v>
      </c>
      <c r="E75" s="1526">
        <v>109.14</v>
      </c>
      <c r="F75" s="1526">
        <v>108.84</v>
      </c>
      <c r="G75" s="1526">
        <v>108.4448275862069</v>
      </c>
      <c r="H75" s="1526">
        <v>109.04482758620691</v>
      </c>
      <c r="I75" s="1528">
        <v>108.7448275862069</v>
      </c>
    </row>
    <row r="76" spans="2:11" ht="23.25" customHeight="1">
      <c r="B76" s="2697"/>
      <c r="C76" s="1516" t="s">
        <v>1344</v>
      </c>
      <c r="D76" s="1526">
        <v>106.63</v>
      </c>
      <c r="E76" s="1526">
        <v>107.23</v>
      </c>
      <c r="F76" s="1526">
        <v>106.93</v>
      </c>
      <c r="G76" s="1526">
        <v>108.20103448275863</v>
      </c>
      <c r="H76" s="1526">
        <v>108.80103448275862</v>
      </c>
      <c r="I76" s="1528">
        <v>108.50103448275863</v>
      </c>
    </row>
    <row r="77" spans="2:11" ht="23.25" customHeight="1">
      <c r="B77" s="2697"/>
      <c r="C77" s="1516" t="s">
        <v>1345</v>
      </c>
      <c r="D77" s="1526">
        <v>106.27</v>
      </c>
      <c r="E77" s="1526">
        <v>106.87</v>
      </c>
      <c r="F77" s="1526">
        <v>106.57</v>
      </c>
      <c r="G77" s="1526">
        <v>106.642</v>
      </c>
      <c r="H77" s="1526">
        <v>107.242</v>
      </c>
      <c r="I77" s="1528">
        <v>106.94200000000001</v>
      </c>
    </row>
    <row r="78" spans="2:11" ht="23.25" customHeight="1">
      <c r="B78" s="2697"/>
      <c r="C78" s="1516" t="s">
        <v>1346</v>
      </c>
      <c r="D78" s="1526">
        <v>103.1</v>
      </c>
      <c r="E78" s="1526">
        <v>103.7</v>
      </c>
      <c r="F78" s="1526">
        <v>103.4</v>
      </c>
      <c r="G78" s="1526">
        <v>103.90870967741935</v>
      </c>
      <c r="H78" s="1526">
        <v>104.50870967741933</v>
      </c>
      <c r="I78" s="1528">
        <v>104.20870967741934</v>
      </c>
    </row>
    <row r="79" spans="2:11" ht="23.25" customHeight="1">
      <c r="B79" s="2697"/>
      <c r="C79" s="1516" t="s">
        <v>1347</v>
      </c>
      <c r="D79" s="1526">
        <v>102.61</v>
      </c>
      <c r="E79" s="1526">
        <v>103.21</v>
      </c>
      <c r="F79" s="1526">
        <v>102.91</v>
      </c>
      <c r="G79" s="1526">
        <v>102.69709677419354</v>
      </c>
      <c r="H79" s="1526">
        <v>103.29709677419355</v>
      </c>
      <c r="I79" s="1528">
        <v>102.99709677419355</v>
      </c>
    </row>
    <row r="80" spans="2:11" ht="23.25" customHeight="1">
      <c r="B80" s="2697"/>
      <c r="C80" s="1516" t="s">
        <v>1348</v>
      </c>
      <c r="D80" s="1526">
        <v>102.77</v>
      </c>
      <c r="E80" s="1526">
        <v>103.37</v>
      </c>
      <c r="F80" s="1526">
        <v>103.07</v>
      </c>
      <c r="G80" s="1526">
        <v>102.82129032258065</v>
      </c>
      <c r="H80" s="1526">
        <v>103.42129032258065</v>
      </c>
      <c r="I80" s="1528">
        <v>103.12129032258065</v>
      </c>
    </row>
    <row r="81" spans="2:11" ht="23.25" customHeight="1">
      <c r="B81" s="2697"/>
      <c r="C81" s="1520" t="s">
        <v>1349</v>
      </c>
      <c r="D81" s="1537">
        <v>102.86</v>
      </c>
      <c r="E81" s="1537">
        <v>103.46</v>
      </c>
      <c r="F81" s="1537">
        <v>103.16</v>
      </c>
      <c r="G81" s="1537">
        <v>102.97903225806451</v>
      </c>
      <c r="H81" s="1537">
        <v>103.57903225806453</v>
      </c>
      <c r="I81" s="1538">
        <v>103.27903225806452</v>
      </c>
      <c r="K81" s="1229"/>
    </row>
    <row r="82" spans="2:11" ht="23.25" customHeight="1" thickBot="1">
      <c r="B82" s="2700"/>
      <c r="C82" s="1546" t="s">
        <v>210</v>
      </c>
      <c r="D82" s="1547">
        <v>105.65416666666665</v>
      </c>
      <c r="E82" s="1547">
        <v>106.25416666666668</v>
      </c>
      <c r="F82" s="1547">
        <v>105.95416666666667</v>
      </c>
      <c r="G82" s="1547">
        <v>105.91250121856073</v>
      </c>
      <c r="H82" s="1547">
        <v>106.51250121856073</v>
      </c>
      <c r="I82" s="1548">
        <v>106.21250121856076</v>
      </c>
      <c r="K82" s="1229"/>
    </row>
    <row r="83" spans="2:11" ht="23.25" customHeight="1" thickTop="1">
      <c r="B83" s="2702" t="s">
        <v>102</v>
      </c>
      <c r="C83" s="1545" t="s">
        <v>1339</v>
      </c>
      <c r="D83" s="1533">
        <v>102.29</v>
      </c>
      <c r="E83" s="1533">
        <v>102.89</v>
      </c>
      <c r="F83" s="1533">
        <v>102.59</v>
      </c>
      <c r="G83" s="1533">
        <v>102.28999999999998</v>
      </c>
      <c r="H83" s="1533">
        <v>102.89000000000001</v>
      </c>
      <c r="I83" s="1528">
        <v>102.59</v>
      </c>
      <c r="K83" s="1229"/>
    </row>
    <row r="84" spans="2:11" ht="23.25" customHeight="1">
      <c r="B84" s="2697"/>
      <c r="C84" s="1516" t="s">
        <v>1340</v>
      </c>
      <c r="D84" s="1526">
        <v>102.22</v>
      </c>
      <c r="E84" s="1526">
        <v>102.82</v>
      </c>
      <c r="F84" s="1526">
        <v>102.52</v>
      </c>
      <c r="G84" s="1526">
        <v>102.15354838709678</v>
      </c>
      <c r="H84" s="1526">
        <v>102.75354838709676</v>
      </c>
      <c r="I84" s="1528">
        <v>102.45354838709676</v>
      </c>
      <c r="K84" s="1229"/>
    </row>
    <row r="85" spans="2:11" ht="23.25" customHeight="1">
      <c r="B85" s="2697"/>
      <c r="C85" s="1516" t="s">
        <v>817</v>
      </c>
      <c r="D85" s="1526">
        <v>103.29</v>
      </c>
      <c r="E85" s="1526">
        <v>103.89</v>
      </c>
      <c r="F85" s="1526">
        <v>103.59</v>
      </c>
      <c r="G85" s="1526">
        <v>103.68709677419353</v>
      </c>
      <c r="H85" s="1526">
        <v>104.28709677419357</v>
      </c>
      <c r="I85" s="1528">
        <v>103.98709677419356</v>
      </c>
      <c r="K85" s="1229"/>
    </row>
    <row r="86" spans="2:11" ht="23.25" customHeight="1">
      <c r="B86" s="2697"/>
      <c r="C86" s="1516" t="s">
        <v>1341</v>
      </c>
      <c r="D86" s="1526">
        <v>104.04</v>
      </c>
      <c r="E86" s="1526">
        <v>104.64</v>
      </c>
      <c r="F86" s="1526">
        <v>104.34</v>
      </c>
      <c r="G86" s="1526">
        <v>103.63419354838709</v>
      </c>
      <c r="H86" s="1526">
        <v>104.23419354838707</v>
      </c>
      <c r="I86" s="1528">
        <v>103.93419354838707</v>
      </c>
      <c r="K86" s="1229"/>
    </row>
    <row r="87" spans="2:11" ht="23.25" customHeight="1">
      <c r="B87" s="2697"/>
      <c r="C87" s="1516" t="s">
        <v>1342</v>
      </c>
      <c r="D87" s="1526">
        <v>102.65</v>
      </c>
      <c r="E87" s="1526">
        <v>103.25</v>
      </c>
      <c r="F87" s="1526">
        <v>102.95</v>
      </c>
      <c r="G87" s="1526">
        <v>103.08379310344827</v>
      </c>
      <c r="H87" s="1526">
        <v>103.68379310344827</v>
      </c>
      <c r="I87" s="1528">
        <v>103.38379310344827</v>
      </c>
      <c r="K87" s="1229"/>
    </row>
    <row r="88" spans="2:11" ht="23.25" customHeight="1">
      <c r="B88" s="2697"/>
      <c r="C88" s="1516" t="s">
        <v>1343</v>
      </c>
      <c r="D88" s="1526">
        <v>101.52</v>
      </c>
      <c r="E88" s="1526">
        <v>102.12</v>
      </c>
      <c r="F88" s="1526">
        <v>101.82</v>
      </c>
      <c r="G88" s="1526">
        <v>101.83166666666668</v>
      </c>
      <c r="H88" s="1526">
        <v>102.43166666666666</v>
      </c>
      <c r="I88" s="1528">
        <v>102.13166666666666</v>
      </c>
      <c r="K88" s="1229"/>
    </row>
    <row r="89" spans="2:11" ht="23.25" customHeight="1">
      <c r="B89" s="2697"/>
      <c r="C89" s="1516" t="s">
        <v>1344</v>
      </c>
      <c r="D89" s="1526">
        <v>102.74</v>
      </c>
      <c r="E89" s="1526">
        <v>103.34</v>
      </c>
      <c r="F89" s="1526">
        <v>103.03999999999999</v>
      </c>
      <c r="G89" s="1526">
        <v>101.93551724137932</v>
      </c>
      <c r="H89" s="1526">
        <v>102.5355172413793</v>
      </c>
      <c r="I89" s="1528">
        <v>102.23551724137931</v>
      </c>
      <c r="K89" s="1229"/>
    </row>
    <row r="90" spans="2:11" ht="23.25" customHeight="1">
      <c r="B90" s="2697"/>
      <c r="C90" s="1516" t="s">
        <v>1345</v>
      </c>
      <c r="D90" s="1526">
        <v>103.53</v>
      </c>
      <c r="E90" s="1526">
        <v>104.13</v>
      </c>
      <c r="F90" s="1526">
        <v>103.83</v>
      </c>
      <c r="G90" s="1526">
        <v>103.34766666666668</v>
      </c>
      <c r="H90" s="1526">
        <v>103.94766666666668</v>
      </c>
      <c r="I90" s="1528">
        <v>103.64766666666668</v>
      </c>
      <c r="K90" s="1229"/>
    </row>
    <row r="91" spans="2:11" ht="23.25" customHeight="1">
      <c r="B91" s="2697"/>
      <c r="C91" s="1516" t="s">
        <v>1346</v>
      </c>
      <c r="D91" s="1526">
        <v>104.12</v>
      </c>
      <c r="E91" s="1526">
        <v>104.72</v>
      </c>
      <c r="F91" s="1526">
        <v>104.42</v>
      </c>
      <c r="G91" s="1526">
        <v>103.79666666666668</v>
      </c>
      <c r="H91" s="1526">
        <v>104.39666666666666</v>
      </c>
      <c r="I91" s="1528">
        <v>104.09666666666666</v>
      </c>
      <c r="K91" s="1229"/>
    </row>
    <row r="92" spans="2:11" ht="23.25" customHeight="1">
      <c r="B92" s="2697"/>
      <c r="C92" s="1516" t="s">
        <v>1347</v>
      </c>
      <c r="D92" s="1526">
        <v>107.43</v>
      </c>
      <c r="E92" s="1526">
        <v>108.03</v>
      </c>
      <c r="F92" s="1526">
        <v>107.73</v>
      </c>
      <c r="G92" s="1526">
        <v>106.08032258064517</v>
      </c>
      <c r="H92" s="1526">
        <v>106.68032258064517</v>
      </c>
      <c r="I92" s="1528">
        <v>106.38032258064517</v>
      </c>
      <c r="J92" s="1229"/>
      <c r="K92" s="1229"/>
    </row>
    <row r="93" spans="2:11" ht="23.25" customHeight="1">
      <c r="B93" s="2697"/>
      <c r="C93" s="1516" t="s">
        <v>1348</v>
      </c>
      <c r="D93" s="1526">
        <v>107.94</v>
      </c>
      <c r="E93" s="1526">
        <v>108.54</v>
      </c>
      <c r="F93" s="1526">
        <v>108.24000000000001</v>
      </c>
      <c r="G93" s="1526">
        <v>107.88774193548387</v>
      </c>
      <c r="H93" s="1526">
        <v>108.48774193548388</v>
      </c>
      <c r="I93" s="1528">
        <v>108.18774193548387</v>
      </c>
      <c r="J93" s="1229"/>
      <c r="K93" s="1229"/>
    </row>
    <row r="94" spans="2:11" ht="23.25" customHeight="1">
      <c r="B94" s="2697"/>
      <c r="C94" s="1520" t="s">
        <v>1349</v>
      </c>
      <c r="D94" s="1537">
        <v>109.34</v>
      </c>
      <c r="E94" s="1537">
        <v>109.94</v>
      </c>
      <c r="F94" s="1537">
        <v>109.64</v>
      </c>
      <c r="G94" s="1537">
        <v>109.14781249999999</v>
      </c>
      <c r="H94" s="1537">
        <v>109.74781249999999</v>
      </c>
      <c r="I94" s="1538">
        <v>109.4478125</v>
      </c>
    </row>
    <row r="95" spans="2:11" ht="23.25" customHeight="1" thickBot="1">
      <c r="B95" s="2700"/>
      <c r="C95" s="1549" t="s">
        <v>210</v>
      </c>
      <c r="D95" s="1550">
        <v>104.25916666666666</v>
      </c>
      <c r="E95" s="1550">
        <v>104.85916666666668</v>
      </c>
      <c r="F95" s="1550">
        <v>104.55916666666668</v>
      </c>
      <c r="G95" s="1550">
        <v>104.07300217255283</v>
      </c>
      <c r="H95" s="1550">
        <v>104.67300217255281</v>
      </c>
      <c r="I95" s="1548">
        <v>104.37300217255284</v>
      </c>
    </row>
    <row r="96" spans="2:11" ht="23.25" customHeight="1" thickTop="1">
      <c r="B96" s="2697" t="s">
        <v>106</v>
      </c>
      <c r="C96" s="1516" t="s">
        <v>1339</v>
      </c>
      <c r="D96" s="1526">
        <v>111.54</v>
      </c>
      <c r="E96" s="1526">
        <v>112.14</v>
      </c>
      <c r="F96" s="1526">
        <v>111.84</v>
      </c>
      <c r="G96" s="1526">
        <v>109.83064516129029</v>
      </c>
      <c r="H96" s="1526">
        <v>110.43064516129036</v>
      </c>
      <c r="I96" s="1528">
        <v>110.13064516129032</v>
      </c>
    </row>
    <row r="97" spans="2:11" ht="23.25" customHeight="1">
      <c r="B97" s="2697"/>
      <c r="C97" s="1516" t="s">
        <v>1340</v>
      </c>
      <c r="D97" s="1526">
        <v>114.66</v>
      </c>
      <c r="E97" s="1526">
        <v>115.26</v>
      </c>
      <c r="F97" s="1526">
        <v>114.96000000000001</v>
      </c>
      <c r="G97" s="1526">
        <v>113.2225806451613</v>
      </c>
      <c r="H97" s="1526">
        <v>113.8225806451613</v>
      </c>
      <c r="I97" s="1528">
        <v>113.5225806451613</v>
      </c>
      <c r="K97" s="1229"/>
    </row>
    <row r="98" spans="2:11" ht="23.25" customHeight="1">
      <c r="B98" s="2697"/>
      <c r="C98" s="1516" t="s">
        <v>817</v>
      </c>
      <c r="D98" s="1526">
        <v>117.24</v>
      </c>
      <c r="E98" s="1526">
        <v>117.84</v>
      </c>
      <c r="F98" s="1526">
        <v>117.53999999999999</v>
      </c>
      <c r="G98" s="1526">
        <v>116.63032258064518</v>
      </c>
      <c r="H98" s="1526">
        <v>117.23032258064515</v>
      </c>
      <c r="I98" s="1528">
        <v>116.93032258064517</v>
      </c>
      <c r="K98" s="1229"/>
    </row>
    <row r="99" spans="2:11" ht="23.25" customHeight="1">
      <c r="B99" s="2697"/>
      <c r="C99" s="1516" t="s">
        <v>1341</v>
      </c>
      <c r="D99" s="1526">
        <v>114.88</v>
      </c>
      <c r="E99" s="1526">
        <v>115.48</v>
      </c>
      <c r="F99" s="1526">
        <v>115.18</v>
      </c>
      <c r="G99" s="1526">
        <v>116.63066666666667</v>
      </c>
      <c r="H99" s="1526">
        <v>117.23066666666665</v>
      </c>
      <c r="I99" s="1528">
        <v>116.93066666666667</v>
      </c>
      <c r="K99" s="1229"/>
    </row>
    <row r="100" spans="2:11" ht="23.25" customHeight="1">
      <c r="B100" s="2697"/>
      <c r="C100" s="1516" t="s">
        <v>1342</v>
      </c>
      <c r="D100" s="1526">
        <v>114.74</v>
      </c>
      <c r="E100" s="1526">
        <v>115.34</v>
      </c>
      <c r="F100" s="1526">
        <v>115.03999999999999</v>
      </c>
      <c r="G100" s="1526">
        <v>113.22</v>
      </c>
      <c r="H100" s="1526">
        <v>113.82</v>
      </c>
      <c r="I100" s="1528">
        <v>113.52</v>
      </c>
      <c r="K100" s="1229"/>
    </row>
    <row r="101" spans="2:11" ht="23.25" customHeight="1">
      <c r="B101" s="2697"/>
      <c r="C101" s="1516" t="s">
        <v>1343</v>
      </c>
      <c r="D101" s="1526">
        <v>112.48</v>
      </c>
      <c r="E101" s="1526">
        <v>113.08</v>
      </c>
      <c r="F101" s="1526">
        <v>112.78</v>
      </c>
      <c r="G101" s="1526">
        <v>112.12</v>
      </c>
      <c r="H101" s="1526">
        <v>112.72</v>
      </c>
      <c r="I101" s="1528">
        <v>112.42</v>
      </c>
      <c r="K101" s="1229"/>
    </row>
    <row r="102" spans="2:11" ht="23.25" customHeight="1">
      <c r="B102" s="2697"/>
      <c r="C102" s="1516" t="s">
        <v>1344</v>
      </c>
      <c r="D102" s="1526">
        <v>113.58</v>
      </c>
      <c r="E102" s="1526">
        <v>114.18</v>
      </c>
      <c r="F102" s="1526">
        <v>113.88</v>
      </c>
      <c r="G102" s="1526">
        <v>113.69379310344827</v>
      </c>
      <c r="H102" s="1526">
        <v>114.29379310344828</v>
      </c>
      <c r="I102" s="1528">
        <v>113.99379310344827</v>
      </c>
      <c r="K102" s="1229"/>
    </row>
    <row r="103" spans="2:11" ht="23.25" customHeight="1">
      <c r="B103" s="2697"/>
      <c r="C103" s="1516" t="s">
        <v>1345</v>
      </c>
      <c r="D103" s="1526">
        <v>110.96</v>
      </c>
      <c r="E103" s="1526">
        <v>111.56</v>
      </c>
      <c r="F103" s="1526">
        <v>111.25999999999999</v>
      </c>
      <c r="G103" s="1526">
        <v>112.92</v>
      </c>
      <c r="H103" s="1526">
        <v>113.52</v>
      </c>
      <c r="I103" s="1528">
        <v>113.22</v>
      </c>
      <c r="K103" s="1229"/>
    </row>
    <row r="104" spans="2:11" ht="23.25" customHeight="1">
      <c r="B104" s="2697"/>
      <c r="C104" s="1516" t="s">
        <v>1346</v>
      </c>
      <c r="D104" s="1526">
        <v>110.35</v>
      </c>
      <c r="E104" s="1526">
        <v>110.95</v>
      </c>
      <c r="F104" s="1526">
        <v>110.65</v>
      </c>
      <c r="G104" s="1526">
        <v>110.18</v>
      </c>
      <c r="H104" s="1526">
        <v>110.78</v>
      </c>
      <c r="I104" s="1528">
        <v>110.48</v>
      </c>
      <c r="K104" s="1229"/>
    </row>
    <row r="105" spans="2:11" ht="23.25" customHeight="1">
      <c r="B105" s="2697"/>
      <c r="C105" s="1516" t="s">
        <v>1347</v>
      </c>
      <c r="D105" s="1526">
        <v>112.56</v>
      </c>
      <c r="E105" s="1526">
        <v>113.16</v>
      </c>
      <c r="F105" s="1526">
        <v>112.86</v>
      </c>
      <c r="G105" s="1526">
        <v>111.12</v>
      </c>
      <c r="H105" s="1526">
        <v>111.72</v>
      </c>
      <c r="I105" s="1528">
        <v>111.42</v>
      </c>
      <c r="K105" s="1229"/>
    </row>
    <row r="106" spans="2:11" ht="23.25" customHeight="1">
      <c r="B106" s="2697"/>
      <c r="C106" s="1516" t="s">
        <v>1348</v>
      </c>
      <c r="D106" s="1526">
        <v>111.39</v>
      </c>
      <c r="E106" s="1526">
        <v>111.99</v>
      </c>
      <c r="F106" s="1526">
        <v>111.69</v>
      </c>
      <c r="G106" s="1526">
        <v>111.22</v>
      </c>
      <c r="H106" s="1526">
        <v>111.82</v>
      </c>
      <c r="I106" s="1528">
        <v>111.52</v>
      </c>
      <c r="K106" s="1229"/>
    </row>
    <row r="107" spans="2:11" ht="23.25" customHeight="1">
      <c r="B107" s="2697"/>
      <c r="C107" s="1516" t="s">
        <v>1349</v>
      </c>
      <c r="D107" s="1526">
        <v>109.36</v>
      </c>
      <c r="E107" s="1526">
        <v>109.96</v>
      </c>
      <c r="F107" s="1526">
        <v>109.66</v>
      </c>
      <c r="G107" s="1526">
        <v>110.17</v>
      </c>
      <c r="H107" s="1526">
        <v>110.77</v>
      </c>
      <c r="I107" s="1528">
        <v>110.47</v>
      </c>
      <c r="K107" s="1229"/>
    </row>
    <row r="108" spans="2:11" ht="23.25" customHeight="1" thickBot="1">
      <c r="B108" s="2700"/>
      <c r="C108" s="1549" t="s">
        <v>210</v>
      </c>
      <c r="D108" s="1550">
        <v>112.81166666666667</v>
      </c>
      <c r="E108" s="1550">
        <v>113.41166666666669</v>
      </c>
      <c r="F108" s="1550">
        <v>113.11166666666668</v>
      </c>
      <c r="G108" s="1550">
        <v>112.57983401310099</v>
      </c>
      <c r="H108" s="1550">
        <v>113.17983401310096</v>
      </c>
      <c r="I108" s="1548">
        <v>112.87983401310099</v>
      </c>
      <c r="J108" s="1229"/>
      <c r="K108" s="1229"/>
    </row>
    <row r="109" spans="2:11" ht="23.25" customHeight="1" thickTop="1">
      <c r="B109" s="2703" t="s">
        <v>1528</v>
      </c>
      <c r="C109" s="2703"/>
      <c r="D109" s="2703"/>
      <c r="E109" s="2703"/>
      <c r="F109" s="2703"/>
      <c r="G109" s="2703"/>
      <c r="H109" s="1551"/>
      <c r="I109" s="1551"/>
    </row>
    <row r="110" spans="2:11" ht="23.25" customHeight="1">
      <c r="B110" s="2546" t="s">
        <v>277</v>
      </c>
      <c r="C110" s="2546"/>
      <c r="D110" s="2546"/>
      <c r="E110" s="2546"/>
      <c r="F110" s="2546"/>
      <c r="G110" s="2546"/>
      <c r="H110" s="2546"/>
      <c r="I110" s="2546"/>
      <c r="J110" s="1508"/>
      <c r="K110" s="1508"/>
    </row>
    <row r="111" spans="2:11" ht="23.25" customHeight="1" thickBot="1">
      <c r="B111" s="1508"/>
      <c r="C111" s="2701" t="s">
        <v>1530</v>
      </c>
      <c r="D111" s="2701"/>
      <c r="E111" s="2701"/>
      <c r="F111" s="2701"/>
      <c r="G111" s="2701"/>
      <c r="H111" s="2701"/>
      <c r="I111" s="2701"/>
      <c r="J111" s="1508"/>
      <c r="K111" s="1508"/>
    </row>
    <row r="112" spans="2:11" ht="23.25" customHeight="1" thickTop="1">
      <c r="B112" s="1552"/>
      <c r="C112" s="2684"/>
      <c r="D112" s="2687" t="s">
        <v>1483</v>
      </c>
      <c r="E112" s="2688"/>
      <c r="F112" s="2689"/>
      <c r="G112" s="2340" t="s">
        <v>48</v>
      </c>
      <c r="H112" s="2341"/>
      <c r="I112" s="2342"/>
    </row>
    <row r="113" spans="2:14" ht="23.25" customHeight="1">
      <c r="B113" s="1552"/>
      <c r="C113" s="2685"/>
      <c r="D113" s="2690"/>
      <c r="E113" s="2691"/>
      <c r="F113" s="2692"/>
      <c r="G113" s="2693" t="s">
        <v>1531</v>
      </c>
      <c r="H113" s="2694"/>
      <c r="I113" s="2695"/>
    </row>
    <row r="114" spans="2:14" ht="23.25" customHeight="1">
      <c r="B114" s="1552"/>
      <c r="C114" s="2686"/>
      <c r="D114" s="1553">
        <v>2017</v>
      </c>
      <c r="E114" s="1553">
        <v>2018</v>
      </c>
      <c r="F114" s="1553">
        <v>2019</v>
      </c>
      <c r="G114" s="1554">
        <v>2017</v>
      </c>
      <c r="H114" s="1554">
        <v>2018</v>
      </c>
      <c r="I114" s="1555">
        <v>2019</v>
      </c>
    </row>
    <row r="115" spans="2:14" ht="23.25" customHeight="1">
      <c r="B115" s="1552"/>
      <c r="C115" s="1556" t="s">
        <v>1532</v>
      </c>
      <c r="D115" s="1557">
        <v>47.89</v>
      </c>
      <c r="E115" s="1557">
        <v>71.03</v>
      </c>
      <c r="F115" s="1557">
        <v>65.87</v>
      </c>
      <c r="G115" s="1558">
        <v>3.5459459459459453</v>
      </c>
      <c r="H115" s="1558">
        <v>48.319064522864892</v>
      </c>
      <c r="I115" s="1559">
        <v>-7.2645361115021672</v>
      </c>
      <c r="M115" s="1229"/>
      <c r="N115" s="1229"/>
    </row>
    <row r="116" spans="2:14" ht="23.25" customHeight="1" thickBot="1">
      <c r="B116" s="1552"/>
      <c r="C116" s="1560" t="s">
        <v>1533</v>
      </c>
      <c r="D116" s="1561">
        <v>1230.3</v>
      </c>
      <c r="E116" s="1561">
        <v>1241.0999999999999</v>
      </c>
      <c r="F116" s="1561">
        <v>1409.85</v>
      </c>
      <c r="G116" s="1562">
        <v>-7.2871137905049039</v>
      </c>
      <c r="H116" s="1562">
        <v>0.87783467446965346</v>
      </c>
      <c r="I116" s="1563">
        <v>13.596809282088458</v>
      </c>
      <c r="M116" s="1229"/>
      <c r="N116" s="1229"/>
    </row>
    <row r="117" spans="2:14" ht="23.25" customHeight="1" thickTop="1">
      <c r="C117" s="185" t="s">
        <v>1534</v>
      </c>
      <c r="D117" s="1587"/>
      <c r="E117" s="1587"/>
      <c r="F117" s="1587"/>
      <c r="G117" s="186"/>
      <c r="H117" s="186"/>
      <c r="I117" s="186"/>
      <c r="J117" s="186"/>
      <c r="K117" s="186"/>
    </row>
    <row r="118" spans="2:14" ht="23.25" customHeight="1">
      <c r="C118" s="186" t="s">
        <v>1535</v>
      </c>
      <c r="D118" s="186"/>
      <c r="E118" s="186"/>
      <c r="F118" s="186"/>
      <c r="G118" s="186"/>
      <c r="H118" s="186" t="s">
        <v>1536</v>
      </c>
      <c r="I118" s="202"/>
      <c r="J118" s="202"/>
    </row>
    <row r="119" spans="2:14" ht="23.25" customHeight="1">
      <c r="C119" s="186" t="s">
        <v>1537</v>
      </c>
      <c r="D119" s="186"/>
      <c r="E119" s="186"/>
      <c r="F119" s="186"/>
      <c r="G119" s="186"/>
      <c r="H119" s="186"/>
      <c r="I119" s="186"/>
      <c r="J119" s="186"/>
      <c r="K119" s="1564"/>
    </row>
    <row r="120" spans="2:14" ht="23.25" customHeight="1">
      <c r="C120" s="1588" t="s">
        <v>1538</v>
      </c>
      <c r="D120" s="1588"/>
      <c r="E120" s="1588"/>
      <c r="F120" s="1588"/>
      <c r="G120" s="186"/>
      <c r="H120" s="186"/>
      <c r="I120" s="202"/>
      <c r="J120" s="202"/>
      <c r="K120" s="186"/>
    </row>
  </sheetData>
  <mergeCells count="21">
    <mergeCell ref="B1:I1"/>
    <mergeCell ref="B2:I2"/>
    <mergeCell ref="B3:B4"/>
    <mergeCell ref="C3:C4"/>
    <mergeCell ref="D3:F3"/>
    <mergeCell ref="G3:I3"/>
    <mergeCell ref="C112:C114"/>
    <mergeCell ref="D112:F113"/>
    <mergeCell ref="G112:I112"/>
    <mergeCell ref="G113:I113"/>
    <mergeCell ref="B5:B17"/>
    <mergeCell ref="B18:B30"/>
    <mergeCell ref="B31:B43"/>
    <mergeCell ref="B44:B56"/>
    <mergeCell ref="B57:B69"/>
    <mergeCell ref="B70:B82"/>
    <mergeCell ref="B110:I110"/>
    <mergeCell ref="C111:I111"/>
    <mergeCell ref="B83:B95"/>
    <mergeCell ref="B96:B108"/>
    <mergeCell ref="B109:G109"/>
  </mergeCells>
  <hyperlinks>
    <hyperlink ref="C120" r:id="rId1"/>
  </hyperlinks>
  <pageMargins left="1.17" right="0.74" top="0.43" bottom="0.44" header="0.3" footer="0.3"/>
  <pageSetup paperSize="9" scale="42" orientation="portrait" r:id="rId2"/>
</worksheet>
</file>

<file path=xl/worksheets/sheet36.xml><?xml version="1.0" encoding="utf-8"?>
<worksheet xmlns="http://schemas.openxmlformats.org/spreadsheetml/2006/main" xmlns:r="http://schemas.openxmlformats.org/officeDocument/2006/relationships">
  <sheetPr>
    <pageSetUpPr fitToPage="1"/>
  </sheetPr>
  <dimension ref="A1:K53"/>
  <sheetViews>
    <sheetView showGridLines="0" topLeftCell="A31" zoomScaleSheetLayoutView="100" workbookViewId="0">
      <selection activeCell="G20" sqref="G20"/>
    </sheetView>
  </sheetViews>
  <sheetFormatPr defaultRowHeight="18.75"/>
  <cols>
    <col min="1" max="1" width="15.42578125" style="1778" customWidth="1"/>
    <col min="2" max="2" width="38.28515625" style="1778" customWidth="1"/>
    <col min="3" max="3" width="17.5703125" style="1782" customWidth="1"/>
    <col min="4" max="4" width="17" style="1778" customWidth="1"/>
    <col min="5" max="5" width="20.140625" style="1782" customWidth="1"/>
    <col min="6" max="6" width="20.42578125" style="1778" customWidth="1"/>
    <col min="7" max="7" width="18" style="1778" customWidth="1"/>
    <col min="8" max="8" width="53.5703125" style="1778" customWidth="1"/>
    <col min="9" max="9" width="11" style="1778" bestFit="1" customWidth="1"/>
    <col min="10" max="10" width="17.140625" style="1778" customWidth="1"/>
    <col min="11" max="11" width="10.5703125" style="1778" bestFit="1" customWidth="1"/>
    <col min="12" max="16384" width="9.140625" style="1778"/>
  </cols>
  <sheetData>
    <row r="1" spans="1:7">
      <c r="A1" s="2714" t="s">
        <v>1807</v>
      </c>
      <c r="B1" s="2714"/>
      <c r="C1" s="2714"/>
      <c r="D1" s="2714"/>
      <c r="E1" s="2714"/>
    </row>
    <row r="2" spans="1:7">
      <c r="A2" s="2715" t="s">
        <v>222</v>
      </c>
      <c r="B2" s="2715"/>
      <c r="C2" s="2715"/>
      <c r="D2" s="2715"/>
      <c r="E2" s="2715"/>
      <c r="F2" s="1809"/>
    </row>
    <row r="3" spans="1:7">
      <c r="A3" s="2715" t="s">
        <v>223</v>
      </c>
      <c r="B3" s="2715"/>
      <c r="C3" s="2715"/>
      <c r="D3" s="2715"/>
      <c r="E3" s="2715"/>
      <c r="F3" s="1809"/>
    </row>
    <row r="4" spans="1:7" ht="19.5" customHeight="1" thickBot="1">
      <c r="A4" s="2720" t="s">
        <v>224</v>
      </c>
      <c r="B4" s="2720"/>
      <c r="C4" s="2720"/>
      <c r="D4" s="2720"/>
      <c r="E4" s="2720"/>
      <c r="F4" s="1783"/>
    </row>
    <row r="5" spans="1:7" ht="26.25" customHeight="1" thickTop="1">
      <c r="A5" s="2725" t="s">
        <v>100</v>
      </c>
      <c r="B5" s="2727" t="s">
        <v>1813</v>
      </c>
      <c r="C5" s="2721" t="s">
        <v>154</v>
      </c>
      <c r="D5" s="2722"/>
      <c r="E5" s="2723"/>
      <c r="F5" s="1602"/>
    </row>
    <row r="6" spans="1:7" ht="26.25" customHeight="1">
      <c r="A6" s="2726"/>
      <c r="B6" s="2728"/>
      <c r="C6" s="2084" t="s">
        <v>87</v>
      </c>
      <c r="D6" s="2084" t="s">
        <v>102</v>
      </c>
      <c r="E6" s="447" t="s">
        <v>1804</v>
      </c>
      <c r="F6" s="1602"/>
    </row>
    <row r="7" spans="1:7" ht="18.75" customHeight="1">
      <c r="A7" s="1784">
        <v>1</v>
      </c>
      <c r="B7" s="1785" t="s">
        <v>226</v>
      </c>
      <c r="C7" s="1796">
        <v>815703</v>
      </c>
      <c r="D7" s="1796">
        <v>1066175.4000000001</v>
      </c>
      <c r="E7" s="1797" t="s">
        <v>1809</v>
      </c>
      <c r="F7" s="1602"/>
      <c r="G7" s="2322"/>
    </row>
    <row r="8" spans="1:7" ht="18.75" customHeight="1">
      <c r="A8" s="1786"/>
      <c r="B8" s="1787" t="s">
        <v>227</v>
      </c>
      <c r="C8" s="1798">
        <v>513674.80000000005</v>
      </c>
      <c r="D8" s="1798">
        <v>693457.20000000007</v>
      </c>
      <c r="E8" s="1799">
        <v>712314.3</v>
      </c>
      <c r="F8" s="1602"/>
      <c r="G8" s="1779"/>
    </row>
    <row r="9" spans="1:7" ht="18.75" customHeight="1">
      <c r="A9" s="1788"/>
      <c r="B9" s="1789" t="s">
        <v>228</v>
      </c>
      <c r="C9" s="1800">
        <v>476214.7</v>
      </c>
      <c r="D9" s="1800">
        <v>635885.30000000005</v>
      </c>
      <c r="E9" s="1801">
        <v>668895.80000000005</v>
      </c>
      <c r="F9" s="1602"/>
      <c r="G9" s="1779"/>
    </row>
    <row r="10" spans="1:7" ht="18.75" customHeight="1">
      <c r="A10" s="1788"/>
      <c r="B10" s="1789" t="s">
        <v>229</v>
      </c>
      <c r="C10" s="1800">
        <v>19890.400000000001</v>
      </c>
      <c r="D10" s="1800">
        <v>32757.8</v>
      </c>
      <c r="E10" s="1801">
        <v>31631.8</v>
      </c>
      <c r="F10" s="1602"/>
      <c r="G10" s="1779"/>
    </row>
    <row r="11" spans="1:7" ht="18.75" customHeight="1">
      <c r="A11" s="1788"/>
      <c r="B11" s="1789" t="s">
        <v>230</v>
      </c>
      <c r="C11" s="1800">
        <v>17569.7</v>
      </c>
      <c r="D11" s="1800">
        <v>24814.1</v>
      </c>
      <c r="E11" s="1801">
        <v>11786.699999999999</v>
      </c>
      <c r="F11" s="1602"/>
      <c r="G11" s="1779"/>
    </row>
    <row r="12" spans="1:7" ht="18.75" customHeight="1">
      <c r="A12" s="1786"/>
      <c r="B12" s="1787" t="s">
        <v>231</v>
      </c>
      <c r="C12" s="1798">
        <v>199191.69999999998</v>
      </c>
      <c r="D12" s="1798">
        <v>263547.40000000002</v>
      </c>
      <c r="E12" s="1799">
        <v>232417</v>
      </c>
      <c r="F12" s="1602"/>
      <c r="G12" s="1779"/>
    </row>
    <row r="13" spans="1:7" ht="18.75" customHeight="1">
      <c r="A13" s="1788"/>
      <c r="B13" s="1789" t="s">
        <v>228</v>
      </c>
      <c r="C13" s="1800">
        <v>160256.4</v>
      </c>
      <c r="D13" s="1800">
        <v>216396.1</v>
      </c>
      <c r="E13" s="1801">
        <v>175370.6</v>
      </c>
      <c r="F13" s="1602"/>
      <c r="G13" s="1779"/>
    </row>
    <row r="14" spans="1:7" ht="18.75" customHeight="1">
      <c r="A14" s="1788"/>
      <c r="B14" s="1789" t="s">
        <v>229</v>
      </c>
      <c r="C14" s="1800">
        <v>25724.400000000001</v>
      </c>
      <c r="D14" s="1800">
        <v>39922.9</v>
      </c>
      <c r="E14" s="1801">
        <v>51515.7</v>
      </c>
      <c r="F14" s="1602"/>
      <c r="G14" s="1779"/>
    </row>
    <row r="15" spans="1:7" ht="18.75" customHeight="1">
      <c r="A15" s="1788"/>
      <c r="B15" s="1789" t="s">
        <v>230</v>
      </c>
      <c r="C15" s="1800">
        <v>13210.9</v>
      </c>
      <c r="D15" s="1800">
        <v>7228.4</v>
      </c>
      <c r="E15" s="1801">
        <v>5530.7</v>
      </c>
      <c r="F15" s="1602"/>
      <c r="G15" s="1779"/>
    </row>
    <row r="16" spans="1:7" ht="18.75" customHeight="1">
      <c r="A16" s="1786"/>
      <c r="B16" s="1787" t="s">
        <v>232</v>
      </c>
      <c r="C16" s="1798">
        <v>102836.5</v>
      </c>
      <c r="D16" s="1798">
        <v>109170.8</v>
      </c>
      <c r="E16" s="1799">
        <v>122937.90000000001</v>
      </c>
      <c r="F16" s="1602"/>
      <c r="G16" s="1779"/>
    </row>
    <row r="17" spans="1:7" ht="18.75" customHeight="1">
      <c r="A17" s="1788"/>
      <c r="B17" s="1789" t="s">
        <v>228</v>
      </c>
      <c r="C17" s="1800">
        <v>100771</v>
      </c>
      <c r="D17" s="1800">
        <v>103326.3</v>
      </c>
      <c r="E17" s="1801">
        <v>117585.8</v>
      </c>
      <c r="F17" s="1602"/>
      <c r="G17" s="1779"/>
    </row>
    <row r="18" spans="1:7" ht="18.75" customHeight="1">
      <c r="A18" s="1788"/>
      <c r="B18" s="1789" t="s">
        <v>229</v>
      </c>
      <c r="C18" s="1800">
        <v>1737</v>
      </c>
      <c r="D18" s="1800">
        <v>5510.4</v>
      </c>
      <c r="E18" s="1801">
        <v>5344.1</v>
      </c>
      <c r="F18" s="1602"/>
      <c r="G18" s="1779"/>
    </row>
    <row r="19" spans="1:7" ht="18.75" customHeight="1">
      <c r="A19" s="1788"/>
      <c r="B19" s="1789" t="s">
        <v>230</v>
      </c>
      <c r="C19" s="1800">
        <v>328.5</v>
      </c>
      <c r="D19" s="1800">
        <v>334.1</v>
      </c>
      <c r="E19" s="1801">
        <v>8</v>
      </c>
      <c r="F19" s="1602"/>
      <c r="G19" s="1779"/>
    </row>
    <row r="20" spans="1:7" ht="18.75" customHeight="1">
      <c r="A20" s="1784">
        <v>2</v>
      </c>
      <c r="B20" s="1785" t="s">
        <v>233</v>
      </c>
      <c r="C20" s="1796">
        <v>627008.40000000014</v>
      </c>
      <c r="D20" s="1796">
        <v>760676.7</v>
      </c>
      <c r="E20" s="1797">
        <v>880154.20000000007</v>
      </c>
      <c r="F20" s="1602"/>
      <c r="G20" s="1779"/>
    </row>
    <row r="21" spans="1:7" ht="18.75" customHeight="1">
      <c r="A21" s="1788"/>
      <c r="B21" s="1789" t="s">
        <v>234</v>
      </c>
      <c r="C21" s="1802">
        <v>623594.10000000009</v>
      </c>
      <c r="D21" s="1802">
        <v>755156.29999999993</v>
      </c>
      <c r="E21" s="1803">
        <v>880154.20000000007</v>
      </c>
      <c r="F21" s="1602"/>
      <c r="G21" s="1779"/>
    </row>
    <row r="22" spans="1:7" ht="18.75" customHeight="1">
      <c r="A22" s="1788"/>
      <c r="B22" s="1789" t="s">
        <v>235</v>
      </c>
      <c r="C22" s="1802">
        <v>609117.30000000005</v>
      </c>
      <c r="D22" s="1802">
        <v>726724.6</v>
      </c>
      <c r="E22" s="1803">
        <v>865551.3</v>
      </c>
      <c r="F22" s="1602"/>
      <c r="G22" s="1779"/>
    </row>
    <row r="23" spans="1:7" ht="18.75" customHeight="1">
      <c r="A23" s="1788"/>
      <c r="B23" s="1789" t="s">
        <v>236</v>
      </c>
      <c r="C23" s="1802">
        <v>14476.799999999996</v>
      </c>
      <c r="D23" s="1802">
        <v>28431.7</v>
      </c>
      <c r="E23" s="1803">
        <v>14602.900000000005</v>
      </c>
      <c r="F23" s="1602"/>
      <c r="G23" s="1779"/>
    </row>
    <row r="24" spans="1:7" ht="18.75" customHeight="1">
      <c r="A24" s="1788"/>
      <c r="B24" s="1810" t="s">
        <v>1808</v>
      </c>
      <c r="C24" s="1802">
        <v>3414.3</v>
      </c>
      <c r="D24" s="1802">
        <v>5520.4</v>
      </c>
      <c r="E24" s="1803">
        <v>0</v>
      </c>
      <c r="F24" s="1602"/>
      <c r="G24" s="1779"/>
    </row>
    <row r="25" spans="1:7" ht="18.75" customHeight="1">
      <c r="A25" s="1784" t="s">
        <v>237</v>
      </c>
      <c r="B25" s="1785" t="s">
        <v>238</v>
      </c>
      <c r="C25" s="1796">
        <v>-188694.59999999986</v>
      </c>
      <c r="D25" s="1796">
        <v>-305498.70000000019</v>
      </c>
      <c r="E25" s="1797">
        <v>-187514.99999999988</v>
      </c>
      <c r="F25" s="1602"/>
      <c r="G25" s="1779"/>
    </row>
    <row r="26" spans="1:7" s="1780" customFormat="1" ht="18.75" customHeight="1">
      <c r="A26" s="1784">
        <v>4</v>
      </c>
      <c r="B26" s="1785" t="s">
        <v>239</v>
      </c>
      <c r="C26" s="1796">
        <v>138276.1</v>
      </c>
      <c r="D26" s="1796">
        <v>224234.8</v>
      </c>
      <c r="E26" s="1797">
        <v>170109.5</v>
      </c>
      <c r="F26" s="1602"/>
      <c r="G26" s="1779"/>
    </row>
    <row r="27" spans="1:7" ht="18.75" customHeight="1">
      <c r="A27" s="1788"/>
      <c r="B27" s="1789" t="s">
        <v>240</v>
      </c>
      <c r="C27" s="1800">
        <v>87529.400000000009</v>
      </c>
      <c r="D27" s="1800">
        <v>142036.80000000002</v>
      </c>
      <c r="E27" s="1801">
        <v>95619.4</v>
      </c>
      <c r="F27" s="1601"/>
      <c r="G27" s="1779"/>
    </row>
    <row r="28" spans="1:7" ht="18.75" customHeight="1">
      <c r="A28" s="1788"/>
      <c r="B28" s="1789" t="s">
        <v>241</v>
      </c>
      <c r="C28" s="1804">
        <v>88337.700000000012</v>
      </c>
      <c r="D28" s="1804">
        <v>144751.00000000003</v>
      </c>
      <c r="E28" s="1805">
        <v>96382</v>
      </c>
      <c r="F28" s="1602"/>
      <c r="G28" s="1779"/>
    </row>
    <row r="29" spans="1:7" ht="18.75" customHeight="1">
      <c r="A29" s="1788"/>
      <c r="B29" s="1789" t="s">
        <v>242</v>
      </c>
      <c r="C29" s="1800">
        <v>33000</v>
      </c>
      <c r="D29" s="1800">
        <v>71958.7</v>
      </c>
      <c r="E29" s="1801">
        <v>26435</v>
      </c>
      <c r="F29" s="1602"/>
      <c r="G29" s="1779"/>
    </row>
    <row r="30" spans="1:7" ht="18.75" customHeight="1">
      <c r="A30" s="1788"/>
      <c r="B30" s="1789" t="s">
        <v>243</v>
      </c>
      <c r="C30" s="1800">
        <v>55000</v>
      </c>
      <c r="D30" s="1800">
        <v>72000</v>
      </c>
      <c r="E30" s="1801">
        <v>69947</v>
      </c>
      <c r="F30" s="1790"/>
      <c r="G30" s="1779"/>
    </row>
    <row r="31" spans="1:7" ht="18.75" customHeight="1">
      <c r="A31" s="1788"/>
      <c r="B31" s="1789" t="s">
        <v>244</v>
      </c>
      <c r="C31" s="1800">
        <v>0</v>
      </c>
      <c r="D31" s="1800">
        <v>0</v>
      </c>
      <c r="E31" s="1801">
        <v>0</v>
      </c>
      <c r="F31" s="1790"/>
      <c r="G31" s="1779"/>
    </row>
    <row r="32" spans="1:7" ht="18.75" customHeight="1">
      <c r="A32" s="1788"/>
      <c r="B32" s="1789" t="s">
        <v>245</v>
      </c>
      <c r="C32" s="1800">
        <v>285.60000000000002</v>
      </c>
      <c r="D32" s="1800">
        <v>751.1</v>
      </c>
      <c r="E32" s="1801">
        <v>0</v>
      </c>
      <c r="F32" s="1790"/>
      <c r="G32" s="1779"/>
    </row>
    <row r="33" spans="1:11" ht="18.75" customHeight="1">
      <c r="A33" s="1788"/>
      <c r="B33" s="1789" t="s">
        <v>246</v>
      </c>
      <c r="C33" s="1800">
        <v>52.1</v>
      </c>
      <c r="D33" s="1800">
        <v>41.2</v>
      </c>
      <c r="E33" s="1801">
        <v>0</v>
      </c>
      <c r="F33" s="1790"/>
      <c r="G33" s="1779"/>
    </row>
    <row r="34" spans="1:11" ht="18.75" customHeight="1">
      <c r="A34" s="1788"/>
      <c r="B34" s="1789" t="s">
        <v>247</v>
      </c>
      <c r="C34" s="1800">
        <v>-808.3</v>
      </c>
      <c r="D34" s="1800">
        <v>-2714.2</v>
      </c>
      <c r="E34" s="1801">
        <v>-762.60000000000582</v>
      </c>
      <c r="F34" s="1602"/>
      <c r="G34" s="1779"/>
    </row>
    <row r="35" spans="1:11" ht="18.75" customHeight="1">
      <c r="A35" s="1788"/>
      <c r="B35" s="1789" t="s">
        <v>248</v>
      </c>
      <c r="C35" s="1800">
        <v>2940.2</v>
      </c>
      <c r="D35" s="1800">
        <v>3235.3</v>
      </c>
      <c r="E35" s="1801">
        <v>3066.1</v>
      </c>
      <c r="F35" s="1602"/>
      <c r="G35" s="1779"/>
    </row>
    <row r="36" spans="1:11" ht="18.75" customHeight="1">
      <c r="A36" s="1788"/>
      <c r="B36" s="1789" t="s">
        <v>249</v>
      </c>
      <c r="C36" s="1800">
        <v>47806.5</v>
      </c>
      <c r="D36" s="1800">
        <v>78962.7</v>
      </c>
      <c r="E36" s="1801">
        <v>71424</v>
      </c>
      <c r="F36" s="1602"/>
      <c r="G36" s="1779"/>
    </row>
    <row r="37" spans="1:11" ht="18.75" customHeight="1">
      <c r="A37" s="1784" t="s">
        <v>250</v>
      </c>
      <c r="B37" s="1791" t="s">
        <v>1805</v>
      </c>
      <c r="C37" s="1796">
        <v>-50418.499999999854</v>
      </c>
      <c r="D37" s="1796">
        <v>-81263.900000000198</v>
      </c>
      <c r="E37" s="1797">
        <v>-17405.499999999884</v>
      </c>
      <c r="F37" s="1602"/>
      <c r="G37" s="1779"/>
    </row>
    <row r="38" spans="1:11" s="1780" customFormat="1" ht="31.5" customHeight="1">
      <c r="A38" s="1784">
        <v>6</v>
      </c>
      <c r="B38" s="1791" t="s">
        <v>1812</v>
      </c>
      <c r="C38" s="1812">
        <v>41672.1</v>
      </c>
      <c r="D38" s="1812">
        <v>64489</v>
      </c>
      <c r="E38" s="1813">
        <v>-41736.099999999991</v>
      </c>
      <c r="F38" s="1602"/>
      <c r="G38" s="1779"/>
    </row>
    <row r="39" spans="1:11" ht="18.75" customHeight="1">
      <c r="A39" s="1788"/>
      <c r="B39" s="1789" t="s">
        <v>251</v>
      </c>
      <c r="C39" s="1802">
        <v>-853.5</v>
      </c>
      <c r="D39" s="1802">
        <v>34.1</v>
      </c>
      <c r="E39" s="1803">
        <v>-42.699999999999989</v>
      </c>
      <c r="F39" s="1601"/>
      <c r="G39" s="1779"/>
    </row>
    <row r="40" spans="1:11" ht="18.75" customHeight="1">
      <c r="A40" s="1788"/>
      <c r="B40" s="1789" t="s">
        <v>252</v>
      </c>
      <c r="C40" s="1802">
        <v>225.20000000000005</v>
      </c>
      <c r="D40" s="1802">
        <v>-443.6</v>
      </c>
      <c r="E40" s="1803">
        <v>-156.69999999999982</v>
      </c>
      <c r="F40" s="1602"/>
      <c r="G40" s="1779"/>
    </row>
    <row r="41" spans="1:11" ht="18.75" customHeight="1">
      <c r="A41" s="1788"/>
      <c r="B41" s="1789" t="s">
        <v>253</v>
      </c>
      <c r="C41" s="1802">
        <v>17038.599999999999</v>
      </c>
      <c r="D41" s="1802">
        <v>1248.5</v>
      </c>
      <c r="E41" s="1803">
        <v>-28287.1</v>
      </c>
      <c r="F41" s="1602"/>
      <c r="G41" s="1779"/>
    </row>
    <row r="42" spans="1:11" ht="18.75" customHeight="1">
      <c r="A42" s="1788"/>
      <c r="B42" s="1789" t="s">
        <v>254</v>
      </c>
      <c r="C42" s="1802">
        <v>13323.8</v>
      </c>
      <c r="D42" s="1802">
        <v>44059.8</v>
      </c>
      <c r="E42" s="1803">
        <v>-23811</v>
      </c>
      <c r="F42" s="1602"/>
      <c r="G42" s="1779"/>
    </row>
    <row r="43" spans="1:11" ht="18.75" customHeight="1">
      <c r="A43" s="1788"/>
      <c r="B43" s="1789" t="s">
        <v>255</v>
      </c>
      <c r="C43" s="1802">
        <v>11938.000000000002</v>
      </c>
      <c r="D43" s="1802">
        <v>19590.2</v>
      </c>
      <c r="E43" s="1803">
        <v>10561.400000000005</v>
      </c>
      <c r="F43" s="1602"/>
      <c r="G43" s="1779"/>
    </row>
    <row r="44" spans="1:11" s="1780" customFormat="1" ht="18.75" customHeight="1">
      <c r="A44" s="1784" t="s">
        <v>256</v>
      </c>
      <c r="B44" s="1785" t="s">
        <v>257</v>
      </c>
      <c r="C44" s="1796">
        <v>-8746.3999999998559</v>
      </c>
      <c r="D44" s="1796">
        <v>-16774.900000000198</v>
      </c>
      <c r="E44" s="1797">
        <v>-59141.599999999875</v>
      </c>
      <c r="F44" s="1602"/>
      <c r="G44" s="1779"/>
    </row>
    <row r="45" spans="1:11" s="1780" customFormat="1" ht="18.75" customHeight="1">
      <c r="A45" s="1788"/>
      <c r="B45" s="1789" t="s">
        <v>258</v>
      </c>
      <c r="C45" s="1802">
        <v>115018.5</v>
      </c>
      <c r="D45" s="1802">
        <v>106272.10000000006</v>
      </c>
      <c r="E45" s="1803">
        <v>89497.8</v>
      </c>
      <c r="F45" s="1601"/>
      <c r="G45" s="1779"/>
    </row>
    <row r="46" spans="1:11" s="1780" customFormat="1" ht="18.75" customHeight="1">
      <c r="A46" s="1792"/>
      <c r="B46" s="1793" t="s">
        <v>259</v>
      </c>
      <c r="C46" s="1806"/>
      <c r="D46" s="1806"/>
      <c r="E46" s="1807">
        <v>28287.199999999997</v>
      </c>
      <c r="F46" s="1601"/>
      <c r="G46" s="1779"/>
    </row>
    <row r="47" spans="1:11" s="1780" customFormat="1" ht="18.75" customHeight="1" thickBot="1">
      <c r="A47" s="1794"/>
      <c r="B47" s="1795" t="s">
        <v>260</v>
      </c>
      <c r="C47" s="1808">
        <v>106272.10000000015</v>
      </c>
      <c r="D47" s="1808">
        <v>89497.199999999866</v>
      </c>
      <c r="E47" s="1811">
        <v>58643.400000000125</v>
      </c>
      <c r="F47" s="1601"/>
      <c r="G47" s="1779"/>
    </row>
    <row r="48" spans="1:11" s="1780" customFormat="1" ht="18" customHeight="1" thickTop="1">
      <c r="A48" s="2716" t="s">
        <v>1810</v>
      </c>
      <c r="B48" s="2716"/>
      <c r="C48" s="2716"/>
      <c r="D48" s="2716"/>
      <c r="E48" s="2716"/>
      <c r="F48" s="1779"/>
      <c r="G48" s="1779"/>
      <c r="H48" s="1779"/>
      <c r="I48" s="1779"/>
      <c r="K48" s="1779"/>
    </row>
    <row r="49" spans="1:11">
      <c r="A49" s="2717"/>
      <c r="B49" s="2717"/>
      <c r="C49" s="2717"/>
      <c r="D49" s="2717"/>
      <c r="E49" s="2717"/>
      <c r="F49" s="1779"/>
      <c r="G49" s="1779"/>
      <c r="H49" s="1779"/>
      <c r="I49" s="1779"/>
      <c r="K49" s="1779"/>
    </row>
    <row r="50" spans="1:11">
      <c r="A50" s="2717" t="s">
        <v>1811</v>
      </c>
      <c r="B50" s="2717"/>
      <c r="C50" s="2717"/>
      <c r="D50" s="2717"/>
      <c r="E50" s="2717"/>
      <c r="F50" s="1779"/>
      <c r="G50" s="1779"/>
      <c r="H50" s="1779"/>
      <c r="I50" s="1779"/>
      <c r="K50" s="1779"/>
    </row>
    <row r="51" spans="1:11">
      <c r="A51" s="2718" t="s">
        <v>1806</v>
      </c>
      <c r="B51" s="2718"/>
      <c r="C51" s="2718"/>
      <c r="D51" s="2718"/>
      <c r="E51" s="1781"/>
      <c r="F51" s="1779"/>
      <c r="G51" s="1779"/>
      <c r="H51" s="1779"/>
      <c r="I51" s="1779"/>
      <c r="K51" s="1779"/>
    </row>
    <row r="52" spans="1:11" ht="35.25" customHeight="1">
      <c r="A52" s="2719" t="s">
        <v>321</v>
      </c>
      <c r="B52" s="2717"/>
      <c r="C52" s="2717"/>
      <c r="D52" s="2717"/>
      <c r="E52" s="2717"/>
      <c r="F52" s="1779"/>
      <c r="G52" s="1779"/>
      <c r="H52" s="1779"/>
      <c r="I52" s="1779"/>
      <c r="K52" s="1779"/>
    </row>
    <row r="53" spans="1:11">
      <c r="A53" s="2724"/>
      <c r="B53" s="2724"/>
      <c r="C53" s="2724"/>
      <c r="D53" s="2724"/>
      <c r="E53" s="2724"/>
      <c r="F53" s="1779"/>
      <c r="G53" s="1779"/>
      <c r="H53" s="1779"/>
    </row>
  </sheetData>
  <mergeCells count="12">
    <mergeCell ref="A52:E52"/>
    <mergeCell ref="A4:E4"/>
    <mergeCell ref="C5:E5"/>
    <mergeCell ref="A53:E53"/>
    <mergeCell ref="A5:A6"/>
    <mergeCell ref="B5:B6"/>
    <mergeCell ref="A50:E50"/>
    <mergeCell ref="A1:E1"/>
    <mergeCell ref="A2:E2"/>
    <mergeCell ref="A3:E3"/>
    <mergeCell ref="A48:E49"/>
    <mergeCell ref="A51:D51"/>
  </mergeCells>
  <pageMargins left="0.21" right="0.511811023622047" top="0.23" bottom="0.15748031496063" header="0.42" footer="0.31496062992126"/>
  <pageSetup paperSize="9" scale="74" orientation="portrait" r:id="rId1"/>
</worksheet>
</file>

<file path=xl/worksheets/sheet37.xml><?xml version="1.0" encoding="utf-8"?>
<worksheet xmlns="http://schemas.openxmlformats.org/spreadsheetml/2006/main" xmlns:r="http://schemas.openxmlformats.org/officeDocument/2006/relationships">
  <sheetPr>
    <pageSetUpPr fitToPage="1"/>
  </sheetPr>
  <dimension ref="A1:M22"/>
  <sheetViews>
    <sheetView showGridLines="0" zoomScale="110" zoomScaleNormal="110" workbookViewId="0">
      <selection activeCell="K6" sqref="K6"/>
    </sheetView>
  </sheetViews>
  <sheetFormatPr defaultRowHeight="12.75"/>
  <cols>
    <col min="1" max="1" width="40" style="279" customWidth="1"/>
    <col min="2" max="4" width="9.5703125" style="279" bestFit="1" customWidth="1"/>
    <col min="5" max="7" width="8.140625" style="279" bestFit="1" customWidth="1"/>
    <col min="8" max="8" width="9.42578125" style="279" bestFit="1" customWidth="1"/>
    <col min="9" max="9" width="9.140625" style="279"/>
    <col min="10" max="10" width="11.5703125" style="279" bestFit="1" customWidth="1"/>
    <col min="11" max="251" width="9.140625" style="279"/>
    <col min="252" max="252" width="21.42578125" style="279" customWidth="1"/>
    <col min="253" max="253" width="9.140625" style="279"/>
    <col min="254" max="254" width="8.42578125" style="279" bestFit="1" customWidth="1"/>
    <col min="255" max="258" width="10.140625" style="279" customWidth="1"/>
    <col min="259" max="260" width="8.140625" style="279" bestFit="1" customWidth="1"/>
    <col min="261" max="261" width="8.140625" style="279" customWidth="1"/>
    <col min="262" max="263" width="8.140625" style="279" bestFit="1" customWidth="1"/>
    <col min="264" max="265" width="9.140625" style="279"/>
    <col min="266" max="266" width="11.5703125" style="279" bestFit="1" customWidth="1"/>
    <col min="267" max="507" width="9.140625" style="279"/>
    <col min="508" max="508" width="21.42578125" style="279" customWidth="1"/>
    <col min="509" max="509" width="9.140625" style="279"/>
    <col min="510" max="510" width="8.42578125" style="279" bestFit="1" customWidth="1"/>
    <col min="511" max="514" width="10.140625" style="279" customWidth="1"/>
    <col min="515" max="516" width="8.140625" style="279" bestFit="1" customWidth="1"/>
    <col min="517" max="517" width="8.140625" style="279" customWidth="1"/>
    <col min="518" max="519" width="8.140625" style="279" bestFit="1" customWidth="1"/>
    <col min="520" max="521" width="9.140625" style="279"/>
    <col min="522" max="522" width="11.5703125" style="279" bestFit="1" customWidth="1"/>
    <col min="523" max="763" width="9.140625" style="279"/>
    <col min="764" max="764" width="21.42578125" style="279" customWidth="1"/>
    <col min="765" max="765" width="9.140625" style="279"/>
    <col min="766" max="766" width="8.42578125" style="279" bestFit="1" customWidth="1"/>
    <col min="767" max="770" width="10.140625" style="279" customWidth="1"/>
    <col min="771" max="772" width="8.140625" style="279" bestFit="1" customWidth="1"/>
    <col min="773" max="773" width="8.140625" style="279" customWidth="1"/>
    <col min="774" max="775" width="8.140625" style="279" bestFit="1" customWidth="1"/>
    <col min="776" max="777" width="9.140625" style="279"/>
    <col min="778" max="778" width="11.5703125" style="279" bestFit="1" customWidth="1"/>
    <col min="779" max="1019" width="9.140625" style="279"/>
    <col min="1020" max="1020" width="21.42578125" style="279" customWidth="1"/>
    <col min="1021" max="1021" width="9.140625" style="279"/>
    <col min="1022" max="1022" width="8.42578125" style="279" bestFit="1" customWidth="1"/>
    <col min="1023" max="1026" width="10.140625" style="279" customWidth="1"/>
    <col min="1027" max="1028" width="8.140625" style="279" bestFit="1" customWidth="1"/>
    <col min="1029" max="1029" width="8.140625" style="279" customWidth="1"/>
    <col min="1030" max="1031" width="8.140625" style="279" bestFit="1" customWidth="1"/>
    <col min="1032" max="1033" width="9.140625" style="279"/>
    <col min="1034" max="1034" width="11.5703125" style="279" bestFit="1" customWidth="1"/>
    <col min="1035" max="1275" width="9.140625" style="279"/>
    <col min="1276" max="1276" width="21.42578125" style="279" customWidth="1"/>
    <col min="1277" max="1277" width="9.140625" style="279"/>
    <col min="1278" max="1278" width="8.42578125" style="279" bestFit="1" customWidth="1"/>
    <col min="1279" max="1282" width="10.140625" style="279" customWidth="1"/>
    <col min="1283" max="1284" width="8.140625" style="279" bestFit="1" customWidth="1"/>
    <col min="1285" max="1285" width="8.140625" style="279" customWidth="1"/>
    <col min="1286" max="1287" width="8.140625" style="279" bestFit="1" customWidth="1"/>
    <col min="1288" max="1289" width="9.140625" style="279"/>
    <col min="1290" max="1290" width="11.5703125" style="279" bestFit="1" customWidth="1"/>
    <col min="1291" max="1531" width="9.140625" style="279"/>
    <col min="1532" max="1532" width="21.42578125" style="279" customWidth="1"/>
    <col min="1533" max="1533" width="9.140625" style="279"/>
    <col min="1534" max="1534" width="8.42578125" style="279" bestFit="1" customWidth="1"/>
    <col min="1535" max="1538" width="10.140625" style="279" customWidth="1"/>
    <col min="1539" max="1540" width="8.140625" style="279" bestFit="1" customWidth="1"/>
    <col min="1541" max="1541" width="8.140625" style="279" customWidth="1"/>
    <col min="1542" max="1543" width="8.140625" style="279" bestFit="1" customWidth="1"/>
    <col min="1544" max="1545" width="9.140625" style="279"/>
    <col min="1546" max="1546" width="11.5703125" style="279" bestFit="1" customWidth="1"/>
    <col min="1547" max="1787" width="9.140625" style="279"/>
    <col min="1788" max="1788" width="21.42578125" style="279" customWidth="1"/>
    <col min="1789" max="1789" width="9.140625" style="279"/>
    <col min="1790" max="1790" width="8.42578125" style="279" bestFit="1" customWidth="1"/>
    <col min="1791" max="1794" width="10.140625" style="279" customWidth="1"/>
    <col min="1795" max="1796" width="8.140625" style="279" bestFit="1" customWidth="1"/>
    <col min="1797" max="1797" width="8.140625" style="279" customWidth="1"/>
    <col min="1798" max="1799" width="8.140625" style="279" bestFit="1" customWidth="1"/>
    <col min="1800" max="1801" width="9.140625" style="279"/>
    <col min="1802" max="1802" width="11.5703125" style="279" bestFit="1" customWidth="1"/>
    <col min="1803" max="2043" width="9.140625" style="279"/>
    <col min="2044" max="2044" width="21.42578125" style="279" customWidth="1"/>
    <col min="2045" max="2045" width="9.140625" style="279"/>
    <col min="2046" max="2046" width="8.42578125" style="279" bestFit="1" customWidth="1"/>
    <col min="2047" max="2050" width="10.140625" style="279" customWidth="1"/>
    <col min="2051" max="2052" width="8.140625" style="279" bestFit="1" customWidth="1"/>
    <col min="2053" max="2053" width="8.140625" style="279" customWidth="1"/>
    <col min="2054" max="2055" width="8.140625" style="279" bestFit="1" customWidth="1"/>
    <col min="2056" max="2057" width="9.140625" style="279"/>
    <col min="2058" max="2058" width="11.5703125" style="279" bestFit="1" customWidth="1"/>
    <col min="2059" max="2299" width="9.140625" style="279"/>
    <col min="2300" max="2300" width="21.42578125" style="279" customWidth="1"/>
    <col min="2301" max="2301" width="9.140625" style="279"/>
    <col min="2302" max="2302" width="8.42578125" style="279" bestFit="1" customWidth="1"/>
    <col min="2303" max="2306" width="10.140625" style="279" customWidth="1"/>
    <col min="2307" max="2308" width="8.140625" style="279" bestFit="1" customWidth="1"/>
    <col min="2309" max="2309" width="8.140625" style="279" customWidth="1"/>
    <col min="2310" max="2311" width="8.140625" style="279" bestFit="1" customWidth="1"/>
    <col min="2312" max="2313" width="9.140625" style="279"/>
    <col min="2314" max="2314" width="11.5703125" style="279" bestFit="1" customWidth="1"/>
    <col min="2315" max="2555" width="9.140625" style="279"/>
    <col min="2556" max="2556" width="21.42578125" style="279" customWidth="1"/>
    <col min="2557" max="2557" width="9.140625" style="279"/>
    <col min="2558" max="2558" width="8.42578125" style="279" bestFit="1" customWidth="1"/>
    <col min="2559" max="2562" width="10.140625" style="279" customWidth="1"/>
    <col min="2563" max="2564" width="8.140625" style="279" bestFit="1" customWidth="1"/>
    <col min="2565" max="2565" width="8.140625" style="279" customWidth="1"/>
    <col min="2566" max="2567" width="8.140625" style="279" bestFit="1" customWidth="1"/>
    <col min="2568" max="2569" width="9.140625" style="279"/>
    <col min="2570" max="2570" width="11.5703125" style="279" bestFit="1" customWidth="1"/>
    <col min="2571" max="2811" width="9.140625" style="279"/>
    <col min="2812" max="2812" width="21.42578125" style="279" customWidth="1"/>
    <col min="2813" max="2813" width="9.140625" style="279"/>
    <col min="2814" max="2814" width="8.42578125" style="279" bestFit="1" customWidth="1"/>
    <col min="2815" max="2818" width="10.140625" style="279" customWidth="1"/>
    <col min="2819" max="2820" width="8.140625" style="279" bestFit="1" customWidth="1"/>
    <col min="2821" max="2821" width="8.140625" style="279" customWidth="1"/>
    <col min="2822" max="2823" width="8.140625" style="279" bestFit="1" customWidth="1"/>
    <col min="2824" max="2825" width="9.140625" style="279"/>
    <col min="2826" max="2826" width="11.5703125" style="279" bestFit="1" customWidth="1"/>
    <col min="2827" max="3067" width="9.140625" style="279"/>
    <col min="3068" max="3068" width="21.42578125" style="279" customWidth="1"/>
    <col min="3069" max="3069" width="9.140625" style="279"/>
    <col min="3070" max="3070" width="8.42578125" style="279" bestFit="1" customWidth="1"/>
    <col min="3071" max="3074" width="10.140625" style="279" customWidth="1"/>
    <col min="3075" max="3076" width="8.140625" style="279" bestFit="1" customWidth="1"/>
    <col min="3077" max="3077" width="8.140625" style="279" customWidth="1"/>
    <col min="3078" max="3079" width="8.140625" style="279" bestFit="1" customWidth="1"/>
    <col min="3080" max="3081" width="9.140625" style="279"/>
    <col min="3082" max="3082" width="11.5703125" style="279" bestFit="1" customWidth="1"/>
    <col min="3083" max="3323" width="9.140625" style="279"/>
    <col min="3324" max="3324" width="21.42578125" style="279" customWidth="1"/>
    <col min="3325" max="3325" width="9.140625" style="279"/>
    <col min="3326" max="3326" width="8.42578125" style="279" bestFit="1" customWidth="1"/>
    <col min="3327" max="3330" width="10.140625" style="279" customWidth="1"/>
    <col min="3331" max="3332" width="8.140625" style="279" bestFit="1" customWidth="1"/>
    <col min="3333" max="3333" width="8.140625" style="279" customWidth="1"/>
    <col min="3334" max="3335" width="8.140625" style="279" bestFit="1" customWidth="1"/>
    <col min="3336" max="3337" width="9.140625" style="279"/>
    <col min="3338" max="3338" width="11.5703125" style="279" bestFit="1" customWidth="1"/>
    <col min="3339" max="3579" width="9.140625" style="279"/>
    <col min="3580" max="3580" width="21.42578125" style="279" customWidth="1"/>
    <col min="3581" max="3581" width="9.140625" style="279"/>
    <col min="3582" max="3582" width="8.42578125" style="279" bestFit="1" customWidth="1"/>
    <col min="3583" max="3586" width="10.140625" style="279" customWidth="1"/>
    <col min="3587" max="3588" width="8.140625" style="279" bestFit="1" customWidth="1"/>
    <col min="3589" max="3589" width="8.140625" style="279" customWidth="1"/>
    <col min="3590" max="3591" width="8.140625" style="279" bestFit="1" customWidth="1"/>
    <col min="3592" max="3593" width="9.140625" style="279"/>
    <col min="3594" max="3594" width="11.5703125" style="279" bestFit="1" customWidth="1"/>
    <col min="3595" max="3835" width="9.140625" style="279"/>
    <col min="3836" max="3836" width="21.42578125" style="279" customWidth="1"/>
    <col min="3837" max="3837" width="9.140625" style="279"/>
    <col min="3838" max="3838" width="8.42578125" style="279" bestFit="1" customWidth="1"/>
    <col min="3839" max="3842" width="10.140625" style="279" customWidth="1"/>
    <col min="3843" max="3844" width="8.140625" style="279" bestFit="1" customWidth="1"/>
    <col min="3845" max="3845" width="8.140625" style="279" customWidth="1"/>
    <col min="3846" max="3847" width="8.140625" style="279" bestFit="1" customWidth="1"/>
    <col min="3848" max="3849" width="9.140625" style="279"/>
    <col min="3850" max="3850" width="11.5703125" style="279" bestFit="1" customWidth="1"/>
    <col min="3851" max="4091" width="9.140625" style="279"/>
    <col min="4092" max="4092" width="21.42578125" style="279" customWidth="1"/>
    <col min="4093" max="4093" width="9.140625" style="279"/>
    <col min="4094" max="4094" width="8.42578125" style="279" bestFit="1" customWidth="1"/>
    <col min="4095" max="4098" width="10.140625" style="279" customWidth="1"/>
    <col min="4099" max="4100" width="8.140625" style="279" bestFit="1" customWidth="1"/>
    <col min="4101" max="4101" width="8.140625" style="279" customWidth="1"/>
    <col min="4102" max="4103" width="8.140625" style="279" bestFit="1" customWidth="1"/>
    <col min="4104" max="4105" width="9.140625" style="279"/>
    <col min="4106" max="4106" width="11.5703125" style="279" bestFit="1" customWidth="1"/>
    <col min="4107" max="4347" width="9.140625" style="279"/>
    <col min="4348" max="4348" width="21.42578125" style="279" customWidth="1"/>
    <col min="4349" max="4349" width="9.140625" style="279"/>
    <col min="4350" max="4350" width="8.42578125" style="279" bestFit="1" customWidth="1"/>
    <col min="4351" max="4354" width="10.140625" style="279" customWidth="1"/>
    <col min="4355" max="4356" width="8.140625" style="279" bestFit="1" customWidth="1"/>
    <col min="4357" max="4357" width="8.140625" style="279" customWidth="1"/>
    <col min="4358" max="4359" width="8.140625" style="279" bestFit="1" customWidth="1"/>
    <col min="4360" max="4361" width="9.140625" style="279"/>
    <col min="4362" max="4362" width="11.5703125" style="279" bestFit="1" customWidth="1"/>
    <col min="4363" max="4603" width="9.140625" style="279"/>
    <col min="4604" max="4604" width="21.42578125" style="279" customWidth="1"/>
    <col min="4605" max="4605" width="9.140625" style="279"/>
    <col min="4606" max="4606" width="8.42578125" style="279" bestFit="1" customWidth="1"/>
    <col min="4607" max="4610" width="10.140625" style="279" customWidth="1"/>
    <col min="4611" max="4612" width="8.140625" style="279" bestFit="1" customWidth="1"/>
    <col min="4613" max="4613" width="8.140625" style="279" customWidth="1"/>
    <col min="4614" max="4615" width="8.140625" style="279" bestFit="1" customWidth="1"/>
    <col min="4616" max="4617" width="9.140625" style="279"/>
    <col min="4618" max="4618" width="11.5703125" style="279" bestFit="1" customWidth="1"/>
    <col min="4619" max="4859" width="9.140625" style="279"/>
    <col min="4860" max="4860" width="21.42578125" style="279" customWidth="1"/>
    <col min="4861" max="4861" width="9.140625" style="279"/>
    <col min="4862" max="4862" width="8.42578125" style="279" bestFit="1" customWidth="1"/>
    <col min="4863" max="4866" width="10.140625" style="279" customWidth="1"/>
    <col min="4867" max="4868" width="8.140625" style="279" bestFit="1" customWidth="1"/>
    <col min="4869" max="4869" width="8.140625" style="279" customWidth="1"/>
    <col min="4870" max="4871" width="8.140625" style="279" bestFit="1" customWidth="1"/>
    <col min="4872" max="4873" width="9.140625" style="279"/>
    <col min="4874" max="4874" width="11.5703125" style="279" bestFit="1" customWidth="1"/>
    <col min="4875" max="5115" width="9.140625" style="279"/>
    <col min="5116" max="5116" width="21.42578125" style="279" customWidth="1"/>
    <col min="5117" max="5117" width="9.140625" style="279"/>
    <col min="5118" max="5118" width="8.42578125" style="279" bestFit="1" customWidth="1"/>
    <col min="5119" max="5122" width="10.140625" style="279" customWidth="1"/>
    <col min="5123" max="5124" width="8.140625" style="279" bestFit="1" customWidth="1"/>
    <col min="5125" max="5125" width="8.140625" style="279" customWidth="1"/>
    <col min="5126" max="5127" width="8.140625" style="279" bestFit="1" customWidth="1"/>
    <col min="5128" max="5129" width="9.140625" style="279"/>
    <col min="5130" max="5130" width="11.5703125" style="279" bestFit="1" customWidth="1"/>
    <col min="5131" max="5371" width="9.140625" style="279"/>
    <col min="5372" max="5372" width="21.42578125" style="279" customWidth="1"/>
    <col min="5373" max="5373" width="9.140625" style="279"/>
    <col min="5374" max="5374" width="8.42578125" style="279" bestFit="1" customWidth="1"/>
    <col min="5375" max="5378" width="10.140625" style="279" customWidth="1"/>
    <col min="5379" max="5380" width="8.140625" style="279" bestFit="1" customWidth="1"/>
    <col min="5381" max="5381" width="8.140625" style="279" customWidth="1"/>
    <col min="5382" max="5383" width="8.140625" style="279" bestFit="1" customWidth="1"/>
    <col min="5384" max="5385" width="9.140625" style="279"/>
    <col min="5386" max="5386" width="11.5703125" style="279" bestFit="1" customWidth="1"/>
    <col min="5387" max="5627" width="9.140625" style="279"/>
    <col min="5628" max="5628" width="21.42578125" style="279" customWidth="1"/>
    <col min="5629" max="5629" width="9.140625" style="279"/>
    <col min="5630" max="5630" width="8.42578125" style="279" bestFit="1" customWidth="1"/>
    <col min="5631" max="5634" width="10.140625" style="279" customWidth="1"/>
    <col min="5635" max="5636" width="8.140625" style="279" bestFit="1" customWidth="1"/>
    <col min="5637" max="5637" width="8.140625" style="279" customWidth="1"/>
    <col min="5638" max="5639" width="8.140625" style="279" bestFit="1" customWidth="1"/>
    <col min="5640" max="5641" width="9.140625" style="279"/>
    <col min="5642" max="5642" width="11.5703125" style="279" bestFit="1" customWidth="1"/>
    <col min="5643" max="5883" width="9.140625" style="279"/>
    <col min="5884" max="5884" width="21.42578125" style="279" customWidth="1"/>
    <col min="5885" max="5885" width="9.140625" style="279"/>
    <col min="5886" max="5886" width="8.42578125" style="279" bestFit="1" customWidth="1"/>
    <col min="5887" max="5890" width="10.140625" style="279" customWidth="1"/>
    <col min="5891" max="5892" width="8.140625" style="279" bestFit="1" customWidth="1"/>
    <col min="5893" max="5893" width="8.140625" style="279" customWidth="1"/>
    <col min="5894" max="5895" width="8.140625" style="279" bestFit="1" customWidth="1"/>
    <col min="5896" max="5897" width="9.140625" style="279"/>
    <col min="5898" max="5898" width="11.5703125" style="279" bestFit="1" customWidth="1"/>
    <col min="5899" max="6139" width="9.140625" style="279"/>
    <col min="6140" max="6140" width="21.42578125" style="279" customWidth="1"/>
    <col min="6141" max="6141" width="9.140625" style="279"/>
    <col min="6142" max="6142" width="8.42578125" style="279" bestFit="1" customWidth="1"/>
    <col min="6143" max="6146" width="10.140625" style="279" customWidth="1"/>
    <col min="6147" max="6148" width="8.140625" style="279" bestFit="1" customWidth="1"/>
    <col min="6149" max="6149" width="8.140625" style="279" customWidth="1"/>
    <col min="6150" max="6151" width="8.140625" style="279" bestFit="1" customWidth="1"/>
    <col min="6152" max="6153" width="9.140625" style="279"/>
    <col min="6154" max="6154" width="11.5703125" style="279" bestFit="1" customWidth="1"/>
    <col min="6155" max="6395" width="9.140625" style="279"/>
    <col min="6396" max="6396" width="21.42578125" style="279" customWidth="1"/>
    <col min="6397" max="6397" width="9.140625" style="279"/>
    <col min="6398" max="6398" width="8.42578125" style="279" bestFit="1" customWidth="1"/>
    <col min="6399" max="6402" width="10.140625" style="279" customWidth="1"/>
    <col min="6403" max="6404" width="8.140625" style="279" bestFit="1" customWidth="1"/>
    <col min="6405" max="6405" width="8.140625" style="279" customWidth="1"/>
    <col min="6406" max="6407" width="8.140625" style="279" bestFit="1" customWidth="1"/>
    <col min="6408" max="6409" width="9.140625" style="279"/>
    <col min="6410" max="6410" width="11.5703125" style="279" bestFit="1" customWidth="1"/>
    <col min="6411" max="6651" width="9.140625" style="279"/>
    <col min="6652" max="6652" width="21.42578125" style="279" customWidth="1"/>
    <col min="6653" max="6653" width="9.140625" style="279"/>
    <col min="6654" max="6654" width="8.42578125" style="279" bestFit="1" customWidth="1"/>
    <col min="6655" max="6658" width="10.140625" style="279" customWidth="1"/>
    <col min="6659" max="6660" width="8.140625" style="279" bestFit="1" customWidth="1"/>
    <col min="6661" max="6661" width="8.140625" style="279" customWidth="1"/>
    <col min="6662" max="6663" width="8.140625" style="279" bestFit="1" customWidth="1"/>
    <col min="6664" max="6665" width="9.140625" style="279"/>
    <col min="6666" max="6666" width="11.5703125" style="279" bestFit="1" customWidth="1"/>
    <col min="6667" max="6907" width="9.140625" style="279"/>
    <col min="6908" max="6908" width="21.42578125" style="279" customWidth="1"/>
    <col min="6909" max="6909" width="9.140625" style="279"/>
    <col min="6910" max="6910" width="8.42578125" style="279" bestFit="1" customWidth="1"/>
    <col min="6911" max="6914" width="10.140625" style="279" customWidth="1"/>
    <col min="6915" max="6916" width="8.140625" style="279" bestFit="1" customWidth="1"/>
    <col min="6917" max="6917" width="8.140625" style="279" customWidth="1"/>
    <col min="6918" max="6919" width="8.140625" style="279" bestFit="1" customWidth="1"/>
    <col min="6920" max="6921" width="9.140625" style="279"/>
    <col min="6922" max="6922" width="11.5703125" style="279" bestFit="1" customWidth="1"/>
    <col min="6923" max="7163" width="9.140625" style="279"/>
    <col min="7164" max="7164" width="21.42578125" style="279" customWidth="1"/>
    <col min="7165" max="7165" width="9.140625" style="279"/>
    <col min="7166" max="7166" width="8.42578125" style="279" bestFit="1" customWidth="1"/>
    <col min="7167" max="7170" width="10.140625" style="279" customWidth="1"/>
    <col min="7171" max="7172" width="8.140625" style="279" bestFit="1" customWidth="1"/>
    <col min="7173" max="7173" width="8.140625" style="279" customWidth="1"/>
    <col min="7174" max="7175" width="8.140625" style="279" bestFit="1" customWidth="1"/>
    <col min="7176" max="7177" width="9.140625" style="279"/>
    <col min="7178" max="7178" width="11.5703125" style="279" bestFit="1" customWidth="1"/>
    <col min="7179" max="7419" width="9.140625" style="279"/>
    <col min="7420" max="7420" width="21.42578125" style="279" customWidth="1"/>
    <col min="7421" max="7421" width="9.140625" style="279"/>
    <col min="7422" max="7422" width="8.42578125" style="279" bestFit="1" customWidth="1"/>
    <col min="7423" max="7426" width="10.140625" style="279" customWidth="1"/>
    <col min="7427" max="7428" width="8.140625" style="279" bestFit="1" customWidth="1"/>
    <col min="7429" max="7429" width="8.140625" style="279" customWidth="1"/>
    <col min="7430" max="7431" width="8.140625" style="279" bestFit="1" customWidth="1"/>
    <col min="7432" max="7433" width="9.140625" style="279"/>
    <col min="7434" max="7434" width="11.5703125" style="279" bestFit="1" customWidth="1"/>
    <col min="7435" max="7675" width="9.140625" style="279"/>
    <col min="7676" max="7676" width="21.42578125" style="279" customWidth="1"/>
    <col min="7677" max="7677" width="9.140625" style="279"/>
    <col min="7678" max="7678" width="8.42578125" style="279" bestFit="1" customWidth="1"/>
    <col min="7679" max="7682" width="10.140625" style="279" customWidth="1"/>
    <col min="7683" max="7684" width="8.140625" style="279" bestFit="1" customWidth="1"/>
    <col min="7685" max="7685" width="8.140625" style="279" customWidth="1"/>
    <col min="7686" max="7687" width="8.140625" style="279" bestFit="1" customWidth="1"/>
    <col min="7688" max="7689" width="9.140625" style="279"/>
    <col min="7690" max="7690" width="11.5703125" style="279" bestFit="1" customWidth="1"/>
    <col min="7691" max="7931" width="9.140625" style="279"/>
    <col min="7932" max="7932" width="21.42578125" style="279" customWidth="1"/>
    <col min="7933" max="7933" width="9.140625" style="279"/>
    <col min="7934" max="7934" width="8.42578125" style="279" bestFit="1" customWidth="1"/>
    <col min="7935" max="7938" width="10.140625" style="279" customWidth="1"/>
    <col min="7939" max="7940" width="8.140625" style="279" bestFit="1" customWidth="1"/>
    <col min="7941" max="7941" width="8.140625" style="279" customWidth="1"/>
    <col min="7942" max="7943" width="8.140625" style="279" bestFit="1" customWidth="1"/>
    <col min="7944" max="7945" width="9.140625" style="279"/>
    <col min="7946" max="7946" width="11.5703125" style="279" bestFit="1" customWidth="1"/>
    <col min="7947" max="8187" width="9.140625" style="279"/>
    <col min="8188" max="8188" width="21.42578125" style="279" customWidth="1"/>
    <col min="8189" max="8189" width="9.140625" style="279"/>
    <col min="8190" max="8190" width="8.42578125" style="279" bestFit="1" customWidth="1"/>
    <col min="8191" max="8194" width="10.140625" style="279" customWidth="1"/>
    <col min="8195" max="8196" width="8.140625" style="279" bestFit="1" customWidth="1"/>
    <col min="8197" max="8197" width="8.140625" style="279" customWidth="1"/>
    <col min="8198" max="8199" width="8.140625" style="279" bestFit="1" customWidth="1"/>
    <col min="8200" max="8201" width="9.140625" style="279"/>
    <col min="8202" max="8202" width="11.5703125" style="279" bestFit="1" customWidth="1"/>
    <col min="8203" max="8443" width="9.140625" style="279"/>
    <col min="8444" max="8444" width="21.42578125" style="279" customWidth="1"/>
    <col min="8445" max="8445" width="9.140625" style="279"/>
    <col min="8446" max="8446" width="8.42578125" style="279" bestFit="1" customWidth="1"/>
    <col min="8447" max="8450" width="10.140625" style="279" customWidth="1"/>
    <col min="8451" max="8452" width="8.140625" style="279" bestFit="1" customWidth="1"/>
    <col min="8453" max="8453" width="8.140625" style="279" customWidth="1"/>
    <col min="8454" max="8455" width="8.140625" style="279" bestFit="1" customWidth="1"/>
    <col min="8456" max="8457" width="9.140625" style="279"/>
    <col min="8458" max="8458" width="11.5703125" style="279" bestFit="1" customWidth="1"/>
    <col min="8459" max="8699" width="9.140625" style="279"/>
    <col min="8700" max="8700" width="21.42578125" style="279" customWidth="1"/>
    <col min="8701" max="8701" width="9.140625" style="279"/>
    <col min="8702" max="8702" width="8.42578125" style="279" bestFit="1" customWidth="1"/>
    <col min="8703" max="8706" width="10.140625" style="279" customWidth="1"/>
    <col min="8707" max="8708" width="8.140625" style="279" bestFit="1" customWidth="1"/>
    <col min="8709" max="8709" width="8.140625" style="279" customWidth="1"/>
    <col min="8710" max="8711" width="8.140625" style="279" bestFit="1" customWidth="1"/>
    <col min="8712" max="8713" width="9.140625" style="279"/>
    <col min="8714" max="8714" width="11.5703125" style="279" bestFit="1" customWidth="1"/>
    <col min="8715" max="8955" width="9.140625" style="279"/>
    <col min="8956" max="8956" width="21.42578125" style="279" customWidth="1"/>
    <col min="8957" max="8957" width="9.140625" style="279"/>
    <col min="8958" max="8958" width="8.42578125" style="279" bestFit="1" customWidth="1"/>
    <col min="8959" max="8962" width="10.140625" style="279" customWidth="1"/>
    <col min="8963" max="8964" width="8.140625" style="279" bestFit="1" customWidth="1"/>
    <col min="8965" max="8965" width="8.140625" style="279" customWidth="1"/>
    <col min="8966" max="8967" width="8.140625" style="279" bestFit="1" customWidth="1"/>
    <col min="8968" max="8969" width="9.140625" style="279"/>
    <col min="8970" max="8970" width="11.5703125" style="279" bestFit="1" customWidth="1"/>
    <col min="8971" max="9211" width="9.140625" style="279"/>
    <col min="9212" max="9212" width="21.42578125" style="279" customWidth="1"/>
    <col min="9213" max="9213" width="9.140625" style="279"/>
    <col min="9214" max="9214" width="8.42578125" style="279" bestFit="1" customWidth="1"/>
    <col min="9215" max="9218" width="10.140625" style="279" customWidth="1"/>
    <col min="9219" max="9220" width="8.140625" style="279" bestFit="1" customWidth="1"/>
    <col min="9221" max="9221" width="8.140625" style="279" customWidth="1"/>
    <col min="9222" max="9223" width="8.140625" style="279" bestFit="1" customWidth="1"/>
    <col min="9224" max="9225" width="9.140625" style="279"/>
    <col min="9226" max="9226" width="11.5703125" style="279" bestFit="1" customWidth="1"/>
    <col min="9227" max="9467" width="9.140625" style="279"/>
    <col min="9468" max="9468" width="21.42578125" style="279" customWidth="1"/>
    <col min="9469" max="9469" width="9.140625" style="279"/>
    <col min="9470" max="9470" width="8.42578125" style="279" bestFit="1" customWidth="1"/>
    <col min="9471" max="9474" width="10.140625" style="279" customWidth="1"/>
    <col min="9475" max="9476" width="8.140625" style="279" bestFit="1" customWidth="1"/>
    <col min="9477" max="9477" width="8.140625" style="279" customWidth="1"/>
    <col min="9478" max="9479" width="8.140625" style="279" bestFit="1" customWidth="1"/>
    <col min="9480" max="9481" width="9.140625" style="279"/>
    <col min="9482" max="9482" width="11.5703125" style="279" bestFit="1" customWidth="1"/>
    <col min="9483" max="9723" width="9.140625" style="279"/>
    <col min="9724" max="9724" width="21.42578125" style="279" customWidth="1"/>
    <col min="9725" max="9725" width="9.140625" style="279"/>
    <col min="9726" max="9726" width="8.42578125" style="279" bestFit="1" customWidth="1"/>
    <col min="9727" max="9730" width="10.140625" style="279" customWidth="1"/>
    <col min="9731" max="9732" width="8.140625" style="279" bestFit="1" customWidth="1"/>
    <col min="9733" max="9733" width="8.140625" style="279" customWidth="1"/>
    <col min="9734" max="9735" width="8.140625" style="279" bestFit="1" customWidth="1"/>
    <col min="9736" max="9737" width="9.140625" style="279"/>
    <col min="9738" max="9738" width="11.5703125" style="279" bestFit="1" customWidth="1"/>
    <col min="9739" max="9979" width="9.140625" style="279"/>
    <col min="9980" max="9980" width="21.42578125" style="279" customWidth="1"/>
    <col min="9981" max="9981" width="9.140625" style="279"/>
    <col min="9982" max="9982" width="8.42578125" style="279" bestFit="1" customWidth="1"/>
    <col min="9983" max="9986" width="10.140625" style="279" customWidth="1"/>
    <col min="9987" max="9988" width="8.140625" style="279" bestFit="1" customWidth="1"/>
    <col min="9989" max="9989" width="8.140625" style="279" customWidth="1"/>
    <col min="9990" max="9991" width="8.140625" style="279" bestFit="1" customWidth="1"/>
    <col min="9992" max="9993" width="9.140625" style="279"/>
    <col min="9994" max="9994" width="11.5703125" style="279" bestFit="1" customWidth="1"/>
    <col min="9995" max="10235" width="9.140625" style="279"/>
    <col min="10236" max="10236" width="21.42578125" style="279" customWidth="1"/>
    <col min="10237" max="10237" width="9.140625" style="279"/>
    <col min="10238" max="10238" width="8.42578125" style="279" bestFit="1" customWidth="1"/>
    <col min="10239" max="10242" width="10.140625" style="279" customWidth="1"/>
    <col min="10243" max="10244" width="8.140625" style="279" bestFit="1" customWidth="1"/>
    <col min="10245" max="10245" width="8.140625" style="279" customWidth="1"/>
    <col min="10246" max="10247" width="8.140625" style="279" bestFit="1" customWidth="1"/>
    <col min="10248" max="10249" width="9.140625" style="279"/>
    <col min="10250" max="10250" width="11.5703125" style="279" bestFit="1" customWidth="1"/>
    <col min="10251" max="10491" width="9.140625" style="279"/>
    <col min="10492" max="10492" width="21.42578125" style="279" customWidth="1"/>
    <col min="10493" max="10493" width="9.140625" style="279"/>
    <col min="10494" max="10494" width="8.42578125" style="279" bestFit="1" customWidth="1"/>
    <col min="10495" max="10498" width="10.140625" style="279" customWidth="1"/>
    <col min="10499" max="10500" width="8.140625" style="279" bestFit="1" customWidth="1"/>
    <col min="10501" max="10501" width="8.140625" style="279" customWidth="1"/>
    <col min="10502" max="10503" width="8.140625" style="279" bestFit="1" customWidth="1"/>
    <col min="10504" max="10505" width="9.140625" style="279"/>
    <col min="10506" max="10506" width="11.5703125" style="279" bestFit="1" customWidth="1"/>
    <col min="10507" max="10747" width="9.140625" style="279"/>
    <col min="10748" max="10748" width="21.42578125" style="279" customWidth="1"/>
    <col min="10749" max="10749" width="9.140625" style="279"/>
    <col min="10750" max="10750" width="8.42578125" style="279" bestFit="1" customWidth="1"/>
    <col min="10751" max="10754" width="10.140625" style="279" customWidth="1"/>
    <col min="10755" max="10756" width="8.140625" style="279" bestFit="1" customWidth="1"/>
    <col min="10757" max="10757" width="8.140625" style="279" customWidth="1"/>
    <col min="10758" max="10759" width="8.140625" style="279" bestFit="1" customWidth="1"/>
    <col min="10760" max="10761" width="9.140625" style="279"/>
    <col min="10762" max="10762" width="11.5703125" style="279" bestFit="1" customWidth="1"/>
    <col min="10763" max="11003" width="9.140625" style="279"/>
    <col min="11004" max="11004" width="21.42578125" style="279" customWidth="1"/>
    <col min="11005" max="11005" width="9.140625" style="279"/>
    <col min="11006" max="11006" width="8.42578125" style="279" bestFit="1" customWidth="1"/>
    <col min="11007" max="11010" width="10.140625" style="279" customWidth="1"/>
    <col min="11011" max="11012" width="8.140625" style="279" bestFit="1" customWidth="1"/>
    <col min="11013" max="11013" width="8.140625" style="279" customWidth="1"/>
    <col min="11014" max="11015" width="8.140625" style="279" bestFit="1" customWidth="1"/>
    <col min="11016" max="11017" width="9.140625" style="279"/>
    <col min="11018" max="11018" width="11.5703125" style="279" bestFit="1" customWidth="1"/>
    <col min="11019" max="11259" width="9.140625" style="279"/>
    <col min="11260" max="11260" width="21.42578125" style="279" customWidth="1"/>
    <col min="11261" max="11261" width="9.140625" style="279"/>
    <col min="11262" max="11262" width="8.42578125" style="279" bestFit="1" customWidth="1"/>
    <col min="11263" max="11266" width="10.140625" style="279" customWidth="1"/>
    <col min="11267" max="11268" width="8.140625" style="279" bestFit="1" customWidth="1"/>
    <col min="11269" max="11269" width="8.140625" style="279" customWidth="1"/>
    <col min="11270" max="11271" width="8.140625" style="279" bestFit="1" customWidth="1"/>
    <col min="11272" max="11273" width="9.140625" style="279"/>
    <col min="11274" max="11274" width="11.5703125" style="279" bestFit="1" customWidth="1"/>
    <col min="11275" max="11515" width="9.140625" style="279"/>
    <col min="11516" max="11516" width="21.42578125" style="279" customWidth="1"/>
    <col min="11517" max="11517" width="9.140625" style="279"/>
    <col min="11518" max="11518" width="8.42578125" style="279" bestFit="1" customWidth="1"/>
    <col min="11519" max="11522" width="10.140625" style="279" customWidth="1"/>
    <col min="11523" max="11524" width="8.140625" style="279" bestFit="1" customWidth="1"/>
    <col min="11525" max="11525" width="8.140625" style="279" customWidth="1"/>
    <col min="11526" max="11527" width="8.140625" style="279" bestFit="1" customWidth="1"/>
    <col min="11528" max="11529" width="9.140625" style="279"/>
    <col min="11530" max="11530" width="11.5703125" style="279" bestFit="1" customWidth="1"/>
    <col min="11531" max="11771" width="9.140625" style="279"/>
    <col min="11772" max="11772" width="21.42578125" style="279" customWidth="1"/>
    <col min="11773" max="11773" width="9.140625" style="279"/>
    <col min="11774" max="11774" width="8.42578125" style="279" bestFit="1" customWidth="1"/>
    <col min="11775" max="11778" width="10.140625" style="279" customWidth="1"/>
    <col min="11779" max="11780" width="8.140625" style="279" bestFit="1" customWidth="1"/>
    <col min="11781" max="11781" width="8.140625" style="279" customWidth="1"/>
    <col min="11782" max="11783" width="8.140625" style="279" bestFit="1" customWidth="1"/>
    <col min="11784" max="11785" width="9.140625" style="279"/>
    <col min="11786" max="11786" width="11.5703125" style="279" bestFit="1" customWidth="1"/>
    <col min="11787" max="12027" width="9.140625" style="279"/>
    <col min="12028" max="12028" width="21.42578125" style="279" customWidth="1"/>
    <col min="12029" max="12029" width="9.140625" style="279"/>
    <col min="12030" max="12030" width="8.42578125" style="279" bestFit="1" customWidth="1"/>
    <col min="12031" max="12034" width="10.140625" style="279" customWidth="1"/>
    <col min="12035" max="12036" width="8.140625" style="279" bestFit="1" customWidth="1"/>
    <col min="12037" max="12037" width="8.140625" style="279" customWidth="1"/>
    <col min="12038" max="12039" width="8.140625" style="279" bestFit="1" customWidth="1"/>
    <col min="12040" max="12041" width="9.140625" style="279"/>
    <col min="12042" max="12042" width="11.5703125" style="279" bestFit="1" customWidth="1"/>
    <col min="12043" max="12283" width="9.140625" style="279"/>
    <col min="12284" max="12284" width="21.42578125" style="279" customWidth="1"/>
    <col min="12285" max="12285" width="9.140625" style="279"/>
    <col min="12286" max="12286" width="8.42578125" style="279" bestFit="1" customWidth="1"/>
    <col min="12287" max="12290" width="10.140625" style="279" customWidth="1"/>
    <col min="12291" max="12292" width="8.140625" style="279" bestFit="1" customWidth="1"/>
    <col min="12293" max="12293" width="8.140625" style="279" customWidth="1"/>
    <col min="12294" max="12295" width="8.140625" style="279" bestFit="1" customWidth="1"/>
    <col min="12296" max="12297" width="9.140625" style="279"/>
    <col min="12298" max="12298" width="11.5703125" style="279" bestFit="1" customWidth="1"/>
    <col min="12299" max="12539" width="9.140625" style="279"/>
    <col min="12540" max="12540" width="21.42578125" style="279" customWidth="1"/>
    <col min="12541" max="12541" width="9.140625" style="279"/>
    <col min="12542" max="12542" width="8.42578125" style="279" bestFit="1" customWidth="1"/>
    <col min="12543" max="12546" width="10.140625" style="279" customWidth="1"/>
    <col min="12547" max="12548" width="8.140625" style="279" bestFit="1" customWidth="1"/>
    <col min="12549" max="12549" width="8.140625" style="279" customWidth="1"/>
    <col min="12550" max="12551" width="8.140625" style="279" bestFit="1" customWidth="1"/>
    <col min="12552" max="12553" width="9.140625" style="279"/>
    <col min="12554" max="12554" width="11.5703125" style="279" bestFit="1" customWidth="1"/>
    <col min="12555" max="12795" width="9.140625" style="279"/>
    <col min="12796" max="12796" width="21.42578125" style="279" customWidth="1"/>
    <col min="12797" max="12797" width="9.140625" style="279"/>
    <col min="12798" max="12798" width="8.42578125" style="279" bestFit="1" customWidth="1"/>
    <col min="12799" max="12802" width="10.140625" style="279" customWidth="1"/>
    <col min="12803" max="12804" width="8.140625" style="279" bestFit="1" customWidth="1"/>
    <col min="12805" max="12805" width="8.140625" style="279" customWidth="1"/>
    <col min="12806" max="12807" width="8.140625" style="279" bestFit="1" customWidth="1"/>
    <col min="12808" max="12809" width="9.140625" style="279"/>
    <col min="12810" max="12810" width="11.5703125" style="279" bestFit="1" customWidth="1"/>
    <col min="12811" max="13051" width="9.140625" style="279"/>
    <col min="13052" max="13052" width="21.42578125" style="279" customWidth="1"/>
    <col min="13053" max="13053" width="9.140625" style="279"/>
    <col min="13054" max="13054" width="8.42578125" style="279" bestFit="1" customWidth="1"/>
    <col min="13055" max="13058" width="10.140625" style="279" customWidth="1"/>
    <col min="13059" max="13060" width="8.140625" style="279" bestFit="1" customWidth="1"/>
    <col min="13061" max="13061" width="8.140625" style="279" customWidth="1"/>
    <col min="13062" max="13063" width="8.140625" style="279" bestFit="1" customWidth="1"/>
    <col min="13064" max="13065" width="9.140625" style="279"/>
    <col min="13066" max="13066" width="11.5703125" style="279" bestFit="1" customWidth="1"/>
    <col min="13067" max="13307" width="9.140625" style="279"/>
    <col min="13308" max="13308" width="21.42578125" style="279" customWidth="1"/>
    <col min="13309" max="13309" width="9.140625" style="279"/>
    <col min="13310" max="13310" width="8.42578125" style="279" bestFit="1" customWidth="1"/>
    <col min="13311" max="13314" width="10.140625" style="279" customWidth="1"/>
    <col min="13315" max="13316" width="8.140625" style="279" bestFit="1" customWidth="1"/>
    <col min="13317" max="13317" width="8.140625" style="279" customWidth="1"/>
    <col min="13318" max="13319" width="8.140625" style="279" bestFit="1" customWidth="1"/>
    <col min="13320" max="13321" width="9.140625" style="279"/>
    <col min="13322" max="13322" width="11.5703125" style="279" bestFit="1" customWidth="1"/>
    <col min="13323" max="13563" width="9.140625" style="279"/>
    <col min="13564" max="13564" width="21.42578125" style="279" customWidth="1"/>
    <col min="13565" max="13565" width="9.140625" style="279"/>
    <col min="13566" max="13566" width="8.42578125" style="279" bestFit="1" customWidth="1"/>
    <col min="13567" max="13570" width="10.140625" style="279" customWidth="1"/>
    <col min="13571" max="13572" width="8.140625" style="279" bestFit="1" customWidth="1"/>
    <col min="13573" max="13573" width="8.140625" style="279" customWidth="1"/>
    <col min="13574" max="13575" width="8.140625" style="279" bestFit="1" customWidth="1"/>
    <col min="13576" max="13577" width="9.140625" style="279"/>
    <col min="13578" max="13578" width="11.5703125" style="279" bestFit="1" customWidth="1"/>
    <col min="13579" max="13819" width="9.140625" style="279"/>
    <col min="13820" max="13820" width="21.42578125" style="279" customWidth="1"/>
    <col min="13821" max="13821" width="9.140625" style="279"/>
    <col min="13822" max="13822" width="8.42578125" style="279" bestFit="1" customWidth="1"/>
    <col min="13823" max="13826" width="10.140625" style="279" customWidth="1"/>
    <col min="13827" max="13828" width="8.140625" style="279" bestFit="1" customWidth="1"/>
    <col min="13829" max="13829" width="8.140625" style="279" customWidth="1"/>
    <col min="13830" max="13831" width="8.140625" style="279" bestFit="1" customWidth="1"/>
    <col min="13832" max="13833" width="9.140625" style="279"/>
    <col min="13834" max="13834" width="11.5703125" style="279" bestFit="1" customWidth="1"/>
    <col min="13835" max="14075" width="9.140625" style="279"/>
    <col min="14076" max="14076" width="21.42578125" style="279" customWidth="1"/>
    <col min="14077" max="14077" width="9.140625" style="279"/>
    <col min="14078" max="14078" width="8.42578125" style="279" bestFit="1" customWidth="1"/>
    <col min="14079" max="14082" width="10.140625" style="279" customWidth="1"/>
    <col min="14083" max="14084" width="8.140625" style="279" bestFit="1" customWidth="1"/>
    <col min="14085" max="14085" width="8.140625" style="279" customWidth="1"/>
    <col min="14086" max="14087" width="8.140625" style="279" bestFit="1" customWidth="1"/>
    <col min="14088" max="14089" width="9.140625" style="279"/>
    <col min="14090" max="14090" width="11.5703125" style="279" bestFit="1" customWidth="1"/>
    <col min="14091" max="14331" width="9.140625" style="279"/>
    <col min="14332" max="14332" width="21.42578125" style="279" customWidth="1"/>
    <col min="14333" max="14333" width="9.140625" style="279"/>
    <col min="14334" max="14334" width="8.42578125" style="279" bestFit="1" customWidth="1"/>
    <col min="14335" max="14338" width="10.140625" style="279" customWidth="1"/>
    <col min="14339" max="14340" width="8.140625" style="279" bestFit="1" customWidth="1"/>
    <col min="14341" max="14341" width="8.140625" style="279" customWidth="1"/>
    <col min="14342" max="14343" width="8.140625" style="279" bestFit="1" customWidth="1"/>
    <col min="14344" max="14345" width="9.140625" style="279"/>
    <col min="14346" max="14346" width="11.5703125" style="279" bestFit="1" customWidth="1"/>
    <col min="14347" max="14587" width="9.140625" style="279"/>
    <col min="14588" max="14588" width="21.42578125" style="279" customWidth="1"/>
    <col min="14589" max="14589" width="9.140625" style="279"/>
    <col min="14590" max="14590" width="8.42578125" style="279" bestFit="1" customWidth="1"/>
    <col min="14591" max="14594" width="10.140625" style="279" customWidth="1"/>
    <col min="14595" max="14596" width="8.140625" style="279" bestFit="1" customWidth="1"/>
    <col min="14597" max="14597" width="8.140625" style="279" customWidth="1"/>
    <col min="14598" max="14599" width="8.140625" style="279" bestFit="1" customWidth="1"/>
    <col min="14600" max="14601" width="9.140625" style="279"/>
    <col min="14602" max="14602" width="11.5703125" style="279" bestFit="1" customWidth="1"/>
    <col min="14603" max="14843" width="9.140625" style="279"/>
    <col min="14844" max="14844" width="21.42578125" style="279" customWidth="1"/>
    <col min="14845" max="14845" width="9.140625" style="279"/>
    <col min="14846" max="14846" width="8.42578125" style="279" bestFit="1" customWidth="1"/>
    <col min="14847" max="14850" width="10.140625" style="279" customWidth="1"/>
    <col min="14851" max="14852" width="8.140625" style="279" bestFit="1" customWidth="1"/>
    <col min="14853" max="14853" width="8.140625" style="279" customWidth="1"/>
    <col min="14854" max="14855" width="8.140625" style="279" bestFit="1" customWidth="1"/>
    <col min="14856" max="14857" width="9.140625" style="279"/>
    <col min="14858" max="14858" width="11.5703125" style="279" bestFit="1" customWidth="1"/>
    <col min="14859" max="15099" width="9.140625" style="279"/>
    <col min="15100" max="15100" width="21.42578125" style="279" customWidth="1"/>
    <col min="15101" max="15101" width="9.140625" style="279"/>
    <col min="15102" max="15102" width="8.42578125" style="279" bestFit="1" customWidth="1"/>
    <col min="15103" max="15106" width="10.140625" style="279" customWidth="1"/>
    <col min="15107" max="15108" width="8.140625" style="279" bestFit="1" customWidth="1"/>
    <col min="15109" max="15109" width="8.140625" style="279" customWidth="1"/>
    <col min="15110" max="15111" width="8.140625" style="279" bestFit="1" customWidth="1"/>
    <col min="15112" max="15113" width="9.140625" style="279"/>
    <col min="15114" max="15114" width="11.5703125" style="279" bestFit="1" customWidth="1"/>
    <col min="15115" max="15355" width="9.140625" style="279"/>
    <col min="15356" max="15356" width="21.42578125" style="279" customWidth="1"/>
    <col min="15357" max="15357" width="9.140625" style="279"/>
    <col min="15358" max="15358" width="8.42578125" style="279" bestFit="1" customWidth="1"/>
    <col min="15359" max="15362" width="10.140625" style="279" customWidth="1"/>
    <col min="15363" max="15364" width="8.140625" style="279" bestFit="1" customWidth="1"/>
    <col min="15365" max="15365" width="8.140625" style="279" customWidth="1"/>
    <col min="15366" max="15367" width="8.140625" style="279" bestFit="1" customWidth="1"/>
    <col min="15368" max="15369" width="9.140625" style="279"/>
    <col min="15370" max="15370" width="11.5703125" style="279" bestFit="1" customWidth="1"/>
    <col min="15371" max="15611" width="9.140625" style="279"/>
    <col min="15612" max="15612" width="21.42578125" style="279" customWidth="1"/>
    <col min="15613" max="15613" width="9.140625" style="279"/>
    <col min="15614" max="15614" width="8.42578125" style="279" bestFit="1" customWidth="1"/>
    <col min="15615" max="15618" width="10.140625" style="279" customWidth="1"/>
    <col min="15619" max="15620" width="8.140625" style="279" bestFit="1" customWidth="1"/>
    <col min="15621" max="15621" width="8.140625" style="279" customWidth="1"/>
    <col min="15622" max="15623" width="8.140625" style="279" bestFit="1" customWidth="1"/>
    <col min="15624" max="15625" width="9.140625" style="279"/>
    <col min="15626" max="15626" width="11.5703125" style="279" bestFit="1" customWidth="1"/>
    <col min="15627" max="15867" width="9.140625" style="279"/>
    <col min="15868" max="15868" width="21.42578125" style="279" customWidth="1"/>
    <col min="15869" max="15869" width="9.140625" style="279"/>
    <col min="15870" max="15870" width="8.42578125" style="279" bestFit="1" customWidth="1"/>
    <col min="15871" max="15874" width="10.140625" style="279" customWidth="1"/>
    <col min="15875" max="15876" width="8.140625" style="279" bestFit="1" customWidth="1"/>
    <col min="15877" max="15877" width="8.140625" style="279" customWidth="1"/>
    <col min="15878" max="15879" width="8.140625" style="279" bestFit="1" customWidth="1"/>
    <col min="15880" max="15881" width="9.140625" style="279"/>
    <col min="15882" max="15882" width="11.5703125" style="279" bestFit="1" customWidth="1"/>
    <col min="15883" max="16123" width="9.140625" style="279"/>
    <col min="16124" max="16124" width="21.42578125" style="279" customWidth="1"/>
    <col min="16125" max="16125" width="9.140625" style="279"/>
    <col min="16126" max="16126" width="8.42578125" style="279" bestFit="1" customWidth="1"/>
    <col min="16127" max="16130" width="10.140625" style="279" customWidth="1"/>
    <col min="16131" max="16132" width="8.140625" style="279" bestFit="1" customWidth="1"/>
    <col min="16133" max="16133" width="8.140625" style="279" customWidth="1"/>
    <col min="16134" max="16135" width="8.140625" style="279" bestFit="1" customWidth="1"/>
    <col min="16136" max="16137" width="9.140625" style="279"/>
    <col min="16138" max="16138" width="11.5703125" style="279" bestFit="1" customWidth="1"/>
    <col min="16139" max="16384" width="9.140625" style="279"/>
  </cols>
  <sheetData>
    <row r="1" spans="1:13">
      <c r="A1" s="2736" t="s">
        <v>580</v>
      </c>
      <c r="B1" s="2736"/>
      <c r="C1" s="2736"/>
      <c r="D1" s="2736"/>
      <c r="E1" s="2736"/>
      <c r="F1" s="2736"/>
      <c r="G1" s="2736"/>
      <c r="H1" s="2736"/>
    </row>
    <row r="2" spans="1:13" ht="15.75">
      <c r="A2" s="2737" t="s">
        <v>262</v>
      </c>
      <c r="B2" s="2737"/>
      <c r="C2" s="2737"/>
      <c r="D2" s="2737"/>
      <c r="E2" s="2737"/>
      <c r="F2" s="2737"/>
      <c r="G2" s="2737"/>
      <c r="H2" s="2737"/>
    </row>
    <row r="3" spans="1:13" ht="15.75">
      <c r="A3" s="2737" t="s">
        <v>154</v>
      </c>
      <c r="B3" s="2737"/>
      <c r="C3" s="2737"/>
      <c r="D3" s="2737"/>
      <c r="E3" s="2737"/>
      <c r="F3" s="2737"/>
      <c r="G3" s="2737"/>
      <c r="H3" s="2737"/>
    </row>
    <row r="4" spans="1:13" ht="15.75" customHeight="1" thickBot="1">
      <c r="A4" s="2744" t="s">
        <v>318</v>
      </c>
      <c r="B4" s="2744"/>
      <c r="C4" s="2744"/>
      <c r="D4" s="2744"/>
      <c r="E4" s="2744"/>
      <c r="F4" s="2744"/>
      <c r="G4" s="2744"/>
      <c r="H4" s="2744"/>
    </row>
    <row r="5" spans="1:13" ht="21.75" customHeight="1" thickTop="1">
      <c r="A5" s="2738" t="s">
        <v>1813</v>
      </c>
      <c r="B5" s="2740" t="s">
        <v>462</v>
      </c>
      <c r="C5" s="2740"/>
      <c r="D5" s="2741"/>
      <c r="E5" s="2742" t="s">
        <v>263</v>
      </c>
      <c r="F5" s="2742"/>
      <c r="G5" s="2742" t="s">
        <v>320</v>
      </c>
      <c r="H5" s="2743"/>
    </row>
    <row r="6" spans="1:13" ht="24.95" customHeight="1">
      <c r="A6" s="2739"/>
      <c r="B6" s="2005" t="s">
        <v>87</v>
      </c>
      <c r="C6" s="2006" t="s">
        <v>102</v>
      </c>
      <c r="D6" s="2006" t="s">
        <v>148</v>
      </c>
      <c r="E6" s="2007" t="s">
        <v>102</v>
      </c>
      <c r="F6" s="2007" t="s">
        <v>106</v>
      </c>
      <c r="G6" s="2006" t="s">
        <v>102</v>
      </c>
      <c r="H6" s="2008" t="s">
        <v>148</v>
      </c>
    </row>
    <row r="7" spans="1:13" ht="24.95" customHeight="1">
      <c r="A7" s="373" t="s">
        <v>264</v>
      </c>
      <c r="B7" s="284">
        <v>160316.58900000001</v>
      </c>
      <c r="C7" s="284">
        <v>206793.88400363</v>
      </c>
      <c r="D7" s="284">
        <v>241612.59299999999</v>
      </c>
      <c r="E7" s="325">
        <f t="shared" ref="E7:F10" si="0">C7/B7*100-100</f>
        <v>28.990945536915092</v>
      </c>
      <c r="F7" s="325">
        <f>D7/C7*100-100</f>
        <v>16.837397858322916</v>
      </c>
      <c r="G7" s="326">
        <f>C7/C$17*100</f>
        <v>28.241488436015928</v>
      </c>
      <c r="H7" s="374">
        <f>D7/D$17*100</f>
        <v>28.10759730103652</v>
      </c>
      <c r="J7" s="280"/>
      <c r="K7" s="280"/>
      <c r="L7" s="281"/>
      <c r="M7" s="281"/>
    </row>
    <row r="8" spans="1:13" ht="24.95" customHeight="1">
      <c r="A8" s="373" t="s">
        <v>265</v>
      </c>
      <c r="B8" s="284">
        <v>113184.012</v>
      </c>
      <c r="C8" s="284">
        <v>137785.29027350998</v>
      </c>
      <c r="D8" s="284">
        <v>155366.01199999999</v>
      </c>
      <c r="E8" s="325">
        <f t="shared" si="0"/>
        <v>21.735647852375095</v>
      </c>
      <c r="F8" s="325">
        <f t="shared" si="0"/>
        <v>12.75950552601914</v>
      </c>
      <c r="G8" s="326">
        <f t="shared" ref="G8:G17" si="1">C8/C$17*100</f>
        <v>18.81710235610316</v>
      </c>
      <c r="H8" s="374">
        <f t="shared" ref="H8:H17" si="2">D8/D$17*100</f>
        <v>18.074245408077747</v>
      </c>
      <c r="J8" s="280"/>
      <c r="K8" s="280"/>
      <c r="L8" s="281"/>
      <c r="M8" s="281"/>
    </row>
    <row r="9" spans="1:13" ht="24.95" customHeight="1">
      <c r="A9" s="373" t="s">
        <v>266</v>
      </c>
      <c r="B9" s="284">
        <v>148236.08600000001</v>
      </c>
      <c r="C9" s="284">
        <v>159900.54764513997</v>
      </c>
      <c r="D9" s="284">
        <v>194283.34899999999</v>
      </c>
      <c r="E9" s="325">
        <f t="shared" si="0"/>
        <v>7.8688408200011253</v>
      </c>
      <c r="F9" s="325">
        <f t="shared" si="0"/>
        <v>21.502616383256054</v>
      </c>
      <c r="G9" s="326">
        <f t="shared" si="1"/>
        <v>21.837345378906679</v>
      </c>
      <c r="H9" s="374">
        <f t="shared" si="2"/>
        <v>22.601628781777681</v>
      </c>
      <c r="J9" s="280"/>
    </row>
    <row r="10" spans="1:13" ht="24.95" customHeight="1">
      <c r="A10" s="373" t="s">
        <v>267</v>
      </c>
      <c r="B10" s="284">
        <v>84678.372000000003</v>
      </c>
      <c r="C10" s="284">
        <v>102579.0515221</v>
      </c>
      <c r="D10" s="284">
        <v>121858.15300000001</v>
      </c>
      <c r="E10" s="325">
        <f t="shared" si="0"/>
        <v>21.139612275611512</v>
      </c>
      <c r="F10" s="325">
        <f t="shared" si="0"/>
        <v>18.79438461540704</v>
      </c>
      <c r="G10" s="326">
        <f t="shared" si="1"/>
        <v>14.009046308584328</v>
      </c>
      <c r="H10" s="374">
        <f t="shared" si="2"/>
        <v>14.176164618919906</v>
      </c>
      <c r="J10" s="280"/>
    </row>
    <row r="11" spans="1:13" ht="24.95" customHeight="1">
      <c r="A11" s="373" t="s">
        <v>268</v>
      </c>
      <c r="B11" s="284">
        <v>19317.901999999998</v>
      </c>
      <c r="C11" s="284">
        <v>19322.023819400001</v>
      </c>
      <c r="D11" s="284">
        <v>0</v>
      </c>
      <c r="E11" s="325">
        <f t="shared" ref="E11:E17" si="3">C11/B11*100-100</f>
        <v>2.1336785951191928E-2</v>
      </c>
      <c r="F11" s="325">
        <v>0</v>
      </c>
      <c r="G11" s="326">
        <f t="shared" si="1"/>
        <v>2.6387758752402495</v>
      </c>
      <c r="H11" s="374">
        <f t="shared" si="2"/>
        <v>0</v>
      </c>
      <c r="J11" s="280"/>
    </row>
    <row r="12" spans="1:13" ht="24.95" customHeight="1">
      <c r="A12" s="373" t="s">
        <v>269</v>
      </c>
      <c r="B12" s="284">
        <v>8798.5810000000001</v>
      </c>
      <c r="C12" s="284">
        <v>10671.900373780001</v>
      </c>
      <c r="D12" s="284">
        <v>0</v>
      </c>
      <c r="E12" s="325">
        <f t="shared" si="3"/>
        <v>21.29115335506944</v>
      </c>
      <c r="F12" s="325">
        <v>0</v>
      </c>
      <c r="G12" s="326">
        <f t="shared" si="1"/>
        <v>1.4574432529693742</v>
      </c>
      <c r="H12" s="374">
        <f t="shared" si="2"/>
        <v>0</v>
      </c>
      <c r="J12" s="280"/>
    </row>
    <row r="13" spans="1:13" ht="24.95" customHeight="1">
      <c r="A13" s="373" t="s">
        <v>270</v>
      </c>
      <c r="B13" s="284">
        <v>739.72500000000002</v>
      </c>
      <c r="C13" s="284">
        <v>912.54517209999983</v>
      </c>
      <c r="D13" s="284">
        <v>1079.347</v>
      </c>
      <c r="E13" s="325">
        <f t="shared" si="3"/>
        <v>23.362759417351015</v>
      </c>
      <c r="F13" s="325">
        <f>D13/C13*100-100</f>
        <v>18.278747507495609</v>
      </c>
      <c r="G13" s="326">
        <f t="shared" si="1"/>
        <v>0.1246247395051196</v>
      </c>
      <c r="H13" s="374">
        <f t="shared" si="2"/>
        <v>0.12556402978582273</v>
      </c>
      <c r="J13" s="280"/>
    </row>
    <row r="14" spans="1:13" ht="24.95" customHeight="1">
      <c r="A14" s="373" t="s">
        <v>271</v>
      </c>
      <c r="B14" s="284">
        <v>863.36599999999999</v>
      </c>
      <c r="C14" s="284">
        <v>1148.8708420199998</v>
      </c>
      <c r="D14" s="284">
        <v>0</v>
      </c>
      <c r="E14" s="325">
        <f t="shared" si="3"/>
        <v>33.068807669053427</v>
      </c>
      <c r="F14" s="325">
        <v>0</v>
      </c>
      <c r="G14" s="326">
        <f t="shared" si="1"/>
        <v>0.15689933363219852</v>
      </c>
      <c r="H14" s="374">
        <f t="shared" si="2"/>
        <v>0</v>
      </c>
      <c r="J14" s="280"/>
    </row>
    <row r="15" spans="1:13" ht="24.95" customHeight="1">
      <c r="A15" s="373" t="s">
        <v>272</v>
      </c>
      <c r="B15" s="284">
        <v>11351.735000000001</v>
      </c>
      <c r="C15" s="284">
        <v>20377.227715069999</v>
      </c>
      <c r="D15" s="284">
        <v>44809.258999999998</v>
      </c>
      <c r="E15" s="325">
        <f t="shared" si="3"/>
        <v>79.507605798320668</v>
      </c>
      <c r="F15" s="325">
        <f>D15/C15*100-100</f>
        <v>119.89870077793393</v>
      </c>
      <c r="G15" s="326">
        <f t="shared" si="1"/>
        <v>2.7828832735841971</v>
      </c>
      <c r="H15" s="374">
        <f t="shared" si="2"/>
        <v>5.2128102748760545</v>
      </c>
      <c r="J15" s="280"/>
    </row>
    <row r="16" spans="1:13" ht="24.95" customHeight="1">
      <c r="A16" s="373" t="s">
        <v>273</v>
      </c>
      <c r="B16" s="284">
        <v>61693.627999999997</v>
      </c>
      <c r="C16" s="284">
        <v>72743.02535986001</v>
      </c>
      <c r="D16" s="284">
        <v>100590.17200000001</v>
      </c>
      <c r="E16" s="325">
        <f t="shared" si="3"/>
        <v>17.910111170411326</v>
      </c>
      <c r="F16" s="325">
        <f>D16/C16*100-100</f>
        <v>38.281534899572932</v>
      </c>
      <c r="G16" s="326">
        <f t="shared" si="1"/>
        <v>9.9343910454587618</v>
      </c>
      <c r="H16" s="374">
        <f t="shared" si="2"/>
        <v>11.701989585526279</v>
      </c>
      <c r="J16" s="280"/>
    </row>
    <row r="17" spans="1:8" ht="24.95" customHeight="1">
      <c r="A17" s="375" t="s">
        <v>274</v>
      </c>
      <c r="B17" s="370">
        <f>SUM(B7:B16)</f>
        <v>609179.99600000004</v>
      </c>
      <c r="C17" s="370">
        <f>SUM(C7:C16)</f>
        <v>732234.36672660999</v>
      </c>
      <c r="D17" s="370">
        <f>SUM(D7:D16)</f>
        <v>859598.88499999989</v>
      </c>
      <c r="E17" s="371">
        <f t="shared" si="3"/>
        <v>20.200001893464986</v>
      </c>
      <c r="F17" s="371">
        <f>D17/C17*100-100</f>
        <v>17.39395527729215</v>
      </c>
      <c r="G17" s="372">
        <f t="shared" si="1"/>
        <v>100</v>
      </c>
      <c r="H17" s="376">
        <f t="shared" si="2"/>
        <v>100</v>
      </c>
    </row>
    <row r="18" spans="1:8">
      <c r="A18" s="2734" t="s">
        <v>322</v>
      </c>
      <c r="B18" s="2729">
        <f t="shared" ref="B18:D18" si="4">B17-B11-B12</f>
        <v>581063.51300000004</v>
      </c>
      <c r="C18" s="2729">
        <f t="shared" si="4"/>
        <v>702240.44253342994</v>
      </c>
      <c r="D18" s="2729">
        <f t="shared" si="4"/>
        <v>859598.88499999989</v>
      </c>
      <c r="E18" s="2729">
        <f>C18/B18*100-100</f>
        <v>20.854334650578892</v>
      </c>
      <c r="F18" s="2729">
        <f>D18/C18*100-100</f>
        <v>22.408057544916886</v>
      </c>
      <c r="G18" s="2729">
        <f>G17-G11-G12</f>
        <v>95.903780871790374</v>
      </c>
      <c r="H18" s="2731">
        <f>H17-H11-H12</f>
        <v>100</v>
      </c>
    </row>
    <row r="19" spans="1:8" ht="13.5" thickBot="1">
      <c r="A19" s="2735"/>
      <c r="B19" s="2730"/>
      <c r="C19" s="2730"/>
      <c r="D19" s="2730"/>
      <c r="E19" s="2730"/>
      <c r="F19" s="2730"/>
      <c r="G19" s="2730"/>
      <c r="H19" s="2732"/>
    </row>
    <row r="20" spans="1:8" ht="12.75" customHeight="1" thickTop="1">
      <c r="A20" s="2733" t="s">
        <v>319</v>
      </c>
      <c r="B20" s="2733"/>
      <c r="C20" s="2733"/>
      <c r="D20" s="2733"/>
      <c r="E20" s="2733"/>
      <c r="F20" s="2733"/>
      <c r="G20" s="2733"/>
    </row>
    <row r="21" spans="1:8" ht="15.75">
      <c r="A21" s="282" t="s">
        <v>275</v>
      </c>
      <c r="B21" s="283"/>
      <c r="C21" s="283"/>
      <c r="D21" s="283"/>
      <c r="E21" s="283"/>
      <c r="F21" s="283"/>
      <c r="G21" s="283"/>
    </row>
    <row r="22" spans="1:8" ht="15.75">
      <c r="A22" s="282" t="s">
        <v>276</v>
      </c>
      <c r="B22" s="283"/>
      <c r="C22" s="283"/>
      <c r="D22" s="283"/>
      <c r="E22" s="283"/>
      <c r="F22" s="283"/>
      <c r="G22" s="283"/>
    </row>
  </sheetData>
  <mergeCells count="17">
    <mergeCell ref="A1:H1"/>
    <mergeCell ref="A2:H2"/>
    <mergeCell ref="A5:A6"/>
    <mergeCell ref="B5:D5"/>
    <mergeCell ref="E5:F5"/>
    <mergeCell ref="G5:H5"/>
    <mergeCell ref="A4:H4"/>
    <mergeCell ref="A3:H3"/>
    <mergeCell ref="E18:E19"/>
    <mergeCell ref="F18:F19"/>
    <mergeCell ref="G18:G19"/>
    <mergeCell ref="H18:H19"/>
    <mergeCell ref="A20:G20"/>
    <mergeCell ref="A18:A19"/>
    <mergeCell ref="B18:B19"/>
    <mergeCell ref="C18:C19"/>
    <mergeCell ref="D18:D19"/>
  </mergeCells>
  <printOptions horizontalCentered="1"/>
  <pageMargins left="1" right="0.65" top="1" bottom="1" header="0.5" footer="0.5"/>
  <pageSetup paperSize="9"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K46"/>
  <sheetViews>
    <sheetView showGridLines="0" topLeftCell="A31" zoomScaleSheetLayoutView="100" workbookViewId="0">
      <selection activeCell="G42" sqref="G42"/>
    </sheetView>
  </sheetViews>
  <sheetFormatPr defaultRowHeight="15.75"/>
  <cols>
    <col min="1" max="1" width="6.28515625" style="285" customWidth="1"/>
    <col min="2" max="2" width="48.28515625" style="285" customWidth="1"/>
    <col min="3" max="5" width="12.42578125" style="304" customWidth="1"/>
    <col min="6" max="7" width="12.42578125" style="285" customWidth="1"/>
    <col min="8" max="256" width="9.140625" style="285"/>
    <col min="257" max="257" width="6.28515625" style="285" customWidth="1"/>
    <col min="258" max="258" width="48.28515625" style="285" customWidth="1"/>
    <col min="259" max="263" width="12.42578125" style="285" customWidth="1"/>
    <col min="264" max="512" width="9.140625" style="285"/>
    <col min="513" max="513" width="6.28515625" style="285" customWidth="1"/>
    <col min="514" max="514" width="48.28515625" style="285" customWidth="1"/>
    <col min="515" max="519" width="12.42578125" style="285" customWidth="1"/>
    <col min="520" max="768" width="9.140625" style="285"/>
    <col min="769" max="769" width="6.28515625" style="285" customWidth="1"/>
    <col min="770" max="770" width="48.28515625" style="285" customWidth="1"/>
    <col min="771" max="775" width="12.42578125" style="285" customWidth="1"/>
    <col min="776" max="1024" width="9.140625" style="285"/>
    <col min="1025" max="1025" width="6.28515625" style="285" customWidth="1"/>
    <col min="1026" max="1026" width="48.28515625" style="285" customWidth="1"/>
    <col min="1027" max="1031" width="12.42578125" style="285" customWidth="1"/>
    <col min="1032" max="1280" width="9.140625" style="285"/>
    <col min="1281" max="1281" width="6.28515625" style="285" customWidth="1"/>
    <col min="1282" max="1282" width="48.28515625" style="285" customWidth="1"/>
    <col min="1283" max="1287" width="12.42578125" style="285" customWidth="1"/>
    <col min="1288" max="1536" width="9.140625" style="285"/>
    <col min="1537" max="1537" width="6.28515625" style="285" customWidth="1"/>
    <col min="1538" max="1538" width="48.28515625" style="285" customWidth="1"/>
    <col min="1539" max="1543" width="12.42578125" style="285" customWidth="1"/>
    <col min="1544" max="1792" width="9.140625" style="285"/>
    <col min="1793" max="1793" width="6.28515625" style="285" customWidth="1"/>
    <col min="1794" max="1794" width="48.28515625" style="285" customWidth="1"/>
    <col min="1795" max="1799" width="12.42578125" style="285" customWidth="1"/>
    <col min="1800" max="2048" width="9.140625" style="285"/>
    <col min="2049" max="2049" width="6.28515625" style="285" customWidth="1"/>
    <col min="2050" max="2050" width="48.28515625" style="285" customWidth="1"/>
    <col min="2051" max="2055" width="12.42578125" style="285" customWidth="1"/>
    <col min="2056" max="2304" width="9.140625" style="285"/>
    <col min="2305" max="2305" width="6.28515625" style="285" customWidth="1"/>
    <col min="2306" max="2306" width="48.28515625" style="285" customWidth="1"/>
    <col min="2307" max="2311" width="12.42578125" style="285" customWidth="1"/>
    <col min="2312" max="2560" width="9.140625" style="285"/>
    <col min="2561" max="2561" width="6.28515625" style="285" customWidth="1"/>
    <col min="2562" max="2562" width="48.28515625" style="285" customWidth="1"/>
    <col min="2563" max="2567" width="12.42578125" style="285" customWidth="1"/>
    <col min="2568" max="2816" width="9.140625" style="285"/>
    <col min="2817" max="2817" width="6.28515625" style="285" customWidth="1"/>
    <col min="2818" max="2818" width="48.28515625" style="285" customWidth="1"/>
    <col min="2819" max="2823" width="12.42578125" style="285" customWidth="1"/>
    <col min="2824" max="3072" width="9.140625" style="285"/>
    <col min="3073" max="3073" width="6.28515625" style="285" customWidth="1"/>
    <col min="3074" max="3074" width="48.28515625" style="285" customWidth="1"/>
    <col min="3075" max="3079" width="12.42578125" style="285" customWidth="1"/>
    <col min="3080" max="3328" width="9.140625" style="285"/>
    <col min="3329" max="3329" width="6.28515625" style="285" customWidth="1"/>
    <col min="3330" max="3330" width="48.28515625" style="285" customWidth="1"/>
    <col min="3331" max="3335" width="12.42578125" style="285" customWidth="1"/>
    <col min="3336" max="3584" width="9.140625" style="285"/>
    <col min="3585" max="3585" width="6.28515625" style="285" customWidth="1"/>
    <col min="3586" max="3586" width="48.28515625" style="285" customWidth="1"/>
    <col min="3587" max="3591" width="12.42578125" style="285" customWidth="1"/>
    <col min="3592" max="3840" width="9.140625" style="285"/>
    <col min="3841" max="3841" width="6.28515625" style="285" customWidth="1"/>
    <col min="3842" max="3842" width="48.28515625" style="285" customWidth="1"/>
    <col min="3843" max="3847" width="12.42578125" style="285" customWidth="1"/>
    <col min="3848" max="4096" width="9.140625" style="285"/>
    <col min="4097" max="4097" width="6.28515625" style="285" customWidth="1"/>
    <col min="4098" max="4098" width="48.28515625" style="285" customWidth="1"/>
    <col min="4099" max="4103" width="12.42578125" style="285" customWidth="1"/>
    <col min="4104" max="4352" width="9.140625" style="285"/>
    <col min="4353" max="4353" width="6.28515625" style="285" customWidth="1"/>
    <col min="4354" max="4354" width="48.28515625" style="285" customWidth="1"/>
    <col min="4355" max="4359" width="12.42578125" style="285" customWidth="1"/>
    <col min="4360" max="4608" width="9.140625" style="285"/>
    <col min="4609" max="4609" width="6.28515625" style="285" customWidth="1"/>
    <col min="4610" max="4610" width="48.28515625" style="285" customWidth="1"/>
    <col min="4611" max="4615" width="12.42578125" style="285" customWidth="1"/>
    <col min="4616" max="4864" width="9.140625" style="285"/>
    <col min="4865" max="4865" width="6.28515625" style="285" customWidth="1"/>
    <col min="4866" max="4866" width="48.28515625" style="285" customWidth="1"/>
    <col min="4867" max="4871" width="12.42578125" style="285" customWidth="1"/>
    <col min="4872" max="5120" width="9.140625" style="285"/>
    <col min="5121" max="5121" width="6.28515625" style="285" customWidth="1"/>
    <col min="5122" max="5122" width="48.28515625" style="285" customWidth="1"/>
    <col min="5123" max="5127" width="12.42578125" style="285" customWidth="1"/>
    <col min="5128" max="5376" width="9.140625" style="285"/>
    <col min="5377" max="5377" width="6.28515625" style="285" customWidth="1"/>
    <col min="5378" max="5378" width="48.28515625" style="285" customWidth="1"/>
    <col min="5379" max="5383" width="12.42578125" style="285" customWidth="1"/>
    <col min="5384" max="5632" width="9.140625" style="285"/>
    <col min="5633" max="5633" width="6.28515625" style="285" customWidth="1"/>
    <col min="5634" max="5634" width="48.28515625" style="285" customWidth="1"/>
    <col min="5635" max="5639" width="12.42578125" style="285" customWidth="1"/>
    <col min="5640" max="5888" width="9.140625" style="285"/>
    <col min="5889" max="5889" width="6.28515625" style="285" customWidth="1"/>
    <col min="5890" max="5890" width="48.28515625" style="285" customWidth="1"/>
    <col min="5891" max="5895" width="12.42578125" style="285" customWidth="1"/>
    <col min="5896" max="6144" width="9.140625" style="285"/>
    <col min="6145" max="6145" width="6.28515625" style="285" customWidth="1"/>
    <col min="6146" max="6146" width="48.28515625" style="285" customWidth="1"/>
    <col min="6147" max="6151" width="12.42578125" style="285" customWidth="1"/>
    <col min="6152" max="6400" width="9.140625" style="285"/>
    <col min="6401" max="6401" width="6.28515625" style="285" customWidth="1"/>
    <col min="6402" max="6402" width="48.28515625" style="285" customWidth="1"/>
    <col min="6403" max="6407" width="12.42578125" style="285" customWidth="1"/>
    <col min="6408" max="6656" width="9.140625" style="285"/>
    <col min="6657" max="6657" width="6.28515625" style="285" customWidth="1"/>
    <col min="6658" max="6658" width="48.28515625" style="285" customWidth="1"/>
    <col min="6659" max="6663" width="12.42578125" style="285" customWidth="1"/>
    <col min="6664" max="6912" width="9.140625" style="285"/>
    <col min="6913" max="6913" width="6.28515625" style="285" customWidth="1"/>
    <col min="6914" max="6914" width="48.28515625" style="285" customWidth="1"/>
    <col min="6915" max="6919" width="12.42578125" style="285" customWidth="1"/>
    <col min="6920" max="7168" width="9.140625" style="285"/>
    <col min="7169" max="7169" width="6.28515625" style="285" customWidth="1"/>
    <col min="7170" max="7170" width="48.28515625" style="285" customWidth="1"/>
    <col min="7171" max="7175" width="12.42578125" style="285" customWidth="1"/>
    <col min="7176" max="7424" width="9.140625" style="285"/>
    <col min="7425" max="7425" width="6.28515625" style="285" customWidth="1"/>
    <col min="7426" max="7426" width="48.28515625" style="285" customWidth="1"/>
    <col min="7427" max="7431" width="12.42578125" style="285" customWidth="1"/>
    <col min="7432" max="7680" width="9.140625" style="285"/>
    <col min="7681" max="7681" width="6.28515625" style="285" customWidth="1"/>
    <col min="7682" max="7682" width="48.28515625" style="285" customWidth="1"/>
    <col min="7683" max="7687" width="12.42578125" style="285" customWidth="1"/>
    <col min="7688" max="7936" width="9.140625" style="285"/>
    <col min="7937" max="7937" width="6.28515625" style="285" customWidth="1"/>
    <col min="7938" max="7938" width="48.28515625" style="285" customWidth="1"/>
    <col min="7939" max="7943" width="12.42578125" style="285" customWidth="1"/>
    <col min="7944" max="8192" width="9.140625" style="285"/>
    <col min="8193" max="8193" width="6.28515625" style="285" customWidth="1"/>
    <col min="8194" max="8194" width="48.28515625" style="285" customWidth="1"/>
    <col min="8195" max="8199" width="12.42578125" style="285" customWidth="1"/>
    <col min="8200" max="8448" width="9.140625" style="285"/>
    <col min="8449" max="8449" width="6.28515625" style="285" customWidth="1"/>
    <col min="8450" max="8450" width="48.28515625" style="285" customWidth="1"/>
    <col min="8451" max="8455" width="12.42578125" style="285" customWidth="1"/>
    <col min="8456" max="8704" width="9.140625" style="285"/>
    <col min="8705" max="8705" width="6.28515625" style="285" customWidth="1"/>
    <col min="8706" max="8706" width="48.28515625" style="285" customWidth="1"/>
    <col min="8707" max="8711" width="12.42578125" style="285" customWidth="1"/>
    <col min="8712" max="8960" width="9.140625" style="285"/>
    <col min="8961" max="8961" width="6.28515625" style="285" customWidth="1"/>
    <col min="8962" max="8962" width="48.28515625" style="285" customWidth="1"/>
    <col min="8963" max="8967" width="12.42578125" style="285" customWidth="1"/>
    <col min="8968" max="9216" width="9.140625" style="285"/>
    <col min="9217" max="9217" width="6.28515625" style="285" customWidth="1"/>
    <col min="9218" max="9218" width="48.28515625" style="285" customWidth="1"/>
    <col min="9219" max="9223" width="12.42578125" style="285" customWidth="1"/>
    <col min="9224" max="9472" width="9.140625" style="285"/>
    <col min="9473" max="9473" width="6.28515625" style="285" customWidth="1"/>
    <col min="9474" max="9474" width="48.28515625" style="285" customWidth="1"/>
    <col min="9475" max="9479" width="12.42578125" style="285" customWidth="1"/>
    <col min="9480" max="9728" width="9.140625" style="285"/>
    <col min="9729" max="9729" width="6.28515625" style="285" customWidth="1"/>
    <col min="9730" max="9730" width="48.28515625" style="285" customWidth="1"/>
    <col min="9731" max="9735" width="12.42578125" style="285" customWidth="1"/>
    <col min="9736" max="9984" width="9.140625" style="285"/>
    <col min="9985" max="9985" width="6.28515625" style="285" customWidth="1"/>
    <col min="9986" max="9986" width="48.28515625" style="285" customWidth="1"/>
    <col min="9987" max="9991" width="12.42578125" style="285" customWidth="1"/>
    <col min="9992" max="10240" width="9.140625" style="285"/>
    <col min="10241" max="10241" width="6.28515625" style="285" customWidth="1"/>
    <col min="10242" max="10242" width="48.28515625" style="285" customWidth="1"/>
    <col min="10243" max="10247" width="12.42578125" style="285" customWidth="1"/>
    <col min="10248" max="10496" width="9.140625" style="285"/>
    <col min="10497" max="10497" width="6.28515625" style="285" customWidth="1"/>
    <col min="10498" max="10498" width="48.28515625" style="285" customWidth="1"/>
    <col min="10499" max="10503" width="12.42578125" style="285" customWidth="1"/>
    <col min="10504" max="10752" width="9.140625" style="285"/>
    <col min="10753" max="10753" width="6.28515625" style="285" customWidth="1"/>
    <col min="10754" max="10754" width="48.28515625" style="285" customWidth="1"/>
    <col min="10755" max="10759" width="12.42578125" style="285" customWidth="1"/>
    <col min="10760" max="11008" width="9.140625" style="285"/>
    <col min="11009" max="11009" width="6.28515625" style="285" customWidth="1"/>
    <col min="11010" max="11010" width="48.28515625" style="285" customWidth="1"/>
    <col min="11011" max="11015" width="12.42578125" style="285" customWidth="1"/>
    <col min="11016" max="11264" width="9.140625" style="285"/>
    <col min="11265" max="11265" width="6.28515625" style="285" customWidth="1"/>
    <col min="11266" max="11266" width="48.28515625" style="285" customWidth="1"/>
    <col min="11267" max="11271" width="12.42578125" style="285" customWidth="1"/>
    <col min="11272" max="11520" width="9.140625" style="285"/>
    <col min="11521" max="11521" width="6.28515625" style="285" customWidth="1"/>
    <col min="11522" max="11522" width="48.28515625" style="285" customWidth="1"/>
    <col min="11523" max="11527" width="12.42578125" style="285" customWidth="1"/>
    <col min="11528" max="11776" width="9.140625" style="285"/>
    <col min="11777" max="11777" width="6.28515625" style="285" customWidth="1"/>
    <col min="11778" max="11778" width="48.28515625" style="285" customWidth="1"/>
    <col min="11779" max="11783" width="12.42578125" style="285" customWidth="1"/>
    <col min="11784" max="12032" width="9.140625" style="285"/>
    <col min="12033" max="12033" width="6.28515625" style="285" customWidth="1"/>
    <col min="12034" max="12034" width="48.28515625" style="285" customWidth="1"/>
    <col min="12035" max="12039" width="12.42578125" style="285" customWidth="1"/>
    <col min="12040" max="12288" width="9.140625" style="285"/>
    <col min="12289" max="12289" width="6.28515625" style="285" customWidth="1"/>
    <col min="12290" max="12290" width="48.28515625" style="285" customWidth="1"/>
    <col min="12291" max="12295" width="12.42578125" style="285" customWidth="1"/>
    <col min="12296" max="12544" width="9.140625" style="285"/>
    <col min="12545" max="12545" width="6.28515625" style="285" customWidth="1"/>
    <col min="12546" max="12546" width="48.28515625" style="285" customWidth="1"/>
    <col min="12547" max="12551" width="12.42578125" style="285" customWidth="1"/>
    <col min="12552" max="12800" width="9.140625" style="285"/>
    <col min="12801" max="12801" width="6.28515625" style="285" customWidth="1"/>
    <col min="12802" max="12802" width="48.28515625" style="285" customWidth="1"/>
    <col min="12803" max="12807" width="12.42578125" style="285" customWidth="1"/>
    <col min="12808" max="13056" width="9.140625" style="285"/>
    <col min="13057" max="13057" width="6.28515625" style="285" customWidth="1"/>
    <col min="13058" max="13058" width="48.28515625" style="285" customWidth="1"/>
    <col min="13059" max="13063" width="12.42578125" style="285" customWidth="1"/>
    <col min="13064" max="13312" width="9.140625" style="285"/>
    <col min="13313" max="13313" width="6.28515625" style="285" customWidth="1"/>
    <col min="13314" max="13314" width="48.28515625" style="285" customWidth="1"/>
    <col min="13315" max="13319" width="12.42578125" style="285" customWidth="1"/>
    <col min="13320" max="13568" width="9.140625" style="285"/>
    <col min="13569" max="13569" width="6.28515625" style="285" customWidth="1"/>
    <col min="13570" max="13570" width="48.28515625" style="285" customWidth="1"/>
    <col min="13571" max="13575" width="12.42578125" style="285" customWidth="1"/>
    <col min="13576" max="13824" width="9.140625" style="285"/>
    <col min="13825" max="13825" width="6.28515625" style="285" customWidth="1"/>
    <col min="13826" max="13826" width="48.28515625" style="285" customWidth="1"/>
    <col min="13827" max="13831" width="12.42578125" style="285" customWidth="1"/>
    <col min="13832" max="14080" width="9.140625" style="285"/>
    <col min="14081" max="14081" width="6.28515625" style="285" customWidth="1"/>
    <col min="14082" max="14082" width="48.28515625" style="285" customWidth="1"/>
    <col min="14083" max="14087" width="12.42578125" style="285" customWidth="1"/>
    <col min="14088" max="14336" width="9.140625" style="285"/>
    <col min="14337" max="14337" width="6.28515625" style="285" customWidth="1"/>
    <col min="14338" max="14338" width="48.28515625" style="285" customWidth="1"/>
    <col min="14339" max="14343" width="12.42578125" style="285" customWidth="1"/>
    <col min="14344" max="14592" width="9.140625" style="285"/>
    <col min="14593" max="14593" width="6.28515625" style="285" customWidth="1"/>
    <col min="14594" max="14594" width="48.28515625" style="285" customWidth="1"/>
    <col min="14595" max="14599" width="12.42578125" style="285" customWidth="1"/>
    <col min="14600" max="14848" width="9.140625" style="285"/>
    <col min="14849" max="14849" width="6.28515625" style="285" customWidth="1"/>
    <col min="14850" max="14850" width="48.28515625" style="285" customWidth="1"/>
    <col min="14851" max="14855" width="12.42578125" style="285" customWidth="1"/>
    <col min="14856" max="15104" width="9.140625" style="285"/>
    <col min="15105" max="15105" width="6.28515625" style="285" customWidth="1"/>
    <col min="15106" max="15106" width="48.28515625" style="285" customWidth="1"/>
    <col min="15107" max="15111" width="12.42578125" style="285" customWidth="1"/>
    <col min="15112" max="15360" width="9.140625" style="285"/>
    <col min="15361" max="15361" width="6.28515625" style="285" customWidth="1"/>
    <col min="15362" max="15362" width="48.28515625" style="285" customWidth="1"/>
    <col min="15363" max="15367" width="12.42578125" style="285" customWidth="1"/>
    <col min="15368" max="15616" width="9.140625" style="285"/>
    <col min="15617" max="15617" width="6.28515625" style="285" customWidth="1"/>
    <col min="15618" max="15618" width="48.28515625" style="285" customWidth="1"/>
    <col min="15619" max="15623" width="12.42578125" style="285" customWidth="1"/>
    <col min="15624" max="15872" width="9.140625" style="285"/>
    <col min="15873" max="15873" width="6.28515625" style="285" customWidth="1"/>
    <col min="15874" max="15874" width="48.28515625" style="285" customWidth="1"/>
    <col min="15875" max="15879" width="12.42578125" style="285" customWidth="1"/>
    <col min="15880" max="16128" width="9.140625" style="285"/>
    <col min="16129" max="16129" width="6.28515625" style="285" customWidth="1"/>
    <col min="16130" max="16130" width="48.28515625" style="285" customWidth="1"/>
    <col min="16131" max="16135" width="12.42578125" style="285" customWidth="1"/>
    <col min="16136" max="16384" width="9.140625" style="285"/>
  </cols>
  <sheetData>
    <row r="1" spans="1:7" ht="22.5" customHeight="1">
      <c r="A1" s="2747" t="s">
        <v>582</v>
      </c>
      <c r="B1" s="2747"/>
      <c r="C1" s="2747"/>
      <c r="D1" s="2747"/>
      <c r="E1" s="2747"/>
      <c r="F1" s="2747"/>
      <c r="G1" s="2747"/>
    </row>
    <row r="2" spans="1:7" ht="22.5" customHeight="1">
      <c r="A2" s="2748" t="s">
        <v>278</v>
      </c>
      <c r="B2" s="2748"/>
      <c r="C2" s="2748"/>
      <c r="D2" s="2748"/>
      <c r="E2" s="2748"/>
      <c r="F2" s="2748"/>
      <c r="G2" s="2748"/>
    </row>
    <row r="3" spans="1:7" ht="16.5" thickBot="1">
      <c r="A3" s="2749" t="s">
        <v>279</v>
      </c>
      <c r="B3" s="2749"/>
      <c r="C3" s="2749"/>
      <c r="D3" s="2749"/>
      <c r="E3" s="2749"/>
      <c r="F3" s="2749"/>
      <c r="G3" s="2749"/>
    </row>
    <row r="4" spans="1:7" ht="23.25" customHeight="1" thickTop="1">
      <c r="A4" s="2750" t="s">
        <v>100</v>
      </c>
      <c r="B4" s="2752" t="s">
        <v>1815</v>
      </c>
      <c r="C4" s="2754" t="s">
        <v>154</v>
      </c>
      <c r="D4" s="2754"/>
      <c r="E4" s="2754"/>
      <c r="F4" s="2755" t="s">
        <v>280</v>
      </c>
      <c r="G4" s="2756"/>
    </row>
    <row r="5" spans="1:7" ht="23.25" customHeight="1">
      <c r="A5" s="2751"/>
      <c r="B5" s="2753"/>
      <c r="C5" s="286" t="s">
        <v>87</v>
      </c>
      <c r="D5" s="286" t="s">
        <v>102</v>
      </c>
      <c r="E5" s="287" t="s">
        <v>106</v>
      </c>
      <c r="F5" s="286">
        <v>2018</v>
      </c>
      <c r="G5" s="324">
        <v>2019</v>
      </c>
    </row>
    <row r="6" spans="1:7" ht="23.25" customHeight="1">
      <c r="A6" s="288">
        <v>1</v>
      </c>
      <c r="B6" s="289" t="s">
        <v>281</v>
      </c>
      <c r="C6" s="290">
        <v>110409.30000000002</v>
      </c>
      <c r="D6" s="290">
        <v>144847.9</v>
      </c>
      <c r="E6" s="290">
        <v>146793</v>
      </c>
      <c r="F6" s="290">
        <f>D6-C6</f>
        <v>34438.599999999977</v>
      </c>
      <c r="G6" s="291">
        <f>E6-D6</f>
        <v>1945.1000000000058</v>
      </c>
    </row>
    <row r="7" spans="1:7" ht="23.25" customHeight="1">
      <c r="A7" s="292"/>
      <c r="B7" s="293" t="s">
        <v>282</v>
      </c>
      <c r="C7" s="294">
        <v>30457.4</v>
      </c>
      <c r="D7" s="294">
        <v>26119.9</v>
      </c>
      <c r="E7" s="294">
        <v>18473.099999999999</v>
      </c>
      <c r="F7" s="294">
        <f t="shared" ref="F7:F39" si="0">D7-C7</f>
        <v>-4337.5</v>
      </c>
      <c r="G7" s="295">
        <f t="shared" ref="G7:G39" si="1">E7-D7</f>
        <v>-7646.8000000000029</v>
      </c>
    </row>
    <row r="8" spans="1:7" ht="23.25" customHeight="1">
      <c r="A8" s="292"/>
      <c r="B8" s="293" t="s">
        <v>283</v>
      </c>
      <c r="C8" s="294">
        <v>79538.8</v>
      </c>
      <c r="D8" s="294">
        <v>118153</v>
      </c>
      <c r="E8" s="294">
        <v>125094.9</v>
      </c>
      <c r="F8" s="294">
        <f t="shared" si="0"/>
        <v>38614.199999999997</v>
      </c>
      <c r="G8" s="295">
        <f t="shared" si="1"/>
        <v>6941.8999999999942</v>
      </c>
    </row>
    <row r="9" spans="1:7" ht="23.25" customHeight="1">
      <c r="A9" s="296"/>
      <c r="B9" s="293" t="s">
        <v>284</v>
      </c>
      <c r="C9" s="294">
        <v>343.1</v>
      </c>
      <c r="D9" s="294">
        <v>420</v>
      </c>
      <c r="E9" s="294">
        <v>2960.9</v>
      </c>
      <c r="F9" s="294">
        <f t="shared" si="0"/>
        <v>76.899999999999977</v>
      </c>
      <c r="G9" s="295">
        <f t="shared" si="1"/>
        <v>2540.9</v>
      </c>
    </row>
    <row r="10" spans="1:7" ht="23.25" customHeight="1">
      <c r="A10" s="297"/>
      <c r="B10" s="293" t="s">
        <v>285</v>
      </c>
      <c r="C10" s="294">
        <v>70</v>
      </c>
      <c r="D10" s="294">
        <v>155</v>
      </c>
      <c r="E10" s="294">
        <v>262.10000000000002</v>
      </c>
      <c r="F10" s="294">
        <f t="shared" si="0"/>
        <v>85</v>
      </c>
      <c r="G10" s="295">
        <f t="shared" si="1"/>
        <v>107.10000000000002</v>
      </c>
    </row>
    <row r="11" spans="1:7" ht="23.25" customHeight="1">
      <c r="A11" s="292"/>
      <c r="B11" s="293" t="s">
        <v>286</v>
      </c>
      <c r="C11" s="294">
        <v>0</v>
      </c>
      <c r="D11" s="294">
        <v>0</v>
      </c>
      <c r="E11" s="294">
        <v>2</v>
      </c>
      <c r="F11" s="294">
        <f t="shared" si="0"/>
        <v>0</v>
      </c>
      <c r="G11" s="295">
        <f t="shared" si="1"/>
        <v>2</v>
      </c>
    </row>
    <row r="12" spans="1:7" ht="23.25" customHeight="1">
      <c r="A12" s="298">
        <v>2</v>
      </c>
      <c r="B12" s="299" t="s">
        <v>287</v>
      </c>
      <c r="C12" s="300">
        <v>163900</v>
      </c>
      <c r="D12" s="300">
        <v>235900</v>
      </c>
      <c r="E12" s="300">
        <v>297346.99999999994</v>
      </c>
      <c r="F12" s="300">
        <f t="shared" si="0"/>
        <v>72000</v>
      </c>
      <c r="G12" s="301">
        <f t="shared" si="1"/>
        <v>61446.999999999942</v>
      </c>
    </row>
    <row r="13" spans="1:7" ht="23.25" customHeight="1">
      <c r="A13" s="296"/>
      <c r="B13" s="293" t="s">
        <v>282</v>
      </c>
      <c r="C13" s="294">
        <v>8942</v>
      </c>
      <c r="D13" s="294">
        <v>45287</v>
      </c>
      <c r="E13" s="294">
        <v>44032.5</v>
      </c>
      <c r="F13" s="294">
        <f t="shared" si="0"/>
        <v>36345</v>
      </c>
      <c r="G13" s="295">
        <f t="shared" si="1"/>
        <v>-1254.5</v>
      </c>
    </row>
    <row r="14" spans="1:7" ht="23.25" customHeight="1">
      <c r="A14" s="297"/>
      <c r="B14" s="293" t="s">
        <v>283</v>
      </c>
      <c r="C14" s="294">
        <v>123523</v>
      </c>
      <c r="D14" s="294">
        <v>157710.5</v>
      </c>
      <c r="E14" s="294">
        <v>229793.3</v>
      </c>
      <c r="F14" s="294">
        <f t="shared" si="0"/>
        <v>34187.5</v>
      </c>
      <c r="G14" s="295">
        <f t="shared" si="1"/>
        <v>72082.799999999988</v>
      </c>
    </row>
    <row r="15" spans="1:7" ht="23.25" customHeight="1">
      <c r="A15" s="292"/>
      <c r="B15" s="293" t="s">
        <v>284</v>
      </c>
      <c r="C15" s="302">
        <v>6471.7</v>
      </c>
      <c r="D15" s="302">
        <v>7569.4</v>
      </c>
      <c r="E15" s="302">
        <v>12715.1</v>
      </c>
      <c r="F15" s="302">
        <f t="shared" si="0"/>
        <v>1097.6999999999998</v>
      </c>
      <c r="G15" s="303">
        <f t="shared" si="1"/>
        <v>5145.7000000000007</v>
      </c>
    </row>
    <row r="16" spans="1:7" ht="23.25" customHeight="1">
      <c r="A16" s="297"/>
      <c r="B16" s="293" t="s">
        <v>285</v>
      </c>
      <c r="C16" s="302">
        <v>3948.3</v>
      </c>
      <c r="D16" s="302">
        <v>3532.7</v>
      </c>
      <c r="E16" s="302">
        <v>5060</v>
      </c>
      <c r="F16" s="302">
        <f t="shared" si="0"/>
        <v>-415.60000000000036</v>
      </c>
      <c r="G16" s="303">
        <f t="shared" si="1"/>
        <v>1527.3000000000002</v>
      </c>
    </row>
    <row r="17" spans="1:11" ht="23.25" customHeight="1">
      <c r="A17" s="296"/>
      <c r="B17" s="293" t="s">
        <v>286</v>
      </c>
      <c r="C17" s="294">
        <v>21015</v>
      </c>
      <c r="D17" s="294">
        <v>21800.399999999998</v>
      </c>
      <c r="E17" s="294">
        <v>5746.1</v>
      </c>
      <c r="F17" s="294">
        <f t="shared" si="0"/>
        <v>785.39999999999782</v>
      </c>
      <c r="G17" s="295">
        <f t="shared" si="1"/>
        <v>-16054.299999999997</v>
      </c>
    </row>
    <row r="18" spans="1:11" ht="23.25" customHeight="1">
      <c r="A18" s="296">
        <v>3</v>
      </c>
      <c r="B18" s="299" t="s">
        <v>288</v>
      </c>
      <c r="C18" s="300">
        <v>906.49999999999989</v>
      </c>
      <c r="D18" s="300">
        <v>906.5</v>
      </c>
      <c r="E18" s="300">
        <v>0</v>
      </c>
      <c r="F18" s="300">
        <f t="shared" si="0"/>
        <v>0</v>
      </c>
      <c r="G18" s="301">
        <f t="shared" si="1"/>
        <v>-906.5</v>
      </c>
    </row>
    <row r="19" spans="1:11" ht="23.25" customHeight="1">
      <c r="A19" s="297"/>
      <c r="B19" s="293" t="s">
        <v>282</v>
      </c>
      <c r="C19" s="294">
        <v>182.4</v>
      </c>
      <c r="D19" s="294">
        <v>262.2</v>
      </c>
      <c r="E19" s="294">
        <v>0</v>
      </c>
      <c r="F19" s="294">
        <f t="shared" si="0"/>
        <v>79.799999999999983</v>
      </c>
      <c r="G19" s="295">
        <f t="shared" si="1"/>
        <v>-262.2</v>
      </c>
      <c r="K19" s="304"/>
    </row>
    <row r="20" spans="1:11" ht="23.25" customHeight="1">
      <c r="A20" s="297"/>
      <c r="B20" s="293" t="s">
        <v>283</v>
      </c>
      <c r="C20" s="294">
        <v>0</v>
      </c>
      <c r="D20" s="294">
        <v>0</v>
      </c>
      <c r="E20" s="294">
        <v>0</v>
      </c>
      <c r="F20" s="294">
        <f t="shared" si="0"/>
        <v>0</v>
      </c>
      <c r="G20" s="295">
        <f t="shared" si="1"/>
        <v>0</v>
      </c>
    </row>
    <row r="21" spans="1:11" ht="23.25" customHeight="1">
      <c r="A21" s="297"/>
      <c r="B21" s="293" t="s">
        <v>284</v>
      </c>
      <c r="C21" s="294">
        <v>0</v>
      </c>
      <c r="D21" s="294">
        <v>0</v>
      </c>
      <c r="E21" s="294">
        <v>0</v>
      </c>
      <c r="F21" s="294">
        <f t="shared" si="0"/>
        <v>0</v>
      </c>
      <c r="G21" s="295">
        <f t="shared" si="1"/>
        <v>0</v>
      </c>
    </row>
    <row r="22" spans="1:11" ht="23.25" customHeight="1">
      <c r="A22" s="292"/>
      <c r="B22" s="293" t="s">
        <v>285</v>
      </c>
      <c r="C22" s="294">
        <v>0</v>
      </c>
      <c r="D22" s="294">
        <v>0</v>
      </c>
      <c r="E22" s="294">
        <v>0</v>
      </c>
      <c r="F22" s="294">
        <f t="shared" si="0"/>
        <v>0</v>
      </c>
      <c r="G22" s="295">
        <f t="shared" si="1"/>
        <v>0</v>
      </c>
    </row>
    <row r="23" spans="1:11" ht="23.25" customHeight="1">
      <c r="A23" s="297"/>
      <c r="B23" s="293" t="s">
        <v>286</v>
      </c>
      <c r="C23" s="294">
        <v>724.09999999999991</v>
      </c>
      <c r="D23" s="294">
        <v>644.29999999999995</v>
      </c>
      <c r="E23" s="294">
        <v>0</v>
      </c>
      <c r="F23" s="294">
        <f t="shared" si="0"/>
        <v>-79.799999999999955</v>
      </c>
      <c r="G23" s="295">
        <f t="shared" si="1"/>
        <v>-644.29999999999995</v>
      </c>
    </row>
    <row r="24" spans="1:11" ht="23.25" customHeight="1">
      <c r="A24" s="296">
        <v>4</v>
      </c>
      <c r="B24" s="299" t="s">
        <v>289</v>
      </c>
      <c r="C24" s="300">
        <v>7965.2</v>
      </c>
      <c r="D24" s="300">
        <v>8716.2999999999993</v>
      </c>
      <c r="E24" s="300">
        <v>8376.1</v>
      </c>
      <c r="F24" s="300">
        <f t="shared" si="0"/>
        <v>751.09999999999945</v>
      </c>
      <c r="G24" s="301">
        <f t="shared" si="1"/>
        <v>-340.19999999999891</v>
      </c>
    </row>
    <row r="25" spans="1:11" ht="23.25" customHeight="1">
      <c r="A25" s="296"/>
      <c r="B25" s="293" t="s">
        <v>290</v>
      </c>
      <c r="C25" s="302">
        <v>2274.6999999999998</v>
      </c>
      <c r="D25" s="302">
        <v>2907.5</v>
      </c>
      <c r="E25" s="302">
        <v>2794.9</v>
      </c>
      <c r="F25" s="302">
        <f t="shared" si="0"/>
        <v>632.80000000000018</v>
      </c>
      <c r="G25" s="303">
        <f t="shared" si="1"/>
        <v>-112.59999999999991</v>
      </c>
    </row>
    <row r="26" spans="1:11" ht="23.25" customHeight="1">
      <c r="A26" s="296"/>
      <c r="B26" s="293" t="s">
        <v>283</v>
      </c>
      <c r="C26" s="302">
        <v>0</v>
      </c>
      <c r="D26" s="302">
        <v>0</v>
      </c>
      <c r="E26" s="302">
        <v>0</v>
      </c>
      <c r="F26" s="302">
        <f t="shared" si="0"/>
        <v>0</v>
      </c>
      <c r="G26" s="303">
        <f t="shared" si="1"/>
        <v>0</v>
      </c>
    </row>
    <row r="27" spans="1:11" ht="23.25" customHeight="1">
      <c r="A27" s="297"/>
      <c r="B27" s="293" t="s">
        <v>284</v>
      </c>
      <c r="C27" s="294">
        <v>0</v>
      </c>
      <c r="D27" s="294">
        <v>0</v>
      </c>
      <c r="E27" s="294">
        <v>0</v>
      </c>
      <c r="F27" s="294">
        <f t="shared" si="0"/>
        <v>0</v>
      </c>
      <c r="G27" s="295">
        <f t="shared" si="1"/>
        <v>0</v>
      </c>
    </row>
    <row r="28" spans="1:11" ht="23.25" customHeight="1">
      <c r="A28" s="292"/>
      <c r="B28" s="293" t="s">
        <v>285</v>
      </c>
      <c r="C28" s="294">
        <v>0</v>
      </c>
      <c r="D28" s="294">
        <v>0</v>
      </c>
      <c r="E28" s="294">
        <v>0</v>
      </c>
      <c r="F28" s="294">
        <f t="shared" si="0"/>
        <v>0</v>
      </c>
      <c r="G28" s="295">
        <f t="shared" si="1"/>
        <v>0</v>
      </c>
    </row>
    <row r="29" spans="1:11" ht="23.25" customHeight="1">
      <c r="A29" s="297"/>
      <c r="B29" s="293" t="s">
        <v>286</v>
      </c>
      <c r="C29" s="294">
        <v>5690.5</v>
      </c>
      <c r="D29" s="294">
        <v>5808.8</v>
      </c>
      <c r="E29" s="294">
        <v>5581.2000000000007</v>
      </c>
      <c r="F29" s="294">
        <f t="shared" si="0"/>
        <v>118.30000000000018</v>
      </c>
      <c r="G29" s="295">
        <f t="shared" si="1"/>
        <v>-227.59999999999945</v>
      </c>
    </row>
    <row r="30" spans="1:11" ht="23.25" customHeight="1">
      <c r="A30" s="298">
        <v>5</v>
      </c>
      <c r="B30" s="305" t="s">
        <v>291</v>
      </c>
      <c r="C30" s="306">
        <v>529.70000000000005</v>
      </c>
      <c r="D30" s="306">
        <v>528</v>
      </c>
      <c r="E30" s="306">
        <v>454.59999999999997</v>
      </c>
      <c r="F30" s="306">
        <f t="shared" si="0"/>
        <v>-1.7000000000000455</v>
      </c>
      <c r="G30" s="307">
        <f t="shared" si="1"/>
        <v>-73.400000000000034</v>
      </c>
    </row>
    <row r="31" spans="1:11" ht="23.25" customHeight="1">
      <c r="A31" s="292"/>
      <c r="B31" s="308" t="s">
        <v>292</v>
      </c>
      <c r="C31" s="309">
        <v>10</v>
      </c>
      <c r="D31" s="309">
        <v>10.9</v>
      </c>
      <c r="E31" s="309">
        <v>12.7</v>
      </c>
      <c r="F31" s="309">
        <f t="shared" si="0"/>
        <v>0.90000000000000036</v>
      </c>
      <c r="G31" s="310">
        <f t="shared" si="1"/>
        <v>1.7999999999999989</v>
      </c>
    </row>
    <row r="32" spans="1:11" ht="23.25" customHeight="1">
      <c r="A32" s="292"/>
      <c r="B32" s="308" t="s">
        <v>293</v>
      </c>
      <c r="C32" s="311">
        <v>519.70000000000005</v>
      </c>
      <c r="D32" s="311">
        <v>517.1</v>
      </c>
      <c r="E32" s="311">
        <f>441.9-3</f>
        <v>438.9</v>
      </c>
      <c r="F32" s="311">
        <f t="shared" si="0"/>
        <v>-2.6000000000000227</v>
      </c>
      <c r="G32" s="312">
        <f t="shared" si="1"/>
        <v>-78.200000000000045</v>
      </c>
    </row>
    <row r="33" spans="1:7" ht="23.25" customHeight="1">
      <c r="A33" s="313">
        <v>6</v>
      </c>
      <c r="B33" s="314" t="s">
        <v>294</v>
      </c>
      <c r="C33" s="300">
        <f>SUM(C34:C38)</f>
        <v>283710.69999999995</v>
      </c>
      <c r="D33" s="300">
        <f>SUM(D34:D38)</f>
        <v>390898.7</v>
      </c>
      <c r="E33" s="300">
        <f>SUM(E34:E38)</f>
        <v>452967.69999999995</v>
      </c>
      <c r="F33" s="300">
        <f t="shared" si="0"/>
        <v>107188.00000000006</v>
      </c>
      <c r="G33" s="456">
        <f>E33-D33</f>
        <v>62068.999999999942</v>
      </c>
    </row>
    <row r="34" spans="1:7" ht="23.25" customHeight="1">
      <c r="A34" s="315"/>
      <c r="B34" s="316" t="s">
        <v>282</v>
      </c>
      <c r="C34" s="327">
        <f>C31+C25+C19+C13+C7</f>
        <v>41866.5</v>
      </c>
      <c r="D34" s="327">
        <f>D31+D25+D19+D13+D7</f>
        <v>74587.5</v>
      </c>
      <c r="E34" s="327">
        <f>E31+E25+E19+E13+E7</f>
        <v>65313.2</v>
      </c>
      <c r="F34" s="327">
        <f t="shared" si="0"/>
        <v>32721</v>
      </c>
      <c r="G34" s="328">
        <f t="shared" si="1"/>
        <v>-9274.3000000000029</v>
      </c>
    </row>
    <row r="35" spans="1:7" ht="23.25" customHeight="1">
      <c r="A35" s="315"/>
      <c r="B35" s="316" t="s">
        <v>283</v>
      </c>
      <c r="C35" s="327">
        <f t="shared" ref="C35:D37" si="2">C26+C20+C14+C8</f>
        <v>203061.8</v>
      </c>
      <c r="D35" s="327">
        <f t="shared" si="2"/>
        <v>275863.5</v>
      </c>
      <c r="E35" s="327">
        <f t="shared" ref="E35" si="3">E26+E20+E14+E8</f>
        <v>354888.19999999995</v>
      </c>
      <c r="F35" s="327">
        <f t="shared" si="0"/>
        <v>72801.700000000012</v>
      </c>
      <c r="G35" s="328">
        <f t="shared" si="1"/>
        <v>79024.699999999953</v>
      </c>
    </row>
    <row r="36" spans="1:7" ht="23.25" customHeight="1">
      <c r="A36" s="315"/>
      <c r="B36" s="316" t="s">
        <v>284</v>
      </c>
      <c r="C36" s="327">
        <f t="shared" si="2"/>
        <v>6814.8</v>
      </c>
      <c r="D36" s="327">
        <f t="shared" si="2"/>
        <v>7989.4</v>
      </c>
      <c r="E36" s="327">
        <f t="shared" ref="E36" si="4">E27+E21+E15+E9</f>
        <v>15676</v>
      </c>
      <c r="F36" s="327">
        <f t="shared" si="0"/>
        <v>1174.5999999999995</v>
      </c>
      <c r="G36" s="328">
        <f t="shared" si="1"/>
        <v>7686.6</v>
      </c>
    </row>
    <row r="37" spans="1:7" ht="23.25" customHeight="1">
      <c r="A37" s="315"/>
      <c r="B37" s="316" t="s">
        <v>285</v>
      </c>
      <c r="C37" s="327">
        <f t="shared" si="2"/>
        <v>4018.3</v>
      </c>
      <c r="D37" s="327">
        <f t="shared" si="2"/>
        <v>3687.7</v>
      </c>
      <c r="E37" s="327">
        <f t="shared" ref="E37" si="5">E28+E22+E16+E10</f>
        <v>5322.1</v>
      </c>
      <c r="F37" s="327">
        <f t="shared" si="0"/>
        <v>-330.60000000000036</v>
      </c>
      <c r="G37" s="328">
        <f t="shared" si="1"/>
        <v>1634.4000000000005</v>
      </c>
    </row>
    <row r="38" spans="1:7" ht="23.25" customHeight="1">
      <c r="A38" s="315"/>
      <c r="B38" s="316" t="s">
        <v>286</v>
      </c>
      <c r="C38" s="327">
        <f>C32+C29+C23+C17+C11</f>
        <v>27949.3</v>
      </c>
      <c r="D38" s="327">
        <f>D32+D29+D23+D17+D11</f>
        <v>28770.6</v>
      </c>
      <c r="E38" s="327">
        <f>E32+E29+E23+E17+E11</f>
        <v>11768.2</v>
      </c>
      <c r="F38" s="327">
        <f t="shared" si="0"/>
        <v>821.29999999999927</v>
      </c>
      <c r="G38" s="328">
        <f t="shared" si="1"/>
        <v>-17002.399999999998</v>
      </c>
    </row>
    <row r="39" spans="1:7" ht="23.25" customHeight="1" thickBot="1">
      <c r="A39" s="317">
        <v>7</v>
      </c>
      <c r="B39" s="318" t="s">
        <v>295</v>
      </c>
      <c r="C39" s="319">
        <v>-106272.1</v>
      </c>
      <c r="D39" s="319">
        <v>-89497.8</v>
      </c>
      <c r="E39" s="319">
        <v>-58643.4</v>
      </c>
      <c r="F39" s="319">
        <f t="shared" si="0"/>
        <v>16774.300000000003</v>
      </c>
      <c r="G39" s="320">
        <f t="shared" si="1"/>
        <v>30854.400000000001</v>
      </c>
    </row>
    <row r="40" spans="1:7" ht="23.25" customHeight="1" thickTop="1">
      <c r="A40" s="2745" t="s">
        <v>296</v>
      </c>
      <c r="B40" s="2745"/>
    </row>
    <row r="41" spans="1:7">
      <c r="A41" s="2746" t="s">
        <v>297</v>
      </c>
      <c r="B41" s="2746"/>
      <c r="C41" s="511">
        <v>4871.1000000000004</v>
      </c>
      <c r="D41" s="511">
        <v>262.8</v>
      </c>
      <c r="E41" s="511">
        <v>262.8</v>
      </c>
      <c r="F41" s="321"/>
      <c r="G41" s="321"/>
    </row>
    <row r="42" spans="1:7">
      <c r="A42" s="2746" t="s">
        <v>298</v>
      </c>
      <c r="B42" s="2746"/>
      <c r="C42" s="511">
        <v>409863.87116784003</v>
      </c>
      <c r="D42" s="512">
        <v>525351.27280999999</v>
      </c>
      <c r="E42" s="512">
        <v>588449.86300999997</v>
      </c>
      <c r="F42" s="321"/>
      <c r="G42" s="322"/>
    </row>
    <row r="43" spans="1:7">
      <c r="A43" s="2746" t="s">
        <v>299</v>
      </c>
      <c r="B43" s="2746"/>
      <c r="C43" s="511">
        <f>C42+C33</f>
        <v>693574.57116783992</v>
      </c>
      <c r="D43" s="511">
        <f>D42+D33</f>
        <v>916249.97280999995</v>
      </c>
      <c r="E43" s="511">
        <f>E42+E33</f>
        <v>1041417.5630099999</v>
      </c>
      <c r="F43" s="321"/>
      <c r="G43" s="321"/>
    </row>
    <row r="44" spans="1:7">
      <c r="C44" s="322"/>
      <c r="D44" s="322"/>
      <c r="E44" s="322"/>
      <c r="F44" s="322"/>
      <c r="G44" s="322"/>
    </row>
    <row r="45" spans="1:7">
      <c r="C45" s="323"/>
      <c r="D45" s="323"/>
      <c r="E45" s="323"/>
    </row>
    <row r="46" spans="1:7">
      <c r="C46" s="322"/>
      <c r="D46" s="322"/>
      <c r="E46" s="322"/>
      <c r="F46" s="322"/>
      <c r="G46" s="322"/>
    </row>
  </sheetData>
  <mergeCells count="11">
    <mergeCell ref="A40:B40"/>
    <mergeCell ref="A41:B41"/>
    <mergeCell ref="A42:B42"/>
    <mergeCell ref="A43:B43"/>
    <mergeCell ref="A1:G1"/>
    <mergeCell ref="A2:G2"/>
    <mergeCell ref="A3:G3"/>
    <mergeCell ref="A4:A5"/>
    <mergeCell ref="B4:B5"/>
    <mergeCell ref="C4:E4"/>
    <mergeCell ref="F4:G4"/>
  </mergeCells>
  <printOptions horizontalCentered="1"/>
  <pageMargins left="0.5" right="0.5" top="0.5" bottom="0.5" header="0.5" footer="0.5"/>
  <pageSetup paperSize="9" scale="79" orientation="portrait"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B1:K31"/>
  <sheetViews>
    <sheetView showGridLines="0" workbookViewId="0">
      <selection activeCell="O14" sqref="O14"/>
    </sheetView>
  </sheetViews>
  <sheetFormatPr defaultRowHeight="12.75"/>
  <cols>
    <col min="1" max="1" width="5.140625" style="330" customWidth="1"/>
    <col min="2" max="2" width="2.28515625" style="333" customWidth="1"/>
    <col min="3" max="3" width="46.5703125" style="330" bestFit="1" customWidth="1"/>
    <col min="4" max="4" width="9.7109375" style="330" bestFit="1" customWidth="1"/>
    <col min="5" max="5" width="12.7109375" style="330" bestFit="1" customWidth="1"/>
    <col min="6" max="6" width="9.7109375" style="330" bestFit="1" customWidth="1"/>
    <col min="7" max="7" width="12.7109375" style="330" bestFit="1" customWidth="1"/>
    <col min="8" max="8" width="9.7109375" style="330" bestFit="1" customWidth="1"/>
    <col min="9" max="9" width="12.7109375" style="330" bestFit="1" customWidth="1"/>
    <col min="10" max="240" width="9.140625" style="330"/>
    <col min="241" max="241" width="0" style="330" hidden="1" customWidth="1"/>
    <col min="242" max="242" width="2.28515625" style="330" customWidth="1"/>
    <col min="243" max="243" width="37.140625" style="330" customWidth="1"/>
    <col min="244" max="259" width="0" style="330" hidden="1" customWidth="1"/>
    <col min="260" max="264" width="9.140625" style="330"/>
    <col min="265" max="265" width="8.28515625" style="330" bestFit="1" customWidth="1"/>
    <col min="266" max="496" width="9.140625" style="330"/>
    <col min="497" max="497" width="0" style="330" hidden="1" customWidth="1"/>
    <col min="498" max="498" width="2.28515625" style="330" customWidth="1"/>
    <col min="499" max="499" width="37.140625" style="330" customWidth="1"/>
    <col min="500" max="515" width="0" style="330" hidden="1" customWidth="1"/>
    <col min="516" max="520" width="9.140625" style="330"/>
    <col min="521" max="521" width="8.28515625" style="330" bestFit="1" customWidth="1"/>
    <col min="522" max="752" width="9.140625" style="330"/>
    <col min="753" max="753" width="0" style="330" hidden="1" customWidth="1"/>
    <col min="754" max="754" width="2.28515625" style="330" customWidth="1"/>
    <col min="755" max="755" width="37.140625" style="330" customWidth="1"/>
    <col min="756" max="771" width="0" style="330" hidden="1" customWidth="1"/>
    <col min="772" max="776" width="9.140625" style="330"/>
    <col min="777" max="777" width="8.28515625" style="330" bestFit="1" customWidth="1"/>
    <col min="778" max="1008" width="9.140625" style="330"/>
    <col min="1009" max="1009" width="0" style="330" hidden="1" customWidth="1"/>
    <col min="1010" max="1010" width="2.28515625" style="330" customWidth="1"/>
    <col min="1011" max="1011" width="37.140625" style="330" customWidth="1"/>
    <col min="1012" max="1027" width="0" style="330" hidden="1" customWidth="1"/>
    <col min="1028" max="1032" width="9.140625" style="330"/>
    <col min="1033" max="1033" width="8.28515625" style="330" bestFit="1" customWidth="1"/>
    <col min="1034" max="1264" width="9.140625" style="330"/>
    <col min="1265" max="1265" width="0" style="330" hidden="1" customWidth="1"/>
    <col min="1266" max="1266" width="2.28515625" style="330" customWidth="1"/>
    <col min="1267" max="1267" width="37.140625" style="330" customWidth="1"/>
    <col min="1268" max="1283" width="0" style="330" hidden="1" customWidth="1"/>
    <col min="1284" max="1288" width="9.140625" style="330"/>
    <col min="1289" max="1289" width="8.28515625" style="330" bestFit="1" customWidth="1"/>
    <col min="1290" max="1520" width="9.140625" style="330"/>
    <col min="1521" max="1521" width="0" style="330" hidden="1" customWidth="1"/>
    <col min="1522" max="1522" width="2.28515625" style="330" customWidth="1"/>
    <col min="1523" max="1523" width="37.140625" style="330" customWidth="1"/>
    <col min="1524" max="1539" width="0" style="330" hidden="1" customWidth="1"/>
    <col min="1540" max="1544" width="9.140625" style="330"/>
    <col min="1545" max="1545" width="8.28515625" style="330" bestFit="1" customWidth="1"/>
    <col min="1546" max="1776" width="9.140625" style="330"/>
    <col min="1777" max="1777" width="0" style="330" hidden="1" customWidth="1"/>
    <col min="1778" max="1778" width="2.28515625" style="330" customWidth="1"/>
    <col min="1779" max="1779" width="37.140625" style="330" customWidth="1"/>
    <col min="1780" max="1795" width="0" style="330" hidden="1" customWidth="1"/>
    <col min="1796" max="1800" width="9.140625" style="330"/>
    <col min="1801" max="1801" width="8.28515625" style="330" bestFit="1" customWidth="1"/>
    <col min="1802" max="2032" width="9.140625" style="330"/>
    <col min="2033" max="2033" width="0" style="330" hidden="1" customWidth="1"/>
    <col min="2034" max="2034" width="2.28515625" style="330" customWidth="1"/>
    <col min="2035" max="2035" width="37.140625" style="330" customWidth="1"/>
    <col min="2036" max="2051" width="0" style="330" hidden="1" customWidth="1"/>
    <col min="2052" max="2056" width="9.140625" style="330"/>
    <col min="2057" max="2057" width="8.28515625" style="330" bestFit="1" customWidth="1"/>
    <col min="2058" max="2288" width="9.140625" style="330"/>
    <col min="2289" max="2289" width="0" style="330" hidden="1" customWidth="1"/>
    <col min="2290" max="2290" width="2.28515625" style="330" customWidth="1"/>
    <col min="2291" max="2291" width="37.140625" style="330" customWidth="1"/>
    <col min="2292" max="2307" width="0" style="330" hidden="1" customWidth="1"/>
    <col min="2308" max="2312" width="9.140625" style="330"/>
    <col min="2313" max="2313" width="8.28515625" style="330" bestFit="1" customWidth="1"/>
    <col min="2314" max="2544" width="9.140625" style="330"/>
    <col min="2545" max="2545" width="0" style="330" hidden="1" customWidth="1"/>
    <col min="2546" max="2546" width="2.28515625" style="330" customWidth="1"/>
    <col min="2547" max="2547" width="37.140625" style="330" customWidth="1"/>
    <col min="2548" max="2563" width="0" style="330" hidden="1" customWidth="1"/>
    <col min="2564" max="2568" width="9.140625" style="330"/>
    <col min="2569" max="2569" width="8.28515625" style="330" bestFit="1" customWidth="1"/>
    <col min="2570" max="2800" width="9.140625" style="330"/>
    <col min="2801" max="2801" width="0" style="330" hidden="1" customWidth="1"/>
    <col min="2802" max="2802" width="2.28515625" style="330" customWidth="1"/>
    <col min="2803" max="2803" width="37.140625" style="330" customWidth="1"/>
    <col min="2804" max="2819" width="0" style="330" hidden="1" customWidth="1"/>
    <col min="2820" max="2824" width="9.140625" style="330"/>
    <col min="2825" max="2825" width="8.28515625" style="330" bestFit="1" customWidth="1"/>
    <col min="2826" max="3056" width="9.140625" style="330"/>
    <col min="3057" max="3057" width="0" style="330" hidden="1" customWidth="1"/>
    <col min="3058" max="3058" width="2.28515625" style="330" customWidth="1"/>
    <col min="3059" max="3059" width="37.140625" style="330" customWidth="1"/>
    <col min="3060" max="3075" width="0" style="330" hidden="1" customWidth="1"/>
    <col min="3076" max="3080" width="9.140625" style="330"/>
    <col min="3081" max="3081" width="8.28515625" style="330" bestFit="1" customWidth="1"/>
    <col min="3082" max="3312" width="9.140625" style="330"/>
    <col min="3313" max="3313" width="0" style="330" hidden="1" customWidth="1"/>
    <col min="3314" max="3314" width="2.28515625" style="330" customWidth="1"/>
    <col min="3315" max="3315" width="37.140625" style="330" customWidth="1"/>
    <col min="3316" max="3331" width="0" style="330" hidden="1" customWidth="1"/>
    <col min="3332" max="3336" width="9.140625" style="330"/>
    <col min="3337" max="3337" width="8.28515625" style="330" bestFit="1" customWidth="1"/>
    <col min="3338" max="3568" width="9.140625" style="330"/>
    <col min="3569" max="3569" width="0" style="330" hidden="1" customWidth="1"/>
    <col min="3570" max="3570" width="2.28515625" style="330" customWidth="1"/>
    <col min="3571" max="3571" width="37.140625" style="330" customWidth="1"/>
    <col min="3572" max="3587" width="0" style="330" hidden="1" customWidth="1"/>
    <col min="3588" max="3592" width="9.140625" style="330"/>
    <col min="3593" max="3593" width="8.28515625" style="330" bestFit="1" customWidth="1"/>
    <col min="3594" max="3824" width="9.140625" style="330"/>
    <col min="3825" max="3825" width="0" style="330" hidden="1" customWidth="1"/>
    <col min="3826" max="3826" width="2.28515625" style="330" customWidth="1"/>
    <col min="3827" max="3827" width="37.140625" style="330" customWidth="1"/>
    <col min="3828" max="3843" width="0" style="330" hidden="1" customWidth="1"/>
    <col min="3844" max="3848" width="9.140625" style="330"/>
    <col min="3849" max="3849" width="8.28515625" style="330" bestFit="1" customWidth="1"/>
    <col min="3850" max="4080" width="9.140625" style="330"/>
    <col min="4081" max="4081" width="0" style="330" hidden="1" customWidth="1"/>
    <col min="4082" max="4082" width="2.28515625" style="330" customWidth="1"/>
    <col min="4083" max="4083" width="37.140625" style="330" customWidth="1"/>
    <col min="4084" max="4099" width="0" style="330" hidden="1" customWidth="1"/>
    <col min="4100" max="4104" width="9.140625" style="330"/>
    <col min="4105" max="4105" width="8.28515625" style="330" bestFit="1" customWidth="1"/>
    <col min="4106" max="4336" width="9.140625" style="330"/>
    <col min="4337" max="4337" width="0" style="330" hidden="1" customWidth="1"/>
    <col min="4338" max="4338" width="2.28515625" style="330" customWidth="1"/>
    <col min="4339" max="4339" width="37.140625" style="330" customWidth="1"/>
    <col min="4340" max="4355" width="0" style="330" hidden="1" customWidth="1"/>
    <col min="4356" max="4360" width="9.140625" style="330"/>
    <col min="4361" max="4361" width="8.28515625" style="330" bestFit="1" customWidth="1"/>
    <col min="4362" max="4592" width="9.140625" style="330"/>
    <col min="4593" max="4593" width="0" style="330" hidden="1" customWidth="1"/>
    <col min="4594" max="4594" width="2.28515625" style="330" customWidth="1"/>
    <col min="4595" max="4595" width="37.140625" style="330" customWidth="1"/>
    <col min="4596" max="4611" width="0" style="330" hidden="1" customWidth="1"/>
    <col min="4612" max="4616" width="9.140625" style="330"/>
    <col min="4617" max="4617" width="8.28515625" style="330" bestFit="1" customWidth="1"/>
    <col min="4618" max="4848" width="9.140625" style="330"/>
    <col min="4849" max="4849" width="0" style="330" hidden="1" customWidth="1"/>
    <col min="4850" max="4850" width="2.28515625" style="330" customWidth="1"/>
    <col min="4851" max="4851" width="37.140625" style="330" customWidth="1"/>
    <col min="4852" max="4867" width="0" style="330" hidden="1" customWidth="1"/>
    <col min="4868" max="4872" width="9.140625" style="330"/>
    <col min="4873" max="4873" width="8.28515625" style="330" bestFit="1" customWidth="1"/>
    <col min="4874" max="5104" width="9.140625" style="330"/>
    <col min="5105" max="5105" width="0" style="330" hidden="1" customWidth="1"/>
    <col min="5106" max="5106" width="2.28515625" style="330" customWidth="1"/>
    <col min="5107" max="5107" width="37.140625" style="330" customWidth="1"/>
    <col min="5108" max="5123" width="0" style="330" hidden="1" customWidth="1"/>
    <col min="5124" max="5128" width="9.140625" style="330"/>
    <col min="5129" max="5129" width="8.28515625" style="330" bestFit="1" customWidth="1"/>
    <col min="5130" max="5360" width="9.140625" style="330"/>
    <col min="5361" max="5361" width="0" style="330" hidden="1" customWidth="1"/>
    <col min="5362" max="5362" width="2.28515625" style="330" customWidth="1"/>
    <col min="5363" max="5363" width="37.140625" style="330" customWidth="1"/>
    <col min="5364" max="5379" width="0" style="330" hidden="1" customWidth="1"/>
    <col min="5380" max="5384" width="9.140625" style="330"/>
    <col min="5385" max="5385" width="8.28515625" style="330" bestFit="1" customWidth="1"/>
    <col min="5386" max="5616" width="9.140625" style="330"/>
    <col min="5617" max="5617" width="0" style="330" hidden="1" customWidth="1"/>
    <col min="5618" max="5618" width="2.28515625" style="330" customWidth="1"/>
    <col min="5619" max="5619" width="37.140625" style="330" customWidth="1"/>
    <col min="5620" max="5635" width="0" style="330" hidden="1" customWidth="1"/>
    <col min="5636" max="5640" width="9.140625" style="330"/>
    <col min="5641" max="5641" width="8.28515625" style="330" bestFit="1" customWidth="1"/>
    <col min="5642" max="5872" width="9.140625" style="330"/>
    <col min="5873" max="5873" width="0" style="330" hidden="1" customWidth="1"/>
    <col min="5874" max="5874" width="2.28515625" style="330" customWidth="1"/>
    <col min="5875" max="5875" width="37.140625" style="330" customWidth="1"/>
    <col min="5876" max="5891" width="0" style="330" hidden="1" customWidth="1"/>
    <col min="5892" max="5896" width="9.140625" style="330"/>
    <col min="5897" max="5897" width="8.28515625" style="330" bestFit="1" customWidth="1"/>
    <col min="5898" max="6128" width="9.140625" style="330"/>
    <col min="6129" max="6129" width="0" style="330" hidden="1" customWidth="1"/>
    <col min="6130" max="6130" width="2.28515625" style="330" customWidth="1"/>
    <col min="6131" max="6131" width="37.140625" style="330" customWidth="1"/>
    <col min="6132" max="6147" width="0" style="330" hidden="1" customWidth="1"/>
    <col min="6148" max="6152" width="9.140625" style="330"/>
    <col min="6153" max="6153" width="8.28515625" style="330" bestFit="1" customWidth="1"/>
    <col min="6154" max="6384" width="9.140625" style="330"/>
    <col min="6385" max="6385" width="0" style="330" hidden="1" customWidth="1"/>
    <col min="6386" max="6386" width="2.28515625" style="330" customWidth="1"/>
    <col min="6387" max="6387" width="37.140625" style="330" customWidth="1"/>
    <col min="6388" max="6403" width="0" style="330" hidden="1" customWidth="1"/>
    <col min="6404" max="6408" width="9.140625" style="330"/>
    <col min="6409" max="6409" width="8.28515625" style="330" bestFit="1" customWidth="1"/>
    <col min="6410" max="6640" width="9.140625" style="330"/>
    <col min="6641" max="6641" width="0" style="330" hidden="1" customWidth="1"/>
    <col min="6642" max="6642" width="2.28515625" style="330" customWidth="1"/>
    <col min="6643" max="6643" width="37.140625" style="330" customWidth="1"/>
    <col min="6644" max="6659" width="0" style="330" hidden="1" customWidth="1"/>
    <col min="6660" max="6664" width="9.140625" style="330"/>
    <col min="6665" max="6665" width="8.28515625" style="330" bestFit="1" customWidth="1"/>
    <col min="6666" max="6896" width="9.140625" style="330"/>
    <col min="6897" max="6897" width="0" style="330" hidden="1" customWidth="1"/>
    <col min="6898" max="6898" width="2.28515625" style="330" customWidth="1"/>
    <col min="6899" max="6899" width="37.140625" style="330" customWidth="1"/>
    <col min="6900" max="6915" width="0" style="330" hidden="1" customWidth="1"/>
    <col min="6916" max="6920" width="9.140625" style="330"/>
    <col min="6921" max="6921" width="8.28515625" style="330" bestFit="1" customWidth="1"/>
    <col min="6922" max="7152" width="9.140625" style="330"/>
    <col min="7153" max="7153" width="0" style="330" hidden="1" customWidth="1"/>
    <col min="7154" max="7154" width="2.28515625" style="330" customWidth="1"/>
    <col min="7155" max="7155" width="37.140625" style="330" customWidth="1"/>
    <col min="7156" max="7171" width="0" style="330" hidden="1" customWidth="1"/>
    <col min="7172" max="7176" width="9.140625" style="330"/>
    <col min="7177" max="7177" width="8.28515625" style="330" bestFit="1" customWidth="1"/>
    <col min="7178" max="7408" width="9.140625" style="330"/>
    <col min="7409" max="7409" width="0" style="330" hidden="1" customWidth="1"/>
    <col min="7410" max="7410" width="2.28515625" style="330" customWidth="1"/>
    <col min="7411" max="7411" width="37.140625" style="330" customWidth="1"/>
    <col min="7412" max="7427" width="0" style="330" hidden="1" customWidth="1"/>
    <col min="7428" max="7432" width="9.140625" style="330"/>
    <col min="7433" max="7433" width="8.28515625" style="330" bestFit="1" customWidth="1"/>
    <col min="7434" max="7664" width="9.140625" style="330"/>
    <col min="7665" max="7665" width="0" style="330" hidden="1" customWidth="1"/>
    <col min="7666" max="7666" width="2.28515625" style="330" customWidth="1"/>
    <col min="7667" max="7667" width="37.140625" style="330" customWidth="1"/>
    <col min="7668" max="7683" width="0" style="330" hidden="1" customWidth="1"/>
    <col min="7684" max="7688" width="9.140625" style="330"/>
    <col min="7689" max="7689" width="8.28515625" style="330" bestFit="1" customWidth="1"/>
    <col min="7690" max="7920" width="9.140625" style="330"/>
    <col min="7921" max="7921" width="0" style="330" hidden="1" customWidth="1"/>
    <col min="7922" max="7922" width="2.28515625" style="330" customWidth="1"/>
    <col min="7923" max="7923" width="37.140625" style="330" customWidth="1"/>
    <col min="7924" max="7939" width="0" style="330" hidden="1" customWidth="1"/>
    <col min="7940" max="7944" width="9.140625" style="330"/>
    <col min="7945" max="7945" width="8.28515625" style="330" bestFit="1" customWidth="1"/>
    <col min="7946" max="8176" width="9.140625" style="330"/>
    <col min="8177" max="8177" width="0" style="330" hidden="1" customWidth="1"/>
    <col min="8178" max="8178" width="2.28515625" style="330" customWidth="1"/>
    <col min="8179" max="8179" width="37.140625" style="330" customWidth="1"/>
    <col min="8180" max="8195" width="0" style="330" hidden="1" customWidth="1"/>
    <col min="8196" max="8200" width="9.140625" style="330"/>
    <col min="8201" max="8201" width="8.28515625" style="330" bestFit="1" customWidth="1"/>
    <col min="8202" max="8432" width="9.140625" style="330"/>
    <col min="8433" max="8433" width="0" style="330" hidden="1" customWidth="1"/>
    <col min="8434" max="8434" width="2.28515625" style="330" customWidth="1"/>
    <col min="8435" max="8435" width="37.140625" style="330" customWidth="1"/>
    <col min="8436" max="8451" width="0" style="330" hidden="1" customWidth="1"/>
    <col min="8452" max="8456" width="9.140625" style="330"/>
    <col min="8457" max="8457" width="8.28515625" style="330" bestFit="1" customWidth="1"/>
    <col min="8458" max="8688" width="9.140625" style="330"/>
    <col min="8689" max="8689" width="0" style="330" hidden="1" customWidth="1"/>
    <col min="8690" max="8690" width="2.28515625" style="330" customWidth="1"/>
    <col min="8691" max="8691" width="37.140625" style="330" customWidth="1"/>
    <col min="8692" max="8707" width="0" style="330" hidden="1" customWidth="1"/>
    <col min="8708" max="8712" width="9.140625" style="330"/>
    <col min="8713" max="8713" width="8.28515625" style="330" bestFit="1" customWidth="1"/>
    <col min="8714" max="8944" width="9.140625" style="330"/>
    <col min="8945" max="8945" width="0" style="330" hidden="1" customWidth="1"/>
    <col min="8946" max="8946" width="2.28515625" style="330" customWidth="1"/>
    <col min="8947" max="8947" width="37.140625" style="330" customWidth="1"/>
    <col min="8948" max="8963" width="0" style="330" hidden="1" customWidth="1"/>
    <col min="8964" max="8968" width="9.140625" style="330"/>
    <col min="8969" max="8969" width="8.28515625" style="330" bestFit="1" customWidth="1"/>
    <col min="8970" max="9200" width="9.140625" style="330"/>
    <col min="9201" max="9201" width="0" style="330" hidden="1" customWidth="1"/>
    <col min="9202" max="9202" width="2.28515625" style="330" customWidth="1"/>
    <col min="9203" max="9203" width="37.140625" style="330" customWidth="1"/>
    <col min="9204" max="9219" width="0" style="330" hidden="1" customWidth="1"/>
    <col min="9220" max="9224" width="9.140625" style="330"/>
    <col min="9225" max="9225" width="8.28515625" style="330" bestFit="1" customWidth="1"/>
    <col min="9226" max="9456" width="9.140625" style="330"/>
    <col min="9457" max="9457" width="0" style="330" hidden="1" customWidth="1"/>
    <col min="9458" max="9458" width="2.28515625" style="330" customWidth="1"/>
    <col min="9459" max="9459" width="37.140625" style="330" customWidth="1"/>
    <col min="9460" max="9475" width="0" style="330" hidden="1" customWidth="1"/>
    <col min="9476" max="9480" width="9.140625" style="330"/>
    <col min="9481" max="9481" width="8.28515625" style="330" bestFit="1" customWidth="1"/>
    <col min="9482" max="9712" width="9.140625" style="330"/>
    <col min="9713" max="9713" width="0" style="330" hidden="1" customWidth="1"/>
    <col min="9714" max="9714" width="2.28515625" style="330" customWidth="1"/>
    <col min="9715" max="9715" width="37.140625" style="330" customWidth="1"/>
    <col min="9716" max="9731" width="0" style="330" hidden="1" customWidth="1"/>
    <col min="9732" max="9736" width="9.140625" style="330"/>
    <col min="9737" max="9737" width="8.28515625" style="330" bestFit="1" customWidth="1"/>
    <col min="9738" max="9968" width="9.140625" style="330"/>
    <col min="9969" max="9969" width="0" style="330" hidden="1" customWidth="1"/>
    <col min="9970" max="9970" width="2.28515625" style="330" customWidth="1"/>
    <col min="9971" max="9971" width="37.140625" style="330" customWidth="1"/>
    <col min="9972" max="9987" width="0" style="330" hidden="1" customWidth="1"/>
    <col min="9988" max="9992" width="9.140625" style="330"/>
    <col min="9993" max="9993" width="8.28515625" style="330" bestFit="1" customWidth="1"/>
    <col min="9994" max="10224" width="9.140625" style="330"/>
    <col min="10225" max="10225" width="0" style="330" hidden="1" customWidth="1"/>
    <col min="10226" max="10226" width="2.28515625" style="330" customWidth="1"/>
    <col min="10227" max="10227" width="37.140625" style="330" customWidth="1"/>
    <col min="10228" max="10243" width="0" style="330" hidden="1" customWidth="1"/>
    <col min="10244" max="10248" width="9.140625" style="330"/>
    <col min="10249" max="10249" width="8.28515625" style="330" bestFit="1" customWidth="1"/>
    <col min="10250" max="10480" width="9.140625" style="330"/>
    <col min="10481" max="10481" width="0" style="330" hidden="1" customWidth="1"/>
    <col min="10482" max="10482" width="2.28515625" style="330" customWidth="1"/>
    <col min="10483" max="10483" width="37.140625" style="330" customWidth="1"/>
    <col min="10484" max="10499" width="0" style="330" hidden="1" customWidth="1"/>
    <col min="10500" max="10504" width="9.140625" style="330"/>
    <col min="10505" max="10505" width="8.28515625" style="330" bestFit="1" customWidth="1"/>
    <col min="10506" max="10736" width="9.140625" style="330"/>
    <col min="10737" max="10737" width="0" style="330" hidden="1" customWidth="1"/>
    <col min="10738" max="10738" width="2.28515625" style="330" customWidth="1"/>
    <col min="10739" max="10739" width="37.140625" style="330" customWidth="1"/>
    <col min="10740" max="10755" width="0" style="330" hidden="1" customWidth="1"/>
    <col min="10756" max="10760" width="9.140625" style="330"/>
    <col min="10761" max="10761" width="8.28515625" style="330" bestFit="1" customWidth="1"/>
    <col min="10762" max="10992" width="9.140625" style="330"/>
    <col min="10993" max="10993" width="0" style="330" hidden="1" customWidth="1"/>
    <col min="10994" max="10994" width="2.28515625" style="330" customWidth="1"/>
    <col min="10995" max="10995" width="37.140625" style="330" customWidth="1"/>
    <col min="10996" max="11011" width="0" style="330" hidden="1" customWidth="1"/>
    <col min="11012" max="11016" width="9.140625" style="330"/>
    <col min="11017" max="11017" width="8.28515625" style="330" bestFit="1" customWidth="1"/>
    <col min="11018" max="11248" width="9.140625" style="330"/>
    <col min="11249" max="11249" width="0" style="330" hidden="1" customWidth="1"/>
    <col min="11250" max="11250" width="2.28515625" style="330" customWidth="1"/>
    <col min="11251" max="11251" width="37.140625" style="330" customWidth="1"/>
    <col min="11252" max="11267" width="0" style="330" hidden="1" customWidth="1"/>
    <col min="11268" max="11272" width="9.140625" style="330"/>
    <col min="11273" max="11273" width="8.28515625" style="330" bestFit="1" customWidth="1"/>
    <col min="11274" max="11504" width="9.140625" style="330"/>
    <col min="11505" max="11505" width="0" style="330" hidden="1" customWidth="1"/>
    <col min="11506" max="11506" width="2.28515625" style="330" customWidth="1"/>
    <col min="11507" max="11507" width="37.140625" style="330" customWidth="1"/>
    <col min="11508" max="11523" width="0" style="330" hidden="1" customWidth="1"/>
    <col min="11524" max="11528" width="9.140625" style="330"/>
    <col min="11529" max="11529" width="8.28515625" style="330" bestFit="1" customWidth="1"/>
    <col min="11530" max="11760" width="9.140625" style="330"/>
    <col min="11761" max="11761" width="0" style="330" hidden="1" customWidth="1"/>
    <col min="11762" max="11762" width="2.28515625" style="330" customWidth="1"/>
    <col min="11763" max="11763" width="37.140625" style="330" customWidth="1"/>
    <col min="11764" max="11779" width="0" style="330" hidden="1" customWidth="1"/>
    <col min="11780" max="11784" width="9.140625" style="330"/>
    <col min="11785" max="11785" width="8.28515625" style="330" bestFit="1" customWidth="1"/>
    <col min="11786" max="12016" width="9.140625" style="330"/>
    <col min="12017" max="12017" width="0" style="330" hidden="1" customWidth="1"/>
    <col min="12018" max="12018" width="2.28515625" style="330" customWidth="1"/>
    <col min="12019" max="12019" width="37.140625" style="330" customWidth="1"/>
    <col min="12020" max="12035" width="0" style="330" hidden="1" customWidth="1"/>
    <col min="12036" max="12040" width="9.140625" style="330"/>
    <col min="12041" max="12041" width="8.28515625" style="330" bestFit="1" customWidth="1"/>
    <col min="12042" max="12272" width="9.140625" style="330"/>
    <col min="12273" max="12273" width="0" style="330" hidden="1" customWidth="1"/>
    <col min="12274" max="12274" width="2.28515625" style="330" customWidth="1"/>
    <col min="12275" max="12275" width="37.140625" style="330" customWidth="1"/>
    <col min="12276" max="12291" width="0" style="330" hidden="1" customWidth="1"/>
    <col min="12292" max="12296" width="9.140625" style="330"/>
    <col min="12297" max="12297" width="8.28515625" style="330" bestFit="1" customWidth="1"/>
    <col min="12298" max="12528" width="9.140625" style="330"/>
    <col min="12529" max="12529" width="0" style="330" hidden="1" customWidth="1"/>
    <col min="12530" max="12530" width="2.28515625" style="330" customWidth="1"/>
    <col min="12531" max="12531" width="37.140625" style="330" customWidth="1"/>
    <col min="12532" max="12547" width="0" style="330" hidden="1" customWidth="1"/>
    <col min="12548" max="12552" width="9.140625" style="330"/>
    <col min="12553" max="12553" width="8.28515625" style="330" bestFit="1" customWidth="1"/>
    <col min="12554" max="12784" width="9.140625" style="330"/>
    <col min="12785" max="12785" width="0" style="330" hidden="1" customWidth="1"/>
    <col min="12786" max="12786" width="2.28515625" style="330" customWidth="1"/>
    <col min="12787" max="12787" width="37.140625" style="330" customWidth="1"/>
    <col min="12788" max="12803" width="0" style="330" hidden="1" customWidth="1"/>
    <col min="12804" max="12808" width="9.140625" style="330"/>
    <col min="12809" max="12809" width="8.28515625" style="330" bestFit="1" customWidth="1"/>
    <col min="12810" max="13040" width="9.140625" style="330"/>
    <col min="13041" max="13041" width="0" style="330" hidden="1" customWidth="1"/>
    <col min="13042" max="13042" width="2.28515625" style="330" customWidth="1"/>
    <col min="13043" max="13043" width="37.140625" style="330" customWidth="1"/>
    <col min="13044" max="13059" width="0" style="330" hidden="1" customWidth="1"/>
    <col min="13060" max="13064" width="9.140625" style="330"/>
    <col min="13065" max="13065" width="8.28515625" style="330" bestFit="1" customWidth="1"/>
    <col min="13066" max="13296" width="9.140625" style="330"/>
    <col min="13297" max="13297" width="0" style="330" hidden="1" customWidth="1"/>
    <col min="13298" max="13298" width="2.28515625" style="330" customWidth="1"/>
    <col min="13299" max="13299" width="37.140625" style="330" customWidth="1"/>
    <col min="13300" max="13315" width="0" style="330" hidden="1" customWidth="1"/>
    <col min="13316" max="13320" width="9.140625" style="330"/>
    <col min="13321" max="13321" width="8.28515625" style="330" bestFit="1" customWidth="1"/>
    <col min="13322" max="13552" width="9.140625" style="330"/>
    <col min="13553" max="13553" width="0" style="330" hidden="1" customWidth="1"/>
    <col min="13554" max="13554" width="2.28515625" style="330" customWidth="1"/>
    <col min="13555" max="13555" width="37.140625" style="330" customWidth="1"/>
    <col min="13556" max="13571" width="0" style="330" hidden="1" customWidth="1"/>
    <col min="13572" max="13576" width="9.140625" style="330"/>
    <col min="13577" max="13577" width="8.28515625" style="330" bestFit="1" customWidth="1"/>
    <col min="13578" max="13808" width="9.140625" style="330"/>
    <col min="13809" max="13809" width="0" style="330" hidden="1" customWidth="1"/>
    <col min="13810" max="13810" width="2.28515625" style="330" customWidth="1"/>
    <col min="13811" max="13811" width="37.140625" style="330" customWidth="1"/>
    <col min="13812" max="13827" width="0" style="330" hidden="1" customWidth="1"/>
    <col min="13828" max="13832" width="9.140625" style="330"/>
    <col min="13833" max="13833" width="8.28515625" style="330" bestFit="1" customWidth="1"/>
    <col min="13834" max="14064" width="9.140625" style="330"/>
    <col min="14065" max="14065" width="0" style="330" hidden="1" customWidth="1"/>
    <col min="14066" max="14066" width="2.28515625" style="330" customWidth="1"/>
    <col min="14067" max="14067" width="37.140625" style="330" customWidth="1"/>
    <col min="14068" max="14083" width="0" style="330" hidden="1" customWidth="1"/>
    <col min="14084" max="14088" width="9.140625" style="330"/>
    <col min="14089" max="14089" width="8.28515625" style="330" bestFit="1" customWidth="1"/>
    <col min="14090" max="14320" width="9.140625" style="330"/>
    <col min="14321" max="14321" width="0" style="330" hidden="1" customWidth="1"/>
    <col min="14322" max="14322" width="2.28515625" style="330" customWidth="1"/>
    <col min="14323" max="14323" width="37.140625" style="330" customWidth="1"/>
    <col min="14324" max="14339" width="0" style="330" hidden="1" customWidth="1"/>
    <col min="14340" max="14344" width="9.140625" style="330"/>
    <col min="14345" max="14345" width="8.28515625" style="330" bestFit="1" customWidth="1"/>
    <col min="14346" max="14576" width="9.140625" style="330"/>
    <col min="14577" max="14577" width="0" style="330" hidden="1" customWidth="1"/>
    <col min="14578" max="14578" width="2.28515625" style="330" customWidth="1"/>
    <col min="14579" max="14579" width="37.140625" style="330" customWidth="1"/>
    <col min="14580" max="14595" width="0" style="330" hidden="1" customWidth="1"/>
    <col min="14596" max="14600" width="9.140625" style="330"/>
    <col min="14601" max="14601" width="8.28515625" style="330" bestFit="1" customWidth="1"/>
    <col min="14602" max="14832" width="9.140625" style="330"/>
    <col min="14833" max="14833" width="0" style="330" hidden="1" customWidth="1"/>
    <col min="14834" max="14834" width="2.28515625" style="330" customWidth="1"/>
    <col min="14835" max="14835" width="37.140625" style="330" customWidth="1"/>
    <col min="14836" max="14851" width="0" style="330" hidden="1" customWidth="1"/>
    <col min="14852" max="14856" width="9.140625" style="330"/>
    <col min="14857" max="14857" width="8.28515625" style="330" bestFit="1" customWidth="1"/>
    <col min="14858" max="15088" width="9.140625" style="330"/>
    <col min="15089" max="15089" width="0" style="330" hidden="1" customWidth="1"/>
    <col min="15090" max="15090" width="2.28515625" style="330" customWidth="1"/>
    <col min="15091" max="15091" width="37.140625" style="330" customWidth="1"/>
    <col min="15092" max="15107" width="0" style="330" hidden="1" customWidth="1"/>
    <col min="15108" max="15112" width="9.140625" style="330"/>
    <col min="15113" max="15113" width="8.28515625" style="330" bestFit="1" customWidth="1"/>
    <col min="15114" max="15344" width="9.140625" style="330"/>
    <col min="15345" max="15345" width="0" style="330" hidden="1" customWidth="1"/>
    <col min="15346" max="15346" width="2.28515625" style="330" customWidth="1"/>
    <col min="15347" max="15347" width="37.140625" style="330" customWidth="1"/>
    <col min="15348" max="15363" width="0" style="330" hidden="1" customWidth="1"/>
    <col min="15364" max="15368" width="9.140625" style="330"/>
    <col min="15369" max="15369" width="8.28515625" style="330" bestFit="1" customWidth="1"/>
    <col min="15370" max="15600" width="9.140625" style="330"/>
    <col min="15601" max="15601" width="0" style="330" hidden="1" customWidth="1"/>
    <col min="15602" max="15602" width="2.28515625" style="330" customWidth="1"/>
    <col min="15603" max="15603" width="37.140625" style="330" customWidth="1"/>
    <col min="15604" max="15619" width="0" style="330" hidden="1" customWidth="1"/>
    <col min="15620" max="15624" width="9.140625" style="330"/>
    <col min="15625" max="15625" width="8.28515625" style="330" bestFit="1" customWidth="1"/>
    <col min="15626" max="15856" width="9.140625" style="330"/>
    <col min="15857" max="15857" width="0" style="330" hidden="1" customWidth="1"/>
    <col min="15858" max="15858" width="2.28515625" style="330" customWidth="1"/>
    <col min="15859" max="15859" width="37.140625" style="330" customWidth="1"/>
    <col min="15860" max="15875" width="0" style="330" hidden="1" customWidth="1"/>
    <col min="15876" max="15880" width="9.140625" style="330"/>
    <col min="15881" max="15881" width="8.28515625" style="330" bestFit="1" customWidth="1"/>
    <col min="15882" max="16112" width="9.140625" style="330"/>
    <col min="16113" max="16113" width="0" style="330" hidden="1" customWidth="1"/>
    <col min="16114" max="16114" width="2.28515625" style="330" customWidth="1"/>
    <col min="16115" max="16115" width="37.140625" style="330" customWidth="1"/>
    <col min="16116" max="16131" width="0" style="330" hidden="1" customWidth="1"/>
    <col min="16132" max="16136" width="9.140625" style="330"/>
    <col min="16137" max="16137" width="8.28515625" style="330" bestFit="1" customWidth="1"/>
    <col min="16138" max="16384" width="9.140625" style="330"/>
  </cols>
  <sheetData>
    <row r="1" spans="2:9" ht="15.75">
      <c r="B1" s="2737" t="s">
        <v>605</v>
      </c>
      <c r="C1" s="2736"/>
      <c r="D1" s="2736"/>
      <c r="E1" s="2736"/>
      <c r="F1" s="2736"/>
      <c r="G1" s="2736"/>
      <c r="H1" s="2736"/>
      <c r="I1" s="2736"/>
    </row>
    <row r="2" spans="2:9" ht="15.75">
      <c r="B2" s="2737" t="s">
        <v>301</v>
      </c>
      <c r="C2" s="2737"/>
      <c r="D2" s="2737"/>
      <c r="E2" s="2737"/>
      <c r="F2" s="2737"/>
      <c r="G2" s="2737"/>
      <c r="H2" s="2737"/>
      <c r="I2" s="2737"/>
    </row>
    <row r="3" spans="2:9" ht="13.5" thickBot="1">
      <c r="B3" s="331"/>
      <c r="C3" s="2757" t="s">
        <v>279</v>
      </c>
      <c r="D3" s="2757"/>
      <c r="E3" s="2757"/>
      <c r="F3" s="2757"/>
      <c r="G3" s="2757"/>
      <c r="H3" s="2757"/>
      <c r="I3" s="2757"/>
    </row>
    <row r="4" spans="2:9" ht="18" customHeight="1" thickTop="1">
      <c r="B4" s="341"/>
      <c r="C4" s="1816" t="s">
        <v>153</v>
      </c>
      <c r="D4" s="1816" t="s">
        <v>87</v>
      </c>
      <c r="E4" s="1816" t="s">
        <v>302</v>
      </c>
      <c r="F4" s="1816" t="s">
        <v>102</v>
      </c>
      <c r="G4" s="1816" t="s">
        <v>302</v>
      </c>
      <c r="H4" s="1816" t="s">
        <v>106</v>
      </c>
      <c r="I4" s="1817" t="s">
        <v>302</v>
      </c>
    </row>
    <row r="5" spans="2:9" s="332" customFormat="1" ht="24.95" customHeight="1">
      <c r="B5" s="342" t="s">
        <v>156</v>
      </c>
      <c r="C5" s="335" t="s">
        <v>303</v>
      </c>
      <c r="D5" s="336">
        <f>SUM(D6:D11)</f>
        <v>88337.8</v>
      </c>
      <c r="E5" s="337">
        <f t="shared" ref="E5" si="0">D5/D$28%</f>
        <v>3.3428425457352478</v>
      </c>
      <c r="F5" s="336">
        <f>SUM(F6:F11)</f>
        <v>144751.00000000003</v>
      </c>
      <c r="G5" s="337">
        <f t="shared" ref="G5:G25" si="1">F5/F$28%</f>
        <v>4.7756317155393031</v>
      </c>
      <c r="H5" s="336">
        <f>SUM(H6:H11)</f>
        <v>96382</v>
      </c>
      <c r="I5" s="343">
        <f t="shared" ref="I5:I25" si="2">H5/H$28%</f>
        <v>2.7821340933095362</v>
      </c>
    </row>
    <row r="6" spans="2:9" ht="24.95" customHeight="1">
      <c r="B6" s="476"/>
      <c r="C6" s="468" t="s">
        <v>304</v>
      </c>
      <c r="D6" s="459">
        <v>33000</v>
      </c>
      <c r="E6" s="464">
        <f t="shared" ref="E6:E25" si="3">D6/D$28%</f>
        <v>1.2487723716151315</v>
      </c>
      <c r="F6" s="467">
        <v>71958.7</v>
      </c>
      <c r="G6" s="464">
        <f t="shared" si="1"/>
        <v>2.3740647728097075</v>
      </c>
      <c r="H6" s="467">
        <v>26435</v>
      </c>
      <c r="I6" s="477">
        <f t="shared" si="2"/>
        <v>0.76306483323273633</v>
      </c>
    </row>
    <row r="7" spans="2:9" ht="24.95" customHeight="1">
      <c r="B7" s="478"/>
      <c r="C7" s="469" t="s">
        <v>305</v>
      </c>
      <c r="D7" s="459">
        <v>55000</v>
      </c>
      <c r="E7" s="465">
        <f t="shared" si="3"/>
        <v>2.0812872860252196</v>
      </c>
      <c r="F7" s="459">
        <v>72000</v>
      </c>
      <c r="G7" s="465">
        <f t="shared" si="1"/>
        <v>2.3754273443280516</v>
      </c>
      <c r="H7" s="460">
        <v>69947</v>
      </c>
      <c r="I7" s="479">
        <f t="shared" si="2"/>
        <v>2.0190692600768001</v>
      </c>
    </row>
    <row r="8" spans="2:9" ht="24.95" customHeight="1">
      <c r="B8" s="478"/>
      <c r="C8" s="469" t="s">
        <v>306</v>
      </c>
      <c r="D8" s="459">
        <v>0</v>
      </c>
      <c r="E8" s="465">
        <f t="shared" si="3"/>
        <v>0</v>
      </c>
      <c r="F8" s="459">
        <v>0</v>
      </c>
      <c r="G8" s="465">
        <f t="shared" si="1"/>
        <v>0</v>
      </c>
      <c r="H8" s="460">
        <v>0</v>
      </c>
      <c r="I8" s="479">
        <f t="shared" si="2"/>
        <v>0</v>
      </c>
    </row>
    <row r="9" spans="2:9" ht="24.95" customHeight="1">
      <c r="B9" s="478"/>
      <c r="C9" s="469" t="s">
        <v>307</v>
      </c>
      <c r="D9" s="460">
        <v>285.7</v>
      </c>
      <c r="E9" s="465">
        <f t="shared" si="3"/>
        <v>1.0811341411225549E-2</v>
      </c>
      <c r="F9" s="460">
        <v>751.1</v>
      </c>
      <c r="G9" s="465">
        <f t="shared" si="1"/>
        <v>2.4780326087844438E-2</v>
      </c>
      <c r="H9" s="460">
        <v>0</v>
      </c>
      <c r="I9" s="479">
        <f t="shared" si="2"/>
        <v>0</v>
      </c>
    </row>
    <row r="10" spans="2:9" ht="24.95" customHeight="1">
      <c r="B10" s="478"/>
      <c r="C10" s="469" t="s">
        <v>308</v>
      </c>
      <c r="D10" s="460">
        <v>52.1</v>
      </c>
      <c r="E10" s="465">
        <f t="shared" si="3"/>
        <v>1.9715466836711625E-3</v>
      </c>
      <c r="F10" s="460">
        <v>41.2</v>
      </c>
      <c r="G10" s="465">
        <f t="shared" si="1"/>
        <v>1.3592723136988294E-3</v>
      </c>
      <c r="H10" s="460">
        <v>0</v>
      </c>
      <c r="I10" s="479">
        <f t="shared" si="2"/>
        <v>0</v>
      </c>
    </row>
    <row r="11" spans="2:9" ht="24.95" customHeight="1">
      <c r="B11" s="480"/>
      <c r="C11" s="470" t="s">
        <v>309</v>
      </c>
      <c r="D11" s="461">
        <v>0</v>
      </c>
      <c r="E11" s="466">
        <f t="shared" si="3"/>
        <v>0</v>
      </c>
      <c r="F11" s="461">
        <v>0</v>
      </c>
      <c r="G11" s="466">
        <f t="shared" si="1"/>
        <v>0</v>
      </c>
      <c r="H11" s="461">
        <v>0</v>
      </c>
      <c r="I11" s="481">
        <f t="shared" si="2"/>
        <v>0</v>
      </c>
    </row>
    <row r="12" spans="2:9" s="332" customFormat="1" ht="24.95" customHeight="1">
      <c r="B12" s="342" t="s">
        <v>167</v>
      </c>
      <c r="C12" s="335" t="s">
        <v>310</v>
      </c>
      <c r="D12" s="336">
        <f>SUM(D13:D18)</f>
        <v>38785.199999999997</v>
      </c>
      <c r="E12" s="337">
        <f t="shared" si="3"/>
        <v>1.4676935208353696</v>
      </c>
      <c r="F12" s="336">
        <f>SUM(F13:F18)</f>
        <v>37562.9</v>
      </c>
      <c r="G12" s="337">
        <f t="shared" si="1"/>
        <v>1.2392769415591689</v>
      </c>
      <c r="H12" s="336">
        <f>SUM(H13:H18)</f>
        <v>34313.1</v>
      </c>
      <c r="I12" s="343">
        <f t="shared" si="2"/>
        <v>0.99047172041604703</v>
      </c>
    </row>
    <row r="13" spans="2:9" ht="24.95" customHeight="1">
      <c r="B13" s="476"/>
      <c r="C13" s="468" t="s">
        <v>304</v>
      </c>
      <c r="D13" s="462">
        <v>38649.9</v>
      </c>
      <c r="E13" s="464">
        <f t="shared" si="3"/>
        <v>1.4625735541117477</v>
      </c>
      <c r="F13" s="462">
        <v>37520</v>
      </c>
      <c r="G13" s="464">
        <f t="shared" si="1"/>
        <v>1.2378615827665067</v>
      </c>
      <c r="H13" s="462">
        <v>24490</v>
      </c>
      <c r="I13" s="477">
        <f t="shared" si="2"/>
        <v>0.70692104277925905</v>
      </c>
    </row>
    <row r="14" spans="2:9" ht="24.95" customHeight="1">
      <c r="B14" s="478"/>
      <c r="C14" s="469" t="s">
        <v>305</v>
      </c>
      <c r="D14" s="463">
        <v>0</v>
      </c>
      <c r="E14" s="465">
        <f t="shared" si="3"/>
        <v>0</v>
      </c>
      <c r="F14" s="463">
        <v>0</v>
      </c>
      <c r="G14" s="465">
        <f t="shared" si="1"/>
        <v>0</v>
      </c>
      <c r="H14" s="463">
        <v>8500</v>
      </c>
      <c r="I14" s="479">
        <f t="shared" si="2"/>
        <v>0.24535846727740718</v>
      </c>
    </row>
    <row r="15" spans="2:9" ht="24.95" customHeight="1">
      <c r="B15" s="478"/>
      <c r="C15" s="469" t="s">
        <v>306</v>
      </c>
      <c r="D15" s="463">
        <v>0</v>
      </c>
      <c r="E15" s="465">
        <f t="shared" si="3"/>
        <v>0</v>
      </c>
      <c r="F15" s="463">
        <v>0</v>
      </c>
      <c r="G15" s="465">
        <f t="shared" si="1"/>
        <v>0</v>
      </c>
      <c r="H15" s="463">
        <v>906.5</v>
      </c>
      <c r="I15" s="479">
        <f t="shared" si="2"/>
        <v>2.6166758892584661E-2</v>
      </c>
    </row>
    <row r="16" spans="2:9" ht="24.95" customHeight="1">
      <c r="B16" s="478"/>
      <c r="C16" s="469" t="s">
        <v>307</v>
      </c>
      <c r="D16" s="463">
        <v>126.6</v>
      </c>
      <c r="E16" s="465">
        <f t="shared" si="3"/>
        <v>4.7907449165598684E-3</v>
      </c>
      <c r="F16" s="463">
        <v>0</v>
      </c>
      <c r="G16" s="465">
        <f t="shared" si="1"/>
        <v>0</v>
      </c>
      <c r="H16" s="463">
        <v>340.2</v>
      </c>
      <c r="I16" s="479">
        <f t="shared" si="2"/>
        <v>9.8201118315028139E-3</v>
      </c>
    </row>
    <row r="17" spans="2:11" ht="24.95" customHeight="1">
      <c r="B17" s="478"/>
      <c r="C17" s="469" t="s">
        <v>308</v>
      </c>
      <c r="D17" s="463">
        <v>8.6999999999999993</v>
      </c>
      <c r="E17" s="465">
        <f t="shared" si="3"/>
        <v>3.2922180706217104E-4</v>
      </c>
      <c r="F17" s="463">
        <v>42.9</v>
      </c>
      <c r="G17" s="465">
        <f t="shared" si="1"/>
        <v>1.4153587926621306E-3</v>
      </c>
      <c r="H17" s="463">
        <v>76.400000000000006</v>
      </c>
      <c r="I17" s="479">
        <f t="shared" si="2"/>
        <v>2.205339635293401E-3</v>
      </c>
    </row>
    <row r="18" spans="2:11" ht="24.95" customHeight="1">
      <c r="B18" s="480"/>
      <c r="C18" s="470" t="s">
        <v>309</v>
      </c>
      <c r="D18" s="461">
        <v>0</v>
      </c>
      <c r="E18" s="466">
        <f t="shared" si="3"/>
        <v>0</v>
      </c>
      <c r="F18" s="461">
        <v>0</v>
      </c>
      <c r="G18" s="466">
        <f t="shared" si="1"/>
        <v>0</v>
      </c>
      <c r="H18" s="461">
        <v>0</v>
      </c>
      <c r="I18" s="481">
        <f t="shared" si="2"/>
        <v>0</v>
      </c>
    </row>
    <row r="19" spans="2:11" s="332" customFormat="1" ht="24.95" customHeight="1">
      <c r="B19" s="342" t="s">
        <v>176</v>
      </c>
      <c r="C19" s="335" t="s">
        <v>311</v>
      </c>
      <c r="D19" s="336">
        <f>SUM(D20:D25)</f>
        <v>49552.6</v>
      </c>
      <c r="E19" s="337">
        <f t="shared" si="3"/>
        <v>1.8751490248998779</v>
      </c>
      <c r="F19" s="336">
        <f>SUM(F20:F25)</f>
        <v>107188.1</v>
      </c>
      <c r="G19" s="337">
        <f t="shared" si="1"/>
        <v>3.5363547739801335</v>
      </c>
      <c r="H19" s="337">
        <f>SUM(H20:H25)</f>
        <v>62068.9</v>
      </c>
      <c r="I19" s="343">
        <f t="shared" si="2"/>
        <v>1.7916623728934893</v>
      </c>
      <c r="K19" s="455"/>
    </row>
    <row r="20" spans="2:11" ht="24.95" customHeight="1">
      <c r="B20" s="476"/>
      <c r="C20" s="468" t="s">
        <v>304</v>
      </c>
      <c r="D20" s="462">
        <f t="shared" ref="D20:D25" si="4">D6-D13</f>
        <v>-5649.9000000000015</v>
      </c>
      <c r="E20" s="464">
        <f t="shared" si="3"/>
        <v>-0.21380118249661617</v>
      </c>
      <c r="F20" s="462">
        <f t="shared" ref="F20:F25" si="5">F6-F13</f>
        <v>34438.699999999997</v>
      </c>
      <c r="G20" s="464">
        <f t="shared" si="1"/>
        <v>1.1362031900432008</v>
      </c>
      <c r="H20" s="462">
        <f t="shared" ref="H20:H25" si="6">H6-H13</f>
        <v>1945</v>
      </c>
      <c r="I20" s="477">
        <f t="shared" si="2"/>
        <v>5.6143790453477289E-2</v>
      </c>
    </row>
    <row r="21" spans="2:11" ht="24.95" customHeight="1">
      <c r="B21" s="478"/>
      <c r="C21" s="469" t="s">
        <v>305</v>
      </c>
      <c r="D21" s="463">
        <f t="shared" si="4"/>
        <v>55000</v>
      </c>
      <c r="E21" s="465">
        <f t="shared" si="3"/>
        <v>2.0812872860252196</v>
      </c>
      <c r="F21" s="463">
        <f t="shared" si="5"/>
        <v>72000</v>
      </c>
      <c r="G21" s="465">
        <f t="shared" si="1"/>
        <v>2.3754273443280516</v>
      </c>
      <c r="H21" s="463">
        <f t="shared" si="6"/>
        <v>61447</v>
      </c>
      <c r="I21" s="479">
        <f t="shared" si="2"/>
        <v>1.7737107927993927</v>
      </c>
    </row>
    <row r="22" spans="2:11" ht="24.95" customHeight="1">
      <c r="B22" s="478"/>
      <c r="C22" s="469" t="s">
        <v>306</v>
      </c>
      <c r="D22" s="463">
        <f t="shared" si="4"/>
        <v>0</v>
      </c>
      <c r="E22" s="465">
        <f t="shared" si="3"/>
        <v>0</v>
      </c>
      <c r="F22" s="463">
        <f t="shared" si="5"/>
        <v>0</v>
      </c>
      <c r="G22" s="465">
        <f t="shared" si="1"/>
        <v>0</v>
      </c>
      <c r="H22" s="463">
        <f t="shared" si="6"/>
        <v>-906.5</v>
      </c>
      <c r="I22" s="479">
        <f t="shared" si="2"/>
        <v>-2.6166758892584661E-2</v>
      </c>
    </row>
    <row r="23" spans="2:11" ht="24.95" customHeight="1">
      <c r="B23" s="478"/>
      <c r="C23" s="469" t="s">
        <v>307</v>
      </c>
      <c r="D23" s="463">
        <f t="shared" si="4"/>
        <v>159.1</v>
      </c>
      <c r="E23" s="465">
        <f t="shared" si="3"/>
        <v>6.0205964946656795E-3</v>
      </c>
      <c r="F23" s="463">
        <f t="shared" si="5"/>
        <v>751.1</v>
      </c>
      <c r="G23" s="465">
        <f t="shared" si="1"/>
        <v>2.4780326087844438E-2</v>
      </c>
      <c r="H23" s="463">
        <f t="shared" si="6"/>
        <v>-340.2</v>
      </c>
      <c r="I23" s="479">
        <f t="shared" si="2"/>
        <v>-9.8201118315028139E-3</v>
      </c>
    </row>
    <row r="24" spans="2:11" ht="24.95" customHeight="1">
      <c r="B24" s="478"/>
      <c r="C24" s="469" t="s">
        <v>308</v>
      </c>
      <c r="D24" s="463">
        <f t="shared" si="4"/>
        <v>43.400000000000006</v>
      </c>
      <c r="E24" s="465">
        <f t="shared" si="3"/>
        <v>1.6423248766089915E-3</v>
      </c>
      <c r="F24" s="463">
        <f t="shared" si="5"/>
        <v>-1.6999999999999957</v>
      </c>
      <c r="G24" s="465">
        <f t="shared" si="1"/>
        <v>-5.6086478963301073E-5</v>
      </c>
      <c r="H24" s="463">
        <f t="shared" si="6"/>
        <v>-76.400000000000006</v>
      </c>
      <c r="I24" s="479">
        <f t="shared" si="2"/>
        <v>-2.205339635293401E-3</v>
      </c>
    </row>
    <row r="25" spans="2:11" ht="24.95" customHeight="1">
      <c r="B25" s="480"/>
      <c r="C25" s="470" t="s">
        <v>309</v>
      </c>
      <c r="D25" s="461">
        <f t="shared" si="4"/>
        <v>0</v>
      </c>
      <c r="E25" s="466">
        <f t="shared" si="3"/>
        <v>0</v>
      </c>
      <c r="F25" s="461">
        <f t="shared" si="5"/>
        <v>0</v>
      </c>
      <c r="G25" s="466">
        <f t="shared" si="1"/>
        <v>0</v>
      </c>
      <c r="H25" s="461">
        <f t="shared" si="6"/>
        <v>0</v>
      </c>
      <c r="I25" s="481">
        <f t="shared" si="2"/>
        <v>0</v>
      </c>
    </row>
    <row r="26" spans="2:11" s="332" customFormat="1" ht="15.95" customHeight="1">
      <c r="B26" s="513" t="s">
        <v>185</v>
      </c>
      <c r="C26" s="474" t="s">
        <v>312</v>
      </c>
      <c r="D26" s="458">
        <v>0</v>
      </c>
      <c r="E26" s="472">
        <v>0</v>
      </c>
      <c r="F26" s="458">
        <v>0</v>
      </c>
      <c r="G26" s="472">
        <v>0</v>
      </c>
      <c r="H26" s="458">
        <v>0</v>
      </c>
      <c r="I26" s="482">
        <v>0</v>
      </c>
    </row>
    <row r="27" spans="2:11" s="332" customFormat="1" ht="15.95" customHeight="1">
      <c r="B27" s="514" t="s">
        <v>196</v>
      </c>
      <c r="C27" s="475" t="s">
        <v>313</v>
      </c>
      <c r="D27" s="471">
        <f>D19+D26</f>
        <v>49552.6</v>
      </c>
      <c r="E27" s="473">
        <f>D27/D28*100</f>
        <v>1.8751490248998779</v>
      </c>
      <c r="F27" s="471">
        <f>F19+F26</f>
        <v>107188.1</v>
      </c>
      <c r="G27" s="473">
        <f>F27/F28*100</f>
        <v>3.536354773980134</v>
      </c>
      <c r="H27" s="471">
        <f>H19+H26</f>
        <v>62068.9</v>
      </c>
      <c r="I27" s="483">
        <f>H27/H28*100</f>
        <v>1.7916623728934895</v>
      </c>
    </row>
    <row r="28" spans="2:11" s="332" customFormat="1" ht="15.95" customHeight="1" thickBot="1">
      <c r="B28" s="515" t="s">
        <v>314</v>
      </c>
      <c r="C28" s="344" t="s">
        <v>315</v>
      </c>
      <c r="D28" s="345">
        <v>2642595.2999999998</v>
      </c>
      <c r="E28" s="346">
        <f>D28/D$28%</f>
        <v>100</v>
      </c>
      <c r="F28" s="345">
        <v>3031033.56</v>
      </c>
      <c r="G28" s="346">
        <f>F28/F$28%</f>
        <v>100</v>
      </c>
      <c r="H28" s="345">
        <v>3464319</v>
      </c>
      <c r="I28" s="347">
        <f>H28/H$28%</f>
        <v>100</v>
      </c>
    </row>
    <row r="29" spans="2:11" hidden="1">
      <c r="B29" s="338"/>
      <c r="C29" s="339" t="s">
        <v>316</v>
      </c>
      <c r="D29" s="339"/>
      <c r="E29" s="340"/>
      <c r="F29" s="339"/>
      <c r="G29" s="340"/>
      <c r="H29" s="339"/>
      <c r="I29" s="340"/>
    </row>
    <row r="30" spans="2:11" ht="15" customHeight="1" thickTop="1">
      <c r="B30" s="2758" t="s">
        <v>317</v>
      </c>
      <c r="C30" s="2758"/>
    </row>
    <row r="31" spans="2:11">
      <c r="C31" s="334"/>
      <c r="F31" s="1613"/>
    </row>
  </sheetData>
  <mergeCells count="4">
    <mergeCell ref="B1:I1"/>
    <mergeCell ref="B2:I2"/>
    <mergeCell ref="C3:I3"/>
    <mergeCell ref="B30:C30"/>
  </mergeCells>
  <pageMargins left="0.75" right="0.75" top="1" bottom="1" header="0.5" footer="0.5"/>
  <pageSetup scale="74"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S52"/>
  <sheetViews>
    <sheetView showGridLines="0" topLeftCell="B1" zoomScaleSheetLayoutView="100" workbookViewId="0">
      <selection activeCell="P32" sqref="P32"/>
    </sheetView>
  </sheetViews>
  <sheetFormatPr defaultRowHeight="12.75"/>
  <cols>
    <col min="1" max="1" width="56.7109375" style="377" bestFit="1" customWidth="1"/>
    <col min="2" max="2" width="13.28515625" style="377" bestFit="1" customWidth="1"/>
    <col min="3" max="3" width="14.140625" style="377" bestFit="1" customWidth="1"/>
    <col min="4" max="4" width="14.85546875" style="377" bestFit="1" customWidth="1"/>
    <col min="5" max="7" width="14.7109375" style="377" bestFit="1" customWidth="1"/>
    <col min="8" max="8" width="14.85546875" style="377" bestFit="1" customWidth="1"/>
    <col min="9" max="9" width="14.7109375" style="377" bestFit="1" customWidth="1"/>
    <col min="10" max="10" width="14.85546875" style="377" bestFit="1" customWidth="1"/>
    <col min="11" max="11" width="15.42578125" style="377" bestFit="1" customWidth="1"/>
    <col min="12" max="12" width="13.140625" style="377" customWidth="1"/>
    <col min="13" max="17" width="9.140625" style="377"/>
    <col min="18" max="18" width="13.42578125" style="377" bestFit="1" customWidth="1"/>
    <col min="19" max="254" width="9.140625" style="377"/>
    <col min="255" max="255" width="0" style="377" hidden="1" customWidth="1"/>
    <col min="256" max="256" width="29" style="377" customWidth="1"/>
    <col min="257" max="257" width="0" style="377" hidden="1" customWidth="1"/>
    <col min="258" max="258" width="13.28515625" style="377" bestFit="1" customWidth="1"/>
    <col min="259" max="259" width="14.140625" style="377" bestFit="1" customWidth="1"/>
    <col min="260" max="260" width="14.85546875" style="377" bestFit="1" customWidth="1"/>
    <col min="261" max="263" width="14.7109375" style="377" bestFit="1" customWidth="1"/>
    <col min="264" max="264" width="14.85546875" style="377" bestFit="1" customWidth="1"/>
    <col min="265" max="265" width="14.7109375" style="377" bestFit="1" customWidth="1"/>
    <col min="266" max="266" width="14.85546875" style="377" bestFit="1" customWidth="1"/>
    <col min="267" max="267" width="15.42578125" style="377" bestFit="1" customWidth="1"/>
    <col min="268" max="273" width="9.140625" style="377"/>
    <col min="274" max="274" width="13.42578125" style="377" bestFit="1" customWidth="1"/>
    <col min="275" max="510" width="9.140625" style="377"/>
    <col min="511" max="511" width="0" style="377" hidden="1" customWidth="1"/>
    <col min="512" max="512" width="29" style="377" customWidth="1"/>
    <col min="513" max="513" width="0" style="377" hidden="1" customWidth="1"/>
    <col min="514" max="514" width="13.28515625" style="377" bestFit="1" customWidth="1"/>
    <col min="515" max="515" width="14.140625" style="377" bestFit="1" customWidth="1"/>
    <col min="516" max="516" width="14.85546875" style="377" bestFit="1" customWidth="1"/>
    <col min="517" max="519" width="14.7109375" style="377" bestFit="1" customWidth="1"/>
    <col min="520" max="520" width="14.85546875" style="377" bestFit="1" customWidth="1"/>
    <col min="521" max="521" width="14.7109375" style="377" bestFit="1" customWidth="1"/>
    <col min="522" max="522" width="14.85546875" style="377" bestFit="1" customWidth="1"/>
    <col min="523" max="523" width="15.42578125" style="377" bestFit="1" customWidth="1"/>
    <col min="524" max="529" width="9.140625" style="377"/>
    <col min="530" max="530" width="13.42578125" style="377" bestFit="1" customWidth="1"/>
    <col min="531" max="766" width="9.140625" style="377"/>
    <col min="767" max="767" width="0" style="377" hidden="1" customWidth="1"/>
    <col min="768" max="768" width="29" style="377" customWidth="1"/>
    <col min="769" max="769" width="0" style="377" hidden="1" customWidth="1"/>
    <col min="770" max="770" width="13.28515625" style="377" bestFit="1" customWidth="1"/>
    <col min="771" max="771" width="14.140625" style="377" bestFit="1" customWidth="1"/>
    <col min="772" max="772" width="14.85546875" style="377" bestFit="1" customWidth="1"/>
    <col min="773" max="775" width="14.7109375" style="377" bestFit="1" customWidth="1"/>
    <col min="776" max="776" width="14.85546875" style="377" bestFit="1" customWidth="1"/>
    <col min="777" max="777" width="14.7109375" style="377" bestFit="1" customWidth="1"/>
    <col min="778" max="778" width="14.85546875" style="377" bestFit="1" customWidth="1"/>
    <col min="779" max="779" width="15.42578125" style="377" bestFit="1" customWidth="1"/>
    <col min="780" max="785" width="9.140625" style="377"/>
    <col min="786" max="786" width="13.42578125" style="377" bestFit="1" customWidth="1"/>
    <col min="787" max="1022" width="9.140625" style="377"/>
    <col min="1023" max="1023" width="0" style="377" hidden="1" customWidth="1"/>
    <col min="1024" max="1024" width="29" style="377" customWidth="1"/>
    <col min="1025" max="1025" width="0" style="377" hidden="1" customWidth="1"/>
    <col min="1026" max="1026" width="13.28515625" style="377" bestFit="1" customWidth="1"/>
    <col min="1027" max="1027" width="14.140625" style="377" bestFit="1" customWidth="1"/>
    <col min="1028" max="1028" width="14.85546875" style="377" bestFit="1" customWidth="1"/>
    <col min="1029" max="1031" width="14.7109375" style="377" bestFit="1" customWidth="1"/>
    <col min="1032" max="1032" width="14.85546875" style="377" bestFit="1" customWidth="1"/>
    <col min="1033" max="1033" width="14.7109375" style="377" bestFit="1" customWidth="1"/>
    <col min="1034" max="1034" width="14.85546875" style="377" bestFit="1" customWidth="1"/>
    <col min="1035" max="1035" width="15.42578125" style="377" bestFit="1" customWidth="1"/>
    <col min="1036" max="1041" width="9.140625" style="377"/>
    <col min="1042" max="1042" width="13.42578125" style="377" bestFit="1" customWidth="1"/>
    <col min="1043" max="1278" width="9.140625" style="377"/>
    <col min="1279" max="1279" width="0" style="377" hidden="1" customWidth="1"/>
    <col min="1280" max="1280" width="29" style="377" customWidth="1"/>
    <col min="1281" max="1281" width="0" style="377" hidden="1" customWidth="1"/>
    <col min="1282" max="1282" width="13.28515625" style="377" bestFit="1" customWidth="1"/>
    <col min="1283" max="1283" width="14.140625" style="377" bestFit="1" customWidth="1"/>
    <col min="1284" max="1284" width="14.85546875" style="377" bestFit="1" customWidth="1"/>
    <col min="1285" max="1287" width="14.7109375" style="377" bestFit="1" customWidth="1"/>
    <col min="1288" max="1288" width="14.85546875" style="377" bestFit="1" customWidth="1"/>
    <col min="1289" max="1289" width="14.7109375" style="377" bestFit="1" customWidth="1"/>
    <col min="1290" max="1290" width="14.85546875" style="377" bestFit="1" customWidth="1"/>
    <col min="1291" max="1291" width="15.42578125" style="377" bestFit="1" customWidth="1"/>
    <col min="1292" max="1297" width="9.140625" style="377"/>
    <col min="1298" max="1298" width="13.42578125" style="377" bestFit="1" customWidth="1"/>
    <col min="1299" max="1534" width="9.140625" style="377"/>
    <col min="1535" max="1535" width="0" style="377" hidden="1" customWidth="1"/>
    <col min="1536" max="1536" width="29" style="377" customWidth="1"/>
    <col min="1537" max="1537" width="0" style="377" hidden="1" customWidth="1"/>
    <col min="1538" max="1538" width="13.28515625" style="377" bestFit="1" customWidth="1"/>
    <col min="1539" max="1539" width="14.140625" style="377" bestFit="1" customWidth="1"/>
    <col min="1540" max="1540" width="14.85546875" style="377" bestFit="1" customWidth="1"/>
    <col min="1541" max="1543" width="14.7109375" style="377" bestFit="1" customWidth="1"/>
    <col min="1544" max="1544" width="14.85546875" style="377" bestFit="1" customWidth="1"/>
    <col min="1545" max="1545" width="14.7109375" style="377" bestFit="1" customWidth="1"/>
    <col min="1546" max="1546" width="14.85546875" style="377" bestFit="1" customWidth="1"/>
    <col min="1547" max="1547" width="15.42578125" style="377" bestFit="1" customWidth="1"/>
    <col min="1548" max="1553" width="9.140625" style="377"/>
    <col min="1554" max="1554" width="13.42578125" style="377" bestFit="1" customWidth="1"/>
    <col min="1555" max="1790" width="9.140625" style="377"/>
    <col min="1791" max="1791" width="0" style="377" hidden="1" customWidth="1"/>
    <col min="1792" max="1792" width="29" style="377" customWidth="1"/>
    <col min="1793" max="1793" width="0" style="377" hidden="1" customWidth="1"/>
    <col min="1794" max="1794" width="13.28515625" style="377" bestFit="1" customWidth="1"/>
    <col min="1795" max="1795" width="14.140625" style="377" bestFit="1" customWidth="1"/>
    <col min="1796" max="1796" width="14.85546875" style="377" bestFit="1" customWidth="1"/>
    <col min="1797" max="1799" width="14.7109375" style="377" bestFit="1" customWidth="1"/>
    <col min="1800" max="1800" width="14.85546875" style="377" bestFit="1" customWidth="1"/>
    <col min="1801" max="1801" width="14.7109375" style="377" bestFit="1" customWidth="1"/>
    <col min="1802" max="1802" width="14.85546875" style="377" bestFit="1" customWidth="1"/>
    <col min="1803" max="1803" width="15.42578125" style="377" bestFit="1" customWidth="1"/>
    <col min="1804" max="1809" width="9.140625" style="377"/>
    <col min="1810" max="1810" width="13.42578125" style="377" bestFit="1" customWidth="1"/>
    <col min="1811" max="2046" width="9.140625" style="377"/>
    <col min="2047" max="2047" width="0" style="377" hidden="1" customWidth="1"/>
    <col min="2048" max="2048" width="29" style="377" customWidth="1"/>
    <col min="2049" max="2049" width="0" style="377" hidden="1" customWidth="1"/>
    <col min="2050" max="2050" width="13.28515625" style="377" bestFit="1" customWidth="1"/>
    <col min="2051" max="2051" width="14.140625" style="377" bestFit="1" customWidth="1"/>
    <col min="2052" max="2052" width="14.85546875" style="377" bestFit="1" customWidth="1"/>
    <col min="2053" max="2055" width="14.7109375" style="377" bestFit="1" customWidth="1"/>
    <col min="2056" max="2056" width="14.85546875" style="377" bestFit="1" customWidth="1"/>
    <col min="2057" max="2057" width="14.7109375" style="377" bestFit="1" customWidth="1"/>
    <col min="2058" max="2058" width="14.85546875" style="377" bestFit="1" customWidth="1"/>
    <col min="2059" max="2059" width="15.42578125" style="377" bestFit="1" customWidth="1"/>
    <col min="2060" max="2065" width="9.140625" style="377"/>
    <col min="2066" max="2066" width="13.42578125" style="377" bestFit="1" customWidth="1"/>
    <col min="2067" max="2302" width="9.140625" style="377"/>
    <col min="2303" max="2303" width="0" style="377" hidden="1" customWidth="1"/>
    <col min="2304" max="2304" width="29" style="377" customWidth="1"/>
    <col min="2305" max="2305" width="0" style="377" hidden="1" customWidth="1"/>
    <col min="2306" max="2306" width="13.28515625" style="377" bestFit="1" customWidth="1"/>
    <col min="2307" max="2307" width="14.140625" style="377" bestFit="1" customWidth="1"/>
    <col min="2308" max="2308" width="14.85546875" style="377" bestFit="1" customWidth="1"/>
    <col min="2309" max="2311" width="14.7109375" style="377" bestFit="1" customWidth="1"/>
    <col min="2312" max="2312" width="14.85546875" style="377" bestFit="1" customWidth="1"/>
    <col min="2313" max="2313" width="14.7109375" style="377" bestFit="1" customWidth="1"/>
    <col min="2314" max="2314" width="14.85546875" style="377" bestFit="1" customWidth="1"/>
    <col min="2315" max="2315" width="15.42578125" style="377" bestFit="1" customWidth="1"/>
    <col min="2316" max="2321" width="9.140625" style="377"/>
    <col min="2322" max="2322" width="13.42578125" style="377" bestFit="1" customWidth="1"/>
    <col min="2323" max="2558" width="9.140625" style="377"/>
    <col min="2559" max="2559" width="0" style="377" hidden="1" customWidth="1"/>
    <col min="2560" max="2560" width="29" style="377" customWidth="1"/>
    <col min="2561" max="2561" width="0" style="377" hidden="1" customWidth="1"/>
    <col min="2562" max="2562" width="13.28515625" style="377" bestFit="1" customWidth="1"/>
    <col min="2563" max="2563" width="14.140625" style="377" bestFit="1" customWidth="1"/>
    <col min="2564" max="2564" width="14.85546875" style="377" bestFit="1" customWidth="1"/>
    <col min="2565" max="2567" width="14.7109375" style="377" bestFit="1" customWidth="1"/>
    <col min="2568" max="2568" width="14.85546875" style="377" bestFit="1" customWidth="1"/>
    <col min="2569" max="2569" width="14.7109375" style="377" bestFit="1" customWidth="1"/>
    <col min="2570" max="2570" width="14.85546875" style="377" bestFit="1" customWidth="1"/>
    <col min="2571" max="2571" width="15.42578125" style="377" bestFit="1" customWidth="1"/>
    <col min="2572" max="2577" width="9.140625" style="377"/>
    <col min="2578" max="2578" width="13.42578125" style="377" bestFit="1" customWidth="1"/>
    <col min="2579" max="2814" width="9.140625" style="377"/>
    <col min="2815" max="2815" width="0" style="377" hidden="1" customWidth="1"/>
    <col min="2816" max="2816" width="29" style="377" customWidth="1"/>
    <col min="2817" max="2817" width="0" style="377" hidden="1" customWidth="1"/>
    <col min="2818" max="2818" width="13.28515625" style="377" bestFit="1" customWidth="1"/>
    <col min="2819" max="2819" width="14.140625" style="377" bestFit="1" customWidth="1"/>
    <col min="2820" max="2820" width="14.85546875" style="377" bestFit="1" customWidth="1"/>
    <col min="2821" max="2823" width="14.7109375" style="377" bestFit="1" customWidth="1"/>
    <col min="2824" max="2824" width="14.85546875" style="377" bestFit="1" customWidth="1"/>
    <col min="2825" max="2825" width="14.7109375" style="377" bestFit="1" customWidth="1"/>
    <col min="2826" max="2826" width="14.85546875" style="377" bestFit="1" customWidth="1"/>
    <col min="2827" max="2827" width="15.42578125" style="377" bestFit="1" customWidth="1"/>
    <col min="2828" max="2833" width="9.140625" style="377"/>
    <col min="2834" max="2834" width="13.42578125" style="377" bestFit="1" customWidth="1"/>
    <col min="2835" max="3070" width="9.140625" style="377"/>
    <col min="3071" max="3071" width="0" style="377" hidden="1" customWidth="1"/>
    <col min="3072" max="3072" width="29" style="377" customWidth="1"/>
    <col min="3073" max="3073" width="0" style="377" hidden="1" customWidth="1"/>
    <col min="3074" max="3074" width="13.28515625" style="377" bestFit="1" customWidth="1"/>
    <col min="3075" max="3075" width="14.140625" style="377" bestFit="1" customWidth="1"/>
    <col min="3076" max="3076" width="14.85546875" style="377" bestFit="1" customWidth="1"/>
    <col min="3077" max="3079" width="14.7109375" style="377" bestFit="1" customWidth="1"/>
    <col min="3080" max="3080" width="14.85546875" style="377" bestFit="1" customWidth="1"/>
    <col min="3081" max="3081" width="14.7109375" style="377" bestFit="1" customWidth="1"/>
    <col min="3082" max="3082" width="14.85546875" style="377" bestFit="1" customWidth="1"/>
    <col min="3083" max="3083" width="15.42578125" style="377" bestFit="1" customWidth="1"/>
    <col min="3084" max="3089" width="9.140625" style="377"/>
    <col min="3090" max="3090" width="13.42578125" style="377" bestFit="1" customWidth="1"/>
    <col min="3091" max="3326" width="9.140625" style="377"/>
    <col min="3327" max="3327" width="0" style="377" hidden="1" customWidth="1"/>
    <col min="3328" max="3328" width="29" style="377" customWidth="1"/>
    <col min="3329" max="3329" width="0" style="377" hidden="1" customWidth="1"/>
    <col min="3330" max="3330" width="13.28515625" style="377" bestFit="1" customWidth="1"/>
    <col min="3331" max="3331" width="14.140625" style="377" bestFit="1" customWidth="1"/>
    <col min="3332" max="3332" width="14.85546875" style="377" bestFit="1" customWidth="1"/>
    <col min="3333" max="3335" width="14.7109375" style="377" bestFit="1" customWidth="1"/>
    <col min="3336" max="3336" width="14.85546875" style="377" bestFit="1" customWidth="1"/>
    <col min="3337" max="3337" width="14.7109375" style="377" bestFit="1" customWidth="1"/>
    <col min="3338" max="3338" width="14.85546875" style="377" bestFit="1" customWidth="1"/>
    <col min="3339" max="3339" width="15.42578125" style="377" bestFit="1" customWidth="1"/>
    <col min="3340" max="3345" width="9.140625" style="377"/>
    <col min="3346" max="3346" width="13.42578125" style="377" bestFit="1" customWidth="1"/>
    <col min="3347" max="3582" width="9.140625" style="377"/>
    <col min="3583" max="3583" width="0" style="377" hidden="1" customWidth="1"/>
    <col min="3584" max="3584" width="29" style="377" customWidth="1"/>
    <col min="3585" max="3585" width="0" style="377" hidden="1" customWidth="1"/>
    <col min="3586" max="3586" width="13.28515625" style="377" bestFit="1" customWidth="1"/>
    <col min="3587" max="3587" width="14.140625" style="377" bestFit="1" customWidth="1"/>
    <col min="3588" max="3588" width="14.85546875" style="377" bestFit="1" customWidth="1"/>
    <col min="3589" max="3591" width="14.7109375" style="377" bestFit="1" customWidth="1"/>
    <col min="3592" max="3592" width="14.85546875" style="377" bestFit="1" customWidth="1"/>
    <col min="3593" max="3593" width="14.7109375" style="377" bestFit="1" customWidth="1"/>
    <col min="3594" max="3594" width="14.85546875" style="377" bestFit="1" customWidth="1"/>
    <col min="3595" max="3595" width="15.42578125" style="377" bestFit="1" customWidth="1"/>
    <col min="3596" max="3601" width="9.140625" style="377"/>
    <col min="3602" max="3602" width="13.42578125" style="377" bestFit="1" customWidth="1"/>
    <col min="3603" max="3838" width="9.140625" style="377"/>
    <col min="3839" max="3839" width="0" style="377" hidden="1" customWidth="1"/>
    <col min="3840" max="3840" width="29" style="377" customWidth="1"/>
    <col min="3841" max="3841" width="0" style="377" hidden="1" customWidth="1"/>
    <col min="3842" max="3842" width="13.28515625" style="377" bestFit="1" customWidth="1"/>
    <col min="3843" max="3843" width="14.140625" style="377" bestFit="1" customWidth="1"/>
    <col min="3844" max="3844" width="14.85546875" style="377" bestFit="1" customWidth="1"/>
    <col min="3845" max="3847" width="14.7109375" style="377" bestFit="1" customWidth="1"/>
    <col min="3848" max="3848" width="14.85546875" style="377" bestFit="1" customWidth="1"/>
    <col min="3849" max="3849" width="14.7109375" style="377" bestFit="1" customWidth="1"/>
    <col min="3850" max="3850" width="14.85546875" style="377" bestFit="1" customWidth="1"/>
    <col min="3851" max="3851" width="15.42578125" style="377" bestFit="1" customWidth="1"/>
    <col min="3852" max="3857" width="9.140625" style="377"/>
    <col min="3858" max="3858" width="13.42578125" style="377" bestFit="1" customWidth="1"/>
    <col min="3859" max="4094" width="9.140625" style="377"/>
    <col min="4095" max="4095" width="0" style="377" hidden="1" customWidth="1"/>
    <col min="4096" max="4096" width="29" style="377" customWidth="1"/>
    <col min="4097" max="4097" width="0" style="377" hidden="1" customWidth="1"/>
    <col min="4098" max="4098" width="13.28515625" style="377" bestFit="1" customWidth="1"/>
    <col min="4099" max="4099" width="14.140625" style="377" bestFit="1" customWidth="1"/>
    <col min="4100" max="4100" width="14.85546875" style="377" bestFit="1" customWidth="1"/>
    <col min="4101" max="4103" width="14.7109375" style="377" bestFit="1" customWidth="1"/>
    <col min="4104" max="4104" width="14.85546875" style="377" bestFit="1" customWidth="1"/>
    <col min="4105" max="4105" width="14.7109375" style="377" bestFit="1" customWidth="1"/>
    <col min="4106" max="4106" width="14.85546875" style="377" bestFit="1" customWidth="1"/>
    <col min="4107" max="4107" width="15.42578125" style="377" bestFit="1" customWidth="1"/>
    <col min="4108" max="4113" width="9.140625" style="377"/>
    <col min="4114" max="4114" width="13.42578125" style="377" bestFit="1" customWidth="1"/>
    <col min="4115" max="4350" width="9.140625" style="377"/>
    <col min="4351" max="4351" width="0" style="377" hidden="1" customWidth="1"/>
    <col min="4352" max="4352" width="29" style="377" customWidth="1"/>
    <col min="4353" max="4353" width="0" style="377" hidden="1" customWidth="1"/>
    <col min="4354" max="4354" width="13.28515625" style="377" bestFit="1" customWidth="1"/>
    <col min="4355" max="4355" width="14.140625" style="377" bestFit="1" customWidth="1"/>
    <col min="4356" max="4356" width="14.85546875" style="377" bestFit="1" customWidth="1"/>
    <col min="4357" max="4359" width="14.7109375" style="377" bestFit="1" customWidth="1"/>
    <col min="4360" max="4360" width="14.85546875" style="377" bestFit="1" customWidth="1"/>
    <col min="4361" max="4361" width="14.7109375" style="377" bestFit="1" customWidth="1"/>
    <col min="4362" max="4362" width="14.85546875" style="377" bestFit="1" customWidth="1"/>
    <col min="4363" max="4363" width="15.42578125" style="377" bestFit="1" customWidth="1"/>
    <col min="4364" max="4369" width="9.140625" style="377"/>
    <col min="4370" max="4370" width="13.42578125" style="377" bestFit="1" customWidth="1"/>
    <col min="4371" max="4606" width="9.140625" style="377"/>
    <col min="4607" max="4607" width="0" style="377" hidden="1" customWidth="1"/>
    <col min="4608" max="4608" width="29" style="377" customWidth="1"/>
    <col min="4609" max="4609" width="0" style="377" hidden="1" customWidth="1"/>
    <col min="4610" max="4610" width="13.28515625" style="377" bestFit="1" customWidth="1"/>
    <col min="4611" max="4611" width="14.140625" style="377" bestFit="1" customWidth="1"/>
    <col min="4612" max="4612" width="14.85546875" style="377" bestFit="1" customWidth="1"/>
    <col min="4613" max="4615" width="14.7109375" style="377" bestFit="1" customWidth="1"/>
    <col min="4616" max="4616" width="14.85546875" style="377" bestFit="1" customWidth="1"/>
    <col min="4617" max="4617" width="14.7109375" style="377" bestFit="1" customWidth="1"/>
    <col min="4618" max="4618" width="14.85546875" style="377" bestFit="1" customWidth="1"/>
    <col min="4619" max="4619" width="15.42578125" style="377" bestFit="1" customWidth="1"/>
    <col min="4620" max="4625" width="9.140625" style="377"/>
    <col min="4626" max="4626" width="13.42578125" style="377" bestFit="1" customWidth="1"/>
    <col min="4627" max="4862" width="9.140625" style="377"/>
    <col min="4863" max="4863" width="0" style="377" hidden="1" customWidth="1"/>
    <col min="4864" max="4864" width="29" style="377" customWidth="1"/>
    <col min="4865" max="4865" width="0" style="377" hidden="1" customWidth="1"/>
    <col min="4866" max="4866" width="13.28515625" style="377" bestFit="1" customWidth="1"/>
    <col min="4867" max="4867" width="14.140625" style="377" bestFit="1" customWidth="1"/>
    <col min="4868" max="4868" width="14.85546875" style="377" bestFit="1" customWidth="1"/>
    <col min="4869" max="4871" width="14.7109375" style="377" bestFit="1" customWidth="1"/>
    <col min="4872" max="4872" width="14.85546875" style="377" bestFit="1" customWidth="1"/>
    <col min="4873" max="4873" width="14.7109375" style="377" bestFit="1" customWidth="1"/>
    <col min="4874" max="4874" width="14.85546875" style="377" bestFit="1" customWidth="1"/>
    <col min="4875" max="4875" width="15.42578125" style="377" bestFit="1" customWidth="1"/>
    <col min="4876" max="4881" width="9.140625" style="377"/>
    <col min="4882" max="4882" width="13.42578125" style="377" bestFit="1" customWidth="1"/>
    <col min="4883" max="5118" width="9.140625" style="377"/>
    <col min="5119" max="5119" width="0" style="377" hidden="1" customWidth="1"/>
    <col min="5120" max="5120" width="29" style="377" customWidth="1"/>
    <col min="5121" max="5121" width="0" style="377" hidden="1" customWidth="1"/>
    <col min="5122" max="5122" width="13.28515625" style="377" bestFit="1" customWidth="1"/>
    <col min="5123" max="5123" width="14.140625" style="377" bestFit="1" customWidth="1"/>
    <col min="5124" max="5124" width="14.85546875" style="377" bestFit="1" customWidth="1"/>
    <col min="5125" max="5127" width="14.7109375" style="377" bestFit="1" customWidth="1"/>
    <col min="5128" max="5128" width="14.85546875" style="377" bestFit="1" customWidth="1"/>
    <col min="5129" max="5129" width="14.7109375" style="377" bestFit="1" customWidth="1"/>
    <col min="5130" max="5130" width="14.85546875" style="377" bestFit="1" customWidth="1"/>
    <col min="5131" max="5131" width="15.42578125" style="377" bestFit="1" customWidth="1"/>
    <col min="5132" max="5137" width="9.140625" style="377"/>
    <col min="5138" max="5138" width="13.42578125" style="377" bestFit="1" customWidth="1"/>
    <col min="5139" max="5374" width="9.140625" style="377"/>
    <col min="5375" max="5375" width="0" style="377" hidden="1" customWidth="1"/>
    <col min="5376" max="5376" width="29" style="377" customWidth="1"/>
    <col min="5377" max="5377" width="0" style="377" hidden="1" customWidth="1"/>
    <col min="5378" max="5378" width="13.28515625" style="377" bestFit="1" customWidth="1"/>
    <col min="5379" max="5379" width="14.140625" style="377" bestFit="1" customWidth="1"/>
    <col min="5380" max="5380" width="14.85546875" style="377" bestFit="1" customWidth="1"/>
    <col min="5381" max="5383" width="14.7109375" style="377" bestFit="1" customWidth="1"/>
    <col min="5384" max="5384" width="14.85546875" style="377" bestFit="1" customWidth="1"/>
    <col min="5385" max="5385" width="14.7109375" style="377" bestFit="1" customWidth="1"/>
    <col min="5386" max="5386" width="14.85546875" style="377" bestFit="1" customWidth="1"/>
    <col min="5387" max="5387" width="15.42578125" style="377" bestFit="1" customWidth="1"/>
    <col min="5388" max="5393" width="9.140625" style="377"/>
    <col min="5394" max="5394" width="13.42578125" style="377" bestFit="1" customWidth="1"/>
    <col min="5395" max="5630" width="9.140625" style="377"/>
    <col min="5631" max="5631" width="0" style="377" hidden="1" customWidth="1"/>
    <col min="5632" max="5632" width="29" style="377" customWidth="1"/>
    <col min="5633" max="5633" width="0" style="377" hidden="1" customWidth="1"/>
    <col min="5634" max="5634" width="13.28515625" style="377" bestFit="1" customWidth="1"/>
    <col min="5635" max="5635" width="14.140625" style="377" bestFit="1" customWidth="1"/>
    <col min="5636" max="5636" width="14.85546875" style="377" bestFit="1" customWidth="1"/>
    <col min="5637" max="5639" width="14.7109375" style="377" bestFit="1" customWidth="1"/>
    <col min="5640" max="5640" width="14.85546875" style="377" bestFit="1" customWidth="1"/>
    <col min="5641" max="5641" width="14.7109375" style="377" bestFit="1" customWidth="1"/>
    <col min="5642" max="5642" width="14.85546875" style="377" bestFit="1" customWidth="1"/>
    <col min="5643" max="5643" width="15.42578125" style="377" bestFit="1" customWidth="1"/>
    <col min="5644" max="5649" width="9.140625" style="377"/>
    <col min="5650" max="5650" width="13.42578125" style="377" bestFit="1" customWidth="1"/>
    <col min="5651" max="5886" width="9.140625" style="377"/>
    <col min="5887" max="5887" width="0" style="377" hidden="1" customWidth="1"/>
    <col min="5888" max="5888" width="29" style="377" customWidth="1"/>
    <col min="5889" max="5889" width="0" style="377" hidden="1" customWidth="1"/>
    <col min="5890" max="5890" width="13.28515625" style="377" bestFit="1" customWidth="1"/>
    <col min="5891" max="5891" width="14.140625" style="377" bestFit="1" customWidth="1"/>
    <col min="5892" max="5892" width="14.85546875" style="377" bestFit="1" customWidth="1"/>
    <col min="5893" max="5895" width="14.7109375" style="377" bestFit="1" customWidth="1"/>
    <col min="5896" max="5896" width="14.85546875" style="377" bestFit="1" customWidth="1"/>
    <col min="5897" max="5897" width="14.7109375" style="377" bestFit="1" customWidth="1"/>
    <col min="5898" max="5898" width="14.85546875" style="377" bestFit="1" customWidth="1"/>
    <col min="5899" max="5899" width="15.42578125" style="377" bestFit="1" customWidth="1"/>
    <col min="5900" max="5905" width="9.140625" style="377"/>
    <col min="5906" max="5906" width="13.42578125" style="377" bestFit="1" customWidth="1"/>
    <col min="5907" max="6142" width="9.140625" style="377"/>
    <col min="6143" max="6143" width="0" style="377" hidden="1" customWidth="1"/>
    <col min="6144" max="6144" width="29" style="377" customWidth="1"/>
    <col min="6145" max="6145" width="0" style="377" hidden="1" customWidth="1"/>
    <col min="6146" max="6146" width="13.28515625" style="377" bestFit="1" customWidth="1"/>
    <col min="6147" max="6147" width="14.140625" style="377" bestFit="1" customWidth="1"/>
    <col min="6148" max="6148" width="14.85546875" style="377" bestFit="1" customWidth="1"/>
    <col min="6149" max="6151" width="14.7109375" style="377" bestFit="1" customWidth="1"/>
    <col min="6152" max="6152" width="14.85546875" style="377" bestFit="1" customWidth="1"/>
    <col min="6153" max="6153" width="14.7109375" style="377" bestFit="1" customWidth="1"/>
    <col min="6154" max="6154" width="14.85546875" style="377" bestFit="1" customWidth="1"/>
    <col min="6155" max="6155" width="15.42578125" style="377" bestFit="1" customWidth="1"/>
    <col min="6156" max="6161" width="9.140625" style="377"/>
    <col min="6162" max="6162" width="13.42578125" style="377" bestFit="1" customWidth="1"/>
    <col min="6163" max="6398" width="9.140625" style="377"/>
    <col min="6399" max="6399" width="0" style="377" hidden="1" customWidth="1"/>
    <col min="6400" max="6400" width="29" style="377" customWidth="1"/>
    <col min="6401" max="6401" width="0" style="377" hidden="1" customWidth="1"/>
    <col min="6402" max="6402" width="13.28515625" style="377" bestFit="1" customWidth="1"/>
    <col min="6403" max="6403" width="14.140625" style="377" bestFit="1" customWidth="1"/>
    <col min="6404" max="6404" width="14.85546875" style="377" bestFit="1" customWidth="1"/>
    <col min="6405" max="6407" width="14.7109375" style="377" bestFit="1" customWidth="1"/>
    <col min="6408" max="6408" width="14.85546875" style="377" bestFit="1" customWidth="1"/>
    <col min="6409" max="6409" width="14.7109375" style="377" bestFit="1" customWidth="1"/>
    <col min="6410" max="6410" width="14.85546875" style="377" bestFit="1" customWidth="1"/>
    <col min="6411" max="6411" width="15.42578125" style="377" bestFit="1" customWidth="1"/>
    <col min="6412" max="6417" width="9.140625" style="377"/>
    <col min="6418" max="6418" width="13.42578125" style="377" bestFit="1" customWidth="1"/>
    <col min="6419" max="6654" width="9.140625" style="377"/>
    <col min="6655" max="6655" width="0" style="377" hidden="1" customWidth="1"/>
    <col min="6656" max="6656" width="29" style="377" customWidth="1"/>
    <col min="6657" max="6657" width="0" style="377" hidden="1" customWidth="1"/>
    <col min="6658" max="6658" width="13.28515625" style="377" bestFit="1" customWidth="1"/>
    <col min="6659" max="6659" width="14.140625" style="377" bestFit="1" customWidth="1"/>
    <col min="6660" max="6660" width="14.85546875" style="377" bestFit="1" customWidth="1"/>
    <col min="6661" max="6663" width="14.7109375" style="377" bestFit="1" customWidth="1"/>
    <col min="6664" max="6664" width="14.85546875" style="377" bestFit="1" customWidth="1"/>
    <col min="6665" max="6665" width="14.7109375" style="377" bestFit="1" customWidth="1"/>
    <col min="6666" max="6666" width="14.85546875" style="377" bestFit="1" customWidth="1"/>
    <col min="6667" max="6667" width="15.42578125" style="377" bestFit="1" customWidth="1"/>
    <col min="6668" max="6673" width="9.140625" style="377"/>
    <col min="6674" max="6674" width="13.42578125" style="377" bestFit="1" customWidth="1"/>
    <col min="6675" max="6910" width="9.140625" style="377"/>
    <col min="6911" max="6911" width="0" style="377" hidden="1" customWidth="1"/>
    <col min="6912" max="6912" width="29" style="377" customWidth="1"/>
    <col min="6913" max="6913" width="0" style="377" hidden="1" customWidth="1"/>
    <col min="6914" max="6914" width="13.28515625" style="377" bestFit="1" customWidth="1"/>
    <col min="6915" max="6915" width="14.140625" style="377" bestFit="1" customWidth="1"/>
    <col min="6916" max="6916" width="14.85546875" style="377" bestFit="1" customWidth="1"/>
    <col min="6917" max="6919" width="14.7109375" style="377" bestFit="1" customWidth="1"/>
    <col min="6920" max="6920" width="14.85546875" style="377" bestFit="1" customWidth="1"/>
    <col min="6921" max="6921" width="14.7109375" style="377" bestFit="1" customWidth="1"/>
    <col min="6922" max="6922" width="14.85546875" style="377" bestFit="1" customWidth="1"/>
    <col min="6923" max="6923" width="15.42578125" style="377" bestFit="1" customWidth="1"/>
    <col min="6924" max="6929" width="9.140625" style="377"/>
    <col min="6930" max="6930" width="13.42578125" style="377" bestFit="1" customWidth="1"/>
    <col min="6931" max="7166" width="9.140625" style="377"/>
    <col min="7167" max="7167" width="0" style="377" hidden="1" customWidth="1"/>
    <col min="7168" max="7168" width="29" style="377" customWidth="1"/>
    <col min="7169" max="7169" width="0" style="377" hidden="1" customWidth="1"/>
    <col min="7170" max="7170" width="13.28515625" style="377" bestFit="1" customWidth="1"/>
    <col min="7171" max="7171" width="14.140625" style="377" bestFit="1" customWidth="1"/>
    <col min="7172" max="7172" width="14.85546875" style="377" bestFit="1" customWidth="1"/>
    <col min="7173" max="7175" width="14.7109375" style="377" bestFit="1" customWidth="1"/>
    <col min="7176" max="7176" width="14.85546875" style="377" bestFit="1" customWidth="1"/>
    <col min="7177" max="7177" width="14.7109375" style="377" bestFit="1" customWidth="1"/>
    <col min="7178" max="7178" width="14.85546875" style="377" bestFit="1" customWidth="1"/>
    <col min="7179" max="7179" width="15.42578125" style="377" bestFit="1" customWidth="1"/>
    <col min="7180" max="7185" width="9.140625" style="377"/>
    <col min="7186" max="7186" width="13.42578125" style="377" bestFit="1" customWidth="1"/>
    <col min="7187" max="7422" width="9.140625" style="377"/>
    <col min="7423" max="7423" width="0" style="377" hidden="1" customWidth="1"/>
    <col min="7424" max="7424" width="29" style="377" customWidth="1"/>
    <col min="7425" max="7425" width="0" style="377" hidden="1" customWidth="1"/>
    <col min="7426" max="7426" width="13.28515625" style="377" bestFit="1" customWidth="1"/>
    <col min="7427" max="7427" width="14.140625" style="377" bestFit="1" customWidth="1"/>
    <col min="7428" max="7428" width="14.85546875" style="377" bestFit="1" customWidth="1"/>
    <col min="7429" max="7431" width="14.7109375" style="377" bestFit="1" customWidth="1"/>
    <col min="7432" max="7432" width="14.85546875" style="377" bestFit="1" customWidth="1"/>
    <col min="7433" max="7433" width="14.7109375" style="377" bestFit="1" customWidth="1"/>
    <col min="7434" max="7434" width="14.85546875" style="377" bestFit="1" customWidth="1"/>
    <col min="7435" max="7435" width="15.42578125" style="377" bestFit="1" customWidth="1"/>
    <col min="7436" max="7441" width="9.140625" style="377"/>
    <col min="7442" max="7442" width="13.42578125" style="377" bestFit="1" customWidth="1"/>
    <col min="7443" max="7678" width="9.140625" style="377"/>
    <col min="7679" max="7679" width="0" style="377" hidden="1" customWidth="1"/>
    <col min="7680" max="7680" width="29" style="377" customWidth="1"/>
    <col min="7681" max="7681" width="0" style="377" hidden="1" customWidth="1"/>
    <col min="7682" max="7682" width="13.28515625" style="377" bestFit="1" customWidth="1"/>
    <col min="7683" max="7683" width="14.140625" style="377" bestFit="1" customWidth="1"/>
    <col min="7684" max="7684" width="14.85546875" style="377" bestFit="1" customWidth="1"/>
    <col min="7685" max="7687" width="14.7109375" style="377" bestFit="1" customWidth="1"/>
    <col min="7688" max="7688" width="14.85546875" style="377" bestFit="1" customWidth="1"/>
    <col min="7689" max="7689" width="14.7109375" style="377" bestFit="1" customWidth="1"/>
    <col min="7690" max="7690" width="14.85546875" style="377" bestFit="1" customWidth="1"/>
    <col min="7691" max="7691" width="15.42578125" style="377" bestFit="1" customWidth="1"/>
    <col min="7692" max="7697" width="9.140625" style="377"/>
    <col min="7698" max="7698" width="13.42578125" style="377" bestFit="1" customWidth="1"/>
    <col min="7699" max="7934" width="9.140625" style="377"/>
    <col min="7935" max="7935" width="0" style="377" hidden="1" customWidth="1"/>
    <col min="7936" max="7936" width="29" style="377" customWidth="1"/>
    <col min="7937" max="7937" width="0" style="377" hidden="1" customWidth="1"/>
    <col min="7938" max="7938" width="13.28515625" style="377" bestFit="1" customWidth="1"/>
    <col min="7939" max="7939" width="14.140625" style="377" bestFit="1" customWidth="1"/>
    <col min="7940" max="7940" width="14.85546875" style="377" bestFit="1" customWidth="1"/>
    <col min="7941" max="7943" width="14.7109375" style="377" bestFit="1" customWidth="1"/>
    <col min="7944" max="7944" width="14.85546875" style="377" bestFit="1" customWidth="1"/>
    <col min="7945" max="7945" width="14.7109375" style="377" bestFit="1" customWidth="1"/>
    <col min="7946" max="7946" width="14.85546875" style="377" bestFit="1" customWidth="1"/>
    <col min="7947" max="7947" width="15.42578125" style="377" bestFit="1" customWidth="1"/>
    <col min="7948" max="7953" width="9.140625" style="377"/>
    <col min="7954" max="7954" width="13.42578125" style="377" bestFit="1" customWidth="1"/>
    <col min="7955" max="8190" width="9.140625" style="377"/>
    <col min="8191" max="8191" width="0" style="377" hidden="1" customWidth="1"/>
    <col min="8192" max="8192" width="29" style="377" customWidth="1"/>
    <col min="8193" max="8193" width="0" style="377" hidden="1" customWidth="1"/>
    <col min="8194" max="8194" width="13.28515625" style="377" bestFit="1" customWidth="1"/>
    <col min="8195" max="8195" width="14.140625" style="377" bestFit="1" customWidth="1"/>
    <col min="8196" max="8196" width="14.85546875" style="377" bestFit="1" customWidth="1"/>
    <col min="8197" max="8199" width="14.7109375" style="377" bestFit="1" customWidth="1"/>
    <col min="8200" max="8200" width="14.85546875" style="377" bestFit="1" customWidth="1"/>
    <col min="8201" max="8201" width="14.7109375" style="377" bestFit="1" customWidth="1"/>
    <col min="8202" max="8202" width="14.85546875" style="377" bestFit="1" customWidth="1"/>
    <col min="8203" max="8203" width="15.42578125" style="377" bestFit="1" customWidth="1"/>
    <col min="8204" max="8209" width="9.140625" style="377"/>
    <col min="8210" max="8210" width="13.42578125" style="377" bestFit="1" customWidth="1"/>
    <col min="8211" max="8446" width="9.140625" style="377"/>
    <col min="8447" max="8447" width="0" style="377" hidden="1" customWidth="1"/>
    <col min="8448" max="8448" width="29" style="377" customWidth="1"/>
    <col min="8449" max="8449" width="0" style="377" hidden="1" customWidth="1"/>
    <col min="8450" max="8450" width="13.28515625" style="377" bestFit="1" customWidth="1"/>
    <col min="8451" max="8451" width="14.140625" style="377" bestFit="1" customWidth="1"/>
    <col min="8452" max="8452" width="14.85546875" style="377" bestFit="1" customWidth="1"/>
    <col min="8453" max="8455" width="14.7109375" style="377" bestFit="1" customWidth="1"/>
    <col min="8456" max="8456" width="14.85546875" style="377" bestFit="1" customWidth="1"/>
    <col min="8457" max="8457" width="14.7109375" style="377" bestFit="1" customWidth="1"/>
    <col min="8458" max="8458" width="14.85546875" style="377" bestFit="1" customWidth="1"/>
    <col min="8459" max="8459" width="15.42578125" style="377" bestFit="1" customWidth="1"/>
    <col min="8460" max="8465" width="9.140625" style="377"/>
    <col min="8466" max="8466" width="13.42578125" style="377" bestFit="1" customWidth="1"/>
    <col min="8467" max="8702" width="9.140625" style="377"/>
    <col min="8703" max="8703" width="0" style="377" hidden="1" customWidth="1"/>
    <col min="8704" max="8704" width="29" style="377" customWidth="1"/>
    <col min="8705" max="8705" width="0" style="377" hidden="1" customWidth="1"/>
    <col min="8706" max="8706" width="13.28515625" style="377" bestFit="1" customWidth="1"/>
    <col min="8707" max="8707" width="14.140625" style="377" bestFit="1" customWidth="1"/>
    <col min="8708" max="8708" width="14.85546875" style="377" bestFit="1" customWidth="1"/>
    <col min="8709" max="8711" width="14.7109375" style="377" bestFit="1" customWidth="1"/>
    <col min="8712" max="8712" width="14.85546875" style="377" bestFit="1" customWidth="1"/>
    <col min="8713" max="8713" width="14.7109375" style="377" bestFit="1" customWidth="1"/>
    <col min="8714" max="8714" width="14.85546875" style="377" bestFit="1" customWidth="1"/>
    <col min="8715" max="8715" width="15.42578125" style="377" bestFit="1" customWidth="1"/>
    <col min="8716" max="8721" width="9.140625" style="377"/>
    <col min="8722" max="8722" width="13.42578125" style="377" bestFit="1" customWidth="1"/>
    <col min="8723" max="8958" width="9.140625" style="377"/>
    <col min="8959" max="8959" width="0" style="377" hidden="1" customWidth="1"/>
    <col min="8960" max="8960" width="29" style="377" customWidth="1"/>
    <col min="8961" max="8961" width="0" style="377" hidden="1" customWidth="1"/>
    <col min="8962" max="8962" width="13.28515625" style="377" bestFit="1" customWidth="1"/>
    <col min="8963" max="8963" width="14.140625" style="377" bestFit="1" customWidth="1"/>
    <col min="8964" max="8964" width="14.85546875" style="377" bestFit="1" customWidth="1"/>
    <col min="8965" max="8967" width="14.7109375" style="377" bestFit="1" customWidth="1"/>
    <col min="8968" max="8968" width="14.85546875" style="377" bestFit="1" customWidth="1"/>
    <col min="8969" max="8969" width="14.7109375" style="377" bestFit="1" customWidth="1"/>
    <col min="8970" max="8970" width="14.85546875" style="377" bestFit="1" customWidth="1"/>
    <col min="8971" max="8971" width="15.42578125" style="377" bestFit="1" customWidth="1"/>
    <col min="8972" max="8977" width="9.140625" style="377"/>
    <col min="8978" max="8978" width="13.42578125" style="377" bestFit="1" customWidth="1"/>
    <col min="8979" max="9214" width="9.140625" style="377"/>
    <col min="9215" max="9215" width="0" style="377" hidden="1" customWidth="1"/>
    <col min="9216" max="9216" width="29" style="377" customWidth="1"/>
    <col min="9217" max="9217" width="0" style="377" hidden="1" customWidth="1"/>
    <col min="9218" max="9218" width="13.28515625" style="377" bestFit="1" customWidth="1"/>
    <col min="9219" max="9219" width="14.140625" style="377" bestFit="1" customWidth="1"/>
    <col min="9220" max="9220" width="14.85546875" style="377" bestFit="1" customWidth="1"/>
    <col min="9221" max="9223" width="14.7109375" style="377" bestFit="1" customWidth="1"/>
    <col min="9224" max="9224" width="14.85546875" style="377" bestFit="1" customWidth="1"/>
    <col min="9225" max="9225" width="14.7109375" style="377" bestFit="1" customWidth="1"/>
    <col min="9226" max="9226" width="14.85546875" style="377" bestFit="1" customWidth="1"/>
    <col min="9227" max="9227" width="15.42578125" style="377" bestFit="1" customWidth="1"/>
    <col min="9228" max="9233" width="9.140625" style="377"/>
    <col min="9234" max="9234" width="13.42578125" style="377" bestFit="1" customWidth="1"/>
    <col min="9235" max="9470" width="9.140625" style="377"/>
    <col min="9471" max="9471" width="0" style="377" hidden="1" customWidth="1"/>
    <col min="9472" max="9472" width="29" style="377" customWidth="1"/>
    <col min="9473" max="9473" width="0" style="377" hidden="1" customWidth="1"/>
    <col min="9474" max="9474" width="13.28515625" style="377" bestFit="1" customWidth="1"/>
    <col min="9475" max="9475" width="14.140625" style="377" bestFit="1" customWidth="1"/>
    <col min="9476" max="9476" width="14.85546875" style="377" bestFit="1" customWidth="1"/>
    <col min="9477" max="9479" width="14.7109375" style="377" bestFit="1" customWidth="1"/>
    <col min="9480" max="9480" width="14.85546875" style="377" bestFit="1" customWidth="1"/>
    <col min="9481" max="9481" width="14.7109375" style="377" bestFit="1" customWidth="1"/>
    <col min="9482" max="9482" width="14.85546875" style="377" bestFit="1" customWidth="1"/>
    <col min="9483" max="9483" width="15.42578125" style="377" bestFit="1" customWidth="1"/>
    <col min="9484" max="9489" width="9.140625" style="377"/>
    <col min="9490" max="9490" width="13.42578125" style="377" bestFit="1" customWidth="1"/>
    <col min="9491" max="9726" width="9.140625" style="377"/>
    <col min="9727" max="9727" width="0" style="377" hidden="1" customWidth="1"/>
    <col min="9728" max="9728" width="29" style="377" customWidth="1"/>
    <col min="9729" max="9729" width="0" style="377" hidden="1" customWidth="1"/>
    <col min="9730" max="9730" width="13.28515625" style="377" bestFit="1" customWidth="1"/>
    <col min="9731" max="9731" width="14.140625" style="377" bestFit="1" customWidth="1"/>
    <col min="9732" max="9732" width="14.85546875" style="377" bestFit="1" customWidth="1"/>
    <col min="9733" max="9735" width="14.7109375" style="377" bestFit="1" customWidth="1"/>
    <col min="9736" max="9736" width="14.85546875" style="377" bestFit="1" customWidth="1"/>
    <col min="9737" max="9737" width="14.7109375" style="377" bestFit="1" customWidth="1"/>
    <col min="9738" max="9738" width="14.85546875" style="377" bestFit="1" customWidth="1"/>
    <col min="9739" max="9739" width="15.42578125" style="377" bestFit="1" customWidth="1"/>
    <col min="9740" max="9745" width="9.140625" style="377"/>
    <col min="9746" max="9746" width="13.42578125" style="377" bestFit="1" customWidth="1"/>
    <col min="9747" max="9982" width="9.140625" style="377"/>
    <col min="9983" max="9983" width="0" style="377" hidden="1" customWidth="1"/>
    <col min="9984" max="9984" width="29" style="377" customWidth="1"/>
    <col min="9985" max="9985" width="0" style="377" hidden="1" customWidth="1"/>
    <col min="9986" max="9986" width="13.28515625" style="377" bestFit="1" customWidth="1"/>
    <col min="9987" max="9987" width="14.140625" style="377" bestFit="1" customWidth="1"/>
    <col min="9988" max="9988" width="14.85546875" style="377" bestFit="1" customWidth="1"/>
    <col min="9989" max="9991" width="14.7109375" style="377" bestFit="1" customWidth="1"/>
    <col min="9992" max="9992" width="14.85546875" style="377" bestFit="1" customWidth="1"/>
    <col min="9993" max="9993" width="14.7109375" style="377" bestFit="1" customWidth="1"/>
    <col min="9994" max="9994" width="14.85546875" style="377" bestFit="1" customWidth="1"/>
    <col min="9995" max="9995" width="15.42578125" style="377" bestFit="1" customWidth="1"/>
    <col min="9996" max="10001" width="9.140625" style="377"/>
    <col min="10002" max="10002" width="13.42578125" style="377" bestFit="1" customWidth="1"/>
    <col min="10003" max="10238" width="9.140625" style="377"/>
    <col min="10239" max="10239" width="0" style="377" hidden="1" customWidth="1"/>
    <col min="10240" max="10240" width="29" style="377" customWidth="1"/>
    <col min="10241" max="10241" width="0" style="377" hidden="1" customWidth="1"/>
    <col min="10242" max="10242" width="13.28515625" style="377" bestFit="1" customWidth="1"/>
    <col min="10243" max="10243" width="14.140625" style="377" bestFit="1" customWidth="1"/>
    <col min="10244" max="10244" width="14.85546875" style="377" bestFit="1" customWidth="1"/>
    <col min="10245" max="10247" width="14.7109375" style="377" bestFit="1" customWidth="1"/>
    <col min="10248" max="10248" width="14.85546875" style="377" bestFit="1" customWidth="1"/>
    <col min="10249" max="10249" width="14.7109375" style="377" bestFit="1" customWidth="1"/>
    <col min="10250" max="10250" width="14.85546875" style="377" bestFit="1" customWidth="1"/>
    <col min="10251" max="10251" width="15.42578125" style="377" bestFit="1" customWidth="1"/>
    <col min="10252" max="10257" width="9.140625" style="377"/>
    <col min="10258" max="10258" width="13.42578125" style="377" bestFit="1" customWidth="1"/>
    <col min="10259" max="10494" width="9.140625" style="377"/>
    <col min="10495" max="10495" width="0" style="377" hidden="1" customWidth="1"/>
    <col min="10496" max="10496" width="29" style="377" customWidth="1"/>
    <col min="10497" max="10497" width="0" style="377" hidden="1" customWidth="1"/>
    <col min="10498" max="10498" width="13.28515625" style="377" bestFit="1" customWidth="1"/>
    <col min="10499" max="10499" width="14.140625" style="377" bestFit="1" customWidth="1"/>
    <col min="10500" max="10500" width="14.85546875" style="377" bestFit="1" customWidth="1"/>
    <col min="10501" max="10503" width="14.7109375" style="377" bestFit="1" customWidth="1"/>
    <col min="10504" max="10504" width="14.85546875" style="377" bestFit="1" customWidth="1"/>
    <col min="10505" max="10505" width="14.7109375" style="377" bestFit="1" customWidth="1"/>
    <col min="10506" max="10506" width="14.85546875" style="377" bestFit="1" customWidth="1"/>
    <col min="10507" max="10507" width="15.42578125" style="377" bestFit="1" customWidth="1"/>
    <col min="10508" max="10513" width="9.140625" style="377"/>
    <col min="10514" max="10514" width="13.42578125" style="377" bestFit="1" customWidth="1"/>
    <col min="10515" max="10750" width="9.140625" style="377"/>
    <col min="10751" max="10751" width="0" style="377" hidden="1" customWidth="1"/>
    <col min="10752" max="10752" width="29" style="377" customWidth="1"/>
    <col min="10753" max="10753" width="0" style="377" hidden="1" customWidth="1"/>
    <col min="10754" max="10754" width="13.28515625" style="377" bestFit="1" customWidth="1"/>
    <col min="10755" max="10755" width="14.140625" style="377" bestFit="1" customWidth="1"/>
    <col min="10756" max="10756" width="14.85546875" style="377" bestFit="1" customWidth="1"/>
    <col min="10757" max="10759" width="14.7109375" style="377" bestFit="1" customWidth="1"/>
    <col min="10760" max="10760" width="14.85546875" style="377" bestFit="1" customWidth="1"/>
    <col min="10761" max="10761" width="14.7109375" style="377" bestFit="1" customWidth="1"/>
    <col min="10762" max="10762" width="14.85546875" style="377" bestFit="1" customWidth="1"/>
    <col min="10763" max="10763" width="15.42578125" style="377" bestFit="1" customWidth="1"/>
    <col min="10764" max="10769" width="9.140625" style="377"/>
    <col min="10770" max="10770" width="13.42578125" style="377" bestFit="1" customWidth="1"/>
    <col min="10771" max="11006" width="9.140625" style="377"/>
    <col min="11007" max="11007" width="0" style="377" hidden="1" customWidth="1"/>
    <col min="11008" max="11008" width="29" style="377" customWidth="1"/>
    <col min="11009" max="11009" width="0" style="377" hidden="1" customWidth="1"/>
    <col min="11010" max="11010" width="13.28515625" style="377" bestFit="1" customWidth="1"/>
    <col min="11011" max="11011" width="14.140625" style="377" bestFit="1" customWidth="1"/>
    <col min="11012" max="11012" width="14.85546875" style="377" bestFit="1" customWidth="1"/>
    <col min="11013" max="11015" width="14.7109375" style="377" bestFit="1" customWidth="1"/>
    <col min="11016" max="11016" width="14.85546875" style="377" bestFit="1" customWidth="1"/>
    <col min="11017" max="11017" width="14.7109375" style="377" bestFit="1" customWidth="1"/>
    <col min="11018" max="11018" width="14.85546875" style="377" bestFit="1" customWidth="1"/>
    <col min="11019" max="11019" width="15.42578125" style="377" bestFit="1" customWidth="1"/>
    <col min="11020" max="11025" width="9.140625" style="377"/>
    <col min="11026" max="11026" width="13.42578125" style="377" bestFit="1" customWidth="1"/>
    <col min="11027" max="11262" width="9.140625" style="377"/>
    <col min="11263" max="11263" width="0" style="377" hidden="1" customWidth="1"/>
    <col min="11264" max="11264" width="29" style="377" customWidth="1"/>
    <col min="11265" max="11265" width="0" style="377" hidden="1" customWidth="1"/>
    <col min="11266" max="11266" width="13.28515625" style="377" bestFit="1" customWidth="1"/>
    <col min="11267" max="11267" width="14.140625" style="377" bestFit="1" customWidth="1"/>
    <col min="11268" max="11268" width="14.85546875" style="377" bestFit="1" customWidth="1"/>
    <col min="11269" max="11271" width="14.7109375" style="377" bestFit="1" customWidth="1"/>
    <col min="11272" max="11272" width="14.85546875" style="377" bestFit="1" customWidth="1"/>
    <col min="11273" max="11273" width="14.7109375" style="377" bestFit="1" customWidth="1"/>
    <col min="11274" max="11274" width="14.85546875" style="377" bestFit="1" customWidth="1"/>
    <col min="11275" max="11275" width="15.42578125" style="377" bestFit="1" customWidth="1"/>
    <col min="11276" max="11281" width="9.140625" style="377"/>
    <col min="11282" max="11282" width="13.42578125" style="377" bestFit="1" customWidth="1"/>
    <col min="11283" max="11518" width="9.140625" style="377"/>
    <col min="11519" max="11519" width="0" style="377" hidden="1" customWidth="1"/>
    <col min="11520" max="11520" width="29" style="377" customWidth="1"/>
    <col min="11521" max="11521" width="0" style="377" hidden="1" customWidth="1"/>
    <col min="11522" max="11522" width="13.28515625" style="377" bestFit="1" customWidth="1"/>
    <col min="11523" max="11523" width="14.140625" style="377" bestFit="1" customWidth="1"/>
    <col min="11524" max="11524" width="14.85546875" style="377" bestFit="1" customWidth="1"/>
    <col min="11525" max="11527" width="14.7109375" style="377" bestFit="1" customWidth="1"/>
    <col min="11528" max="11528" width="14.85546875" style="377" bestFit="1" customWidth="1"/>
    <col min="11529" max="11529" width="14.7109375" style="377" bestFit="1" customWidth="1"/>
    <col min="11530" max="11530" width="14.85546875" style="377" bestFit="1" customWidth="1"/>
    <col min="11531" max="11531" width="15.42578125" style="377" bestFit="1" customWidth="1"/>
    <col min="11532" max="11537" width="9.140625" style="377"/>
    <col min="11538" max="11538" width="13.42578125" style="377" bestFit="1" customWidth="1"/>
    <col min="11539" max="11774" width="9.140625" style="377"/>
    <col min="11775" max="11775" width="0" style="377" hidden="1" customWidth="1"/>
    <col min="11776" max="11776" width="29" style="377" customWidth="1"/>
    <col min="11777" max="11777" width="0" style="377" hidden="1" customWidth="1"/>
    <col min="11778" max="11778" width="13.28515625" style="377" bestFit="1" customWidth="1"/>
    <col min="11779" max="11779" width="14.140625" style="377" bestFit="1" customWidth="1"/>
    <col min="11780" max="11780" width="14.85546875" style="377" bestFit="1" customWidth="1"/>
    <col min="11781" max="11783" width="14.7109375" style="377" bestFit="1" customWidth="1"/>
    <col min="11784" max="11784" width="14.85546875" style="377" bestFit="1" customWidth="1"/>
    <col min="11785" max="11785" width="14.7109375" style="377" bestFit="1" customWidth="1"/>
    <col min="11786" max="11786" width="14.85546875" style="377" bestFit="1" customWidth="1"/>
    <col min="11787" max="11787" width="15.42578125" style="377" bestFit="1" customWidth="1"/>
    <col min="11788" max="11793" width="9.140625" style="377"/>
    <col min="11794" max="11794" width="13.42578125" style="377" bestFit="1" customWidth="1"/>
    <col min="11795" max="12030" width="9.140625" style="377"/>
    <col min="12031" max="12031" width="0" style="377" hidden="1" customWidth="1"/>
    <col min="12032" max="12032" width="29" style="377" customWidth="1"/>
    <col min="12033" max="12033" width="0" style="377" hidden="1" customWidth="1"/>
    <col min="12034" max="12034" width="13.28515625" style="377" bestFit="1" customWidth="1"/>
    <col min="12035" max="12035" width="14.140625" style="377" bestFit="1" customWidth="1"/>
    <col min="12036" max="12036" width="14.85546875" style="377" bestFit="1" customWidth="1"/>
    <col min="12037" max="12039" width="14.7109375" style="377" bestFit="1" customWidth="1"/>
    <col min="12040" max="12040" width="14.85546875" style="377" bestFit="1" customWidth="1"/>
    <col min="12041" max="12041" width="14.7109375" style="377" bestFit="1" customWidth="1"/>
    <col min="12042" max="12042" width="14.85546875" style="377" bestFit="1" customWidth="1"/>
    <col min="12043" max="12043" width="15.42578125" style="377" bestFit="1" customWidth="1"/>
    <col min="12044" max="12049" width="9.140625" style="377"/>
    <col min="12050" max="12050" width="13.42578125" style="377" bestFit="1" customWidth="1"/>
    <col min="12051" max="12286" width="9.140625" style="377"/>
    <col min="12287" max="12287" width="0" style="377" hidden="1" customWidth="1"/>
    <col min="12288" max="12288" width="29" style="377" customWidth="1"/>
    <col min="12289" max="12289" width="0" style="377" hidden="1" customWidth="1"/>
    <col min="12290" max="12290" width="13.28515625" style="377" bestFit="1" customWidth="1"/>
    <col min="12291" max="12291" width="14.140625" style="377" bestFit="1" customWidth="1"/>
    <col min="12292" max="12292" width="14.85546875" style="377" bestFit="1" customWidth="1"/>
    <col min="12293" max="12295" width="14.7109375" style="377" bestFit="1" customWidth="1"/>
    <col min="12296" max="12296" width="14.85546875" style="377" bestFit="1" customWidth="1"/>
    <col min="12297" max="12297" width="14.7109375" style="377" bestFit="1" customWidth="1"/>
    <col min="12298" max="12298" width="14.85546875" style="377" bestFit="1" customWidth="1"/>
    <col min="12299" max="12299" width="15.42578125" style="377" bestFit="1" customWidth="1"/>
    <col min="12300" max="12305" width="9.140625" style="377"/>
    <col min="12306" max="12306" width="13.42578125" style="377" bestFit="1" customWidth="1"/>
    <col min="12307" max="12542" width="9.140625" style="377"/>
    <col min="12543" max="12543" width="0" style="377" hidden="1" customWidth="1"/>
    <col min="12544" max="12544" width="29" style="377" customWidth="1"/>
    <col min="12545" max="12545" width="0" style="377" hidden="1" customWidth="1"/>
    <col min="12546" max="12546" width="13.28515625" style="377" bestFit="1" customWidth="1"/>
    <col min="12547" max="12547" width="14.140625" style="377" bestFit="1" customWidth="1"/>
    <col min="12548" max="12548" width="14.85546875" style="377" bestFit="1" customWidth="1"/>
    <col min="12549" max="12551" width="14.7109375" style="377" bestFit="1" customWidth="1"/>
    <col min="12552" max="12552" width="14.85546875" style="377" bestFit="1" customWidth="1"/>
    <col min="12553" max="12553" width="14.7109375" style="377" bestFit="1" customWidth="1"/>
    <col min="12554" max="12554" width="14.85546875" style="377" bestFit="1" customWidth="1"/>
    <col min="12555" max="12555" width="15.42578125" style="377" bestFit="1" customWidth="1"/>
    <col min="12556" max="12561" width="9.140625" style="377"/>
    <col min="12562" max="12562" width="13.42578125" style="377" bestFit="1" customWidth="1"/>
    <col min="12563" max="12798" width="9.140625" style="377"/>
    <col min="12799" max="12799" width="0" style="377" hidden="1" customWidth="1"/>
    <col min="12800" max="12800" width="29" style="377" customWidth="1"/>
    <col min="12801" max="12801" width="0" style="377" hidden="1" customWidth="1"/>
    <col min="12802" max="12802" width="13.28515625" style="377" bestFit="1" customWidth="1"/>
    <col min="12803" max="12803" width="14.140625" style="377" bestFit="1" customWidth="1"/>
    <col min="12804" max="12804" width="14.85546875" style="377" bestFit="1" customWidth="1"/>
    <col min="12805" max="12807" width="14.7109375" style="377" bestFit="1" customWidth="1"/>
    <col min="12808" max="12808" width="14.85546875" style="377" bestFit="1" customWidth="1"/>
    <col min="12809" max="12809" width="14.7109375" style="377" bestFit="1" customWidth="1"/>
    <col min="12810" max="12810" width="14.85546875" style="377" bestFit="1" customWidth="1"/>
    <col min="12811" max="12811" width="15.42578125" style="377" bestFit="1" customWidth="1"/>
    <col min="12812" max="12817" width="9.140625" style="377"/>
    <col min="12818" max="12818" width="13.42578125" style="377" bestFit="1" customWidth="1"/>
    <col min="12819" max="13054" width="9.140625" style="377"/>
    <col min="13055" max="13055" width="0" style="377" hidden="1" customWidth="1"/>
    <col min="13056" max="13056" width="29" style="377" customWidth="1"/>
    <col min="13057" max="13057" width="0" style="377" hidden="1" customWidth="1"/>
    <col min="13058" max="13058" width="13.28515625" style="377" bestFit="1" customWidth="1"/>
    <col min="13059" max="13059" width="14.140625" style="377" bestFit="1" customWidth="1"/>
    <col min="13060" max="13060" width="14.85546875" style="377" bestFit="1" customWidth="1"/>
    <col min="13061" max="13063" width="14.7109375" style="377" bestFit="1" customWidth="1"/>
    <col min="13064" max="13064" width="14.85546875" style="377" bestFit="1" customWidth="1"/>
    <col min="13065" max="13065" width="14.7109375" style="377" bestFit="1" customWidth="1"/>
    <col min="13066" max="13066" width="14.85546875" style="377" bestFit="1" customWidth="1"/>
    <col min="13067" max="13067" width="15.42578125" style="377" bestFit="1" customWidth="1"/>
    <col min="13068" max="13073" width="9.140625" style="377"/>
    <col min="13074" max="13074" width="13.42578125" style="377" bestFit="1" customWidth="1"/>
    <col min="13075" max="13310" width="9.140625" style="377"/>
    <col min="13311" max="13311" width="0" style="377" hidden="1" customWidth="1"/>
    <col min="13312" max="13312" width="29" style="377" customWidth="1"/>
    <col min="13313" max="13313" width="0" style="377" hidden="1" customWidth="1"/>
    <col min="13314" max="13314" width="13.28515625" style="377" bestFit="1" customWidth="1"/>
    <col min="13315" max="13315" width="14.140625" style="377" bestFit="1" customWidth="1"/>
    <col min="13316" max="13316" width="14.85546875" style="377" bestFit="1" customWidth="1"/>
    <col min="13317" max="13319" width="14.7109375" style="377" bestFit="1" customWidth="1"/>
    <col min="13320" max="13320" width="14.85546875" style="377" bestFit="1" customWidth="1"/>
    <col min="13321" max="13321" width="14.7109375" style="377" bestFit="1" customWidth="1"/>
    <col min="13322" max="13322" width="14.85546875" style="377" bestFit="1" customWidth="1"/>
    <col min="13323" max="13323" width="15.42578125" style="377" bestFit="1" customWidth="1"/>
    <col min="13324" max="13329" width="9.140625" style="377"/>
    <col min="13330" max="13330" width="13.42578125" style="377" bestFit="1" customWidth="1"/>
    <col min="13331" max="13566" width="9.140625" style="377"/>
    <col min="13567" max="13567" width="0" style="377" hidden="1" customWidth="1"/>
    <col min="13568" max="13568" width="29" style="377" customWidth="1"/>
    <col min="13569" max="13569" width="0" style="377" hidden="1" customWidth="1"/>
    <col min="13570" max="13570" width="13.28515625" style="377" bestFit="1" customWidth="1"/>
    <col min="13571" max="13571" width="14.140625" style="377" bestFit="1" customWidth="1"/>
    <col min="13572" max="13572" width="14.85546875" style="377" bestFit="1" customWidth="1"/>
    <col min="13573" max="13575" width="14.7109375" style="377" bestFit="1" customWidth="1"/>
    <col min="13576" max="13576" width="14.85546875" style="377" bestFit="1" customWidth="1"/>
    <col min="13577" max="13577" width="14.7109375" style="377" bestFit="1" customWidth="1"/>
    <col min="13578" max="13578" width="14.85546875" style="377" bestFit="1" customWidth="1"/>
    <col min="13579" max="13579" width="15.42578125" style="377" bestFit="1" customWidth="1"/>
    <col min="13580" max="13585" width="9.140625" style="377"/>
    <col min="13586" max="13586" width="13.42578125" style="377" bestFit="1" customWidth="1"/>
    <col min="13587" max="13822" width="9.140625" style="377"/>
    <col min="13823" max="13823" width="0" style="377" hidden="1" customWidth="1"/>
    <col min="13824" max="13824" width="29" style="377" customWidth="1"/>
    <col min="13825" max="13825" width="0" style="377" hidden="1" customWidth="1"/>
    <col min="13826" max="13826" width="13.28515625" style="377" bestFit="1" customWidth="1"/>
    <col min="13827" max="13827" width="14.140625" style="377" bestFit="1" customWidth="1"/>
    <col min="13828" max="13828" width="14.85546875" style="377" bestFit="1" customWidth="1"/>
    <col min="13829" max="13831" width="14.7109375" style="377" bestFit="1" customWidth="1"/>
    <col min="13832" max="13832" width="14.85546875" style="377" bestFit="1" customWidth="1"/>
    <col min="13833" max="13833" width="14.7109375" style="377" bestFit="1" customWidth="1"/>
    <col min="13834" max="13834" width="14.85546875" style="377" bestFit="1" customWidth="1"/>
    <col min="13835" max="13835" width="15.42578125" style="377" bestFit="1" customWidth="1"/>
    <col min="13836" max="13841" width="9.140625" style="377"/>
    <col min="13842" max="13842" width="13.42578125" style="377" bestFit="1" customWidth="1"/>
    <col min="13843" max="14078" width="9.140625" style="377"/>
    <col min="14079" max="14079" width="0" style="377" hidden="1" customWidth="1"/>
    <col min="14080" max="14080" width="29" style="377" customWidth="1"/>
    <col min="14081" max="14081" width="0" style="377" hidden="1" customWidth="1"/>
    <col min="14082" max="14082" width="13.28515625" style="377" bestFit="1" customWidth="1"/>
    <col min="14083" max="14083" width="14.140625" style="377" bestFit="1" customWidth="1"/>
    <col min="14084" max="14084" width="14.85546875" style="377" bestFit="1" customWidth="1"/>
    <col min="14085" max="14087" width="14.7109375" style="377" bestFit="1" customWidth="1"/>
    <col min="14088" max="14088" width="14.85546875" style="377" bestFit="1" customWidth="1"/>
    <col min="14089" max="14089" width="14.7109375" style="377" bestFit="1" customWidth="1"/>
    <col min="14090" max="14090" width="14.85546875" style="377" bestFit="1" customWidth="1"/>
    <col min="14091" max="14091" width="15.42578125" style="377" bestFit="1" customWidth="1"/>
    <col min="14092" max="14097" width="9.140625" style="377"/>
    <col min="14098" max="14098" width="13.42578125" style="377" bestFit="1" customWidth="1"/>
    <col min="14099" max="14334" width="9.140625" style="377"/>
    <col min="14335" max="14335" width="0" style="377" hidden="1" customWidth="1"/>
    <col min="14336" max="14336" width="29" style="377" customWidth="1"/>
    <col min="14337" max="14337" width="0" style="377" hidden="1" customWidth="1"/>
    <col min="14338" max="14338" width="13.28515625" style="377" bestFit="1" customWidth="1"/>
    <col min="14339" max="14339" width="14.140625" style="377" bestFit="1" customWidth="1"/>
    <col min="14340" max="14340" width="14.85546875" style="377" bestFit="1" customWidth="1"/>
    <col min="14341" max="14343" width="14.7109375" style="377" bestFit="1" customWidth="1"/>
    <col min="14344" max="14344" width="14.85546875" style="377" bestFit="1" customWidth="1"/>
    <col min="14345" max="14345" width="14.7109375" style="377" bestFit="1" customWidth="1"/>
    <col min="14346" max="14346" width="14.85546875" style="377" bestFit="1" customWidth="1"/>
    <col min="14347" max="14347" width="15.42578125" style="377" bestFit="1" customWidth="1"/>
    <col min="14348" max="14353" width="9.140625" style="377"/>
    <col min="14354" max="14354" width="13.42578125" style="377" bestFit="1" customWidth="1"/>
    <col min="14355" max="14590" width="9.140625" style="377"/>
    <col min="14591" max="14591" width="0" style="377" hidden="1" customWidth="1"/>
    <col min="14592" max="14592" width="29" style="377" customWidth="1"/>
    <col min="14593" max="14593" width="0" style="377" hidden="1" customWidth="1"/>
    <col min="14594" max="14594" width="13.28515625" style="377" bestFit="1" customWidth="1"/>
    <col min="14595" max="14595" width="14.140625" style="377" bestFit="1" customWidth="1"/>
    <col min="14596" max="14596" width="14.85546875" style="377" bestFit="1" customWidth="1"/>
    <col min="14597" max="14599" width="14.7109375" style="377" bestFit="1" customWidth="1"/>
    <col min="14600" max="14600" width="14.85546875" style="377" bestFit="1" customWidth="1"/>
    <col min="14601" max="14601" width="14.7109375" style="377" bestFit="1" customWidth="1"/>
    <col min="14602" max="14602" width="14.85546875" style="377" bestFit="1" customWidth="1"/>
    <col min="14603" max="14603" width="15.42578125" style="377" bestFit="1" customWidth="1"/>
    <col min="14604" max="14609" width="9.140625" style="377"/>
    <col min="14610" max="14610" width="13.42578125" style="377" bestFit="1" customWidth="1"/>
    <col min="14611" max="14846" width="9.140625" style="377"/>
    <col min="14847" max="14847" width="0" style="377" hidden="1" customWidth="1"/>
    <col min="14848" max="14848" width="29" style="377" customWidth="1"/>
    <col min="14849" max="14849" width="0" style="377" hidden="1" customWidth="1"/>
    <col min="14850" max="14850" width="13.28515625" style="377" bestFit="1" customWidth="1"/>
    <col min="14851" max="14851" width="14.140625" style="377" bestFit="1" customWidth="1"/>
    <col min="14852" max="14852" width="14.85546875" style="377" bestFit="1" customWidth="1"/>
    <col min="14853" max="14855" width="14.7109375" style="377" bestFit="1" customWidth="1"/>
    <col min="14856" max="14856" width="14.85546875" style="377" bestFit="1" customWidth="1"/>
    <col min="14857" max="14857" width="14.7109375" style="377" bestFit="1" customWidth="1"/>
    <col min="14858" max="14858" width="14.85546875" style="377" bestFit="1" customWidth="1"/>
    <col min="14859" max="14859" width="15.42578125" style="377" bestFit="1" customWidth="1"/>
    <col min="14860" max="14865" width="9.140625" style="377"/>
    <col min="14866" max="14866" width="13.42578125" style="377" bestFit="1" customWidth="1"/>
    <col min="14867" max="15102" width="9.140625" style="377"/>
    <col min="15103" max="15103" width="0" style="377" hidden="1" customWidth="1"/>
    <col min="15104" max="15104" width="29" style="377" customWidth="1"/>
    <col min="15105" max="15105" width="0" style="377" hidden="1" customWidth="1"/>
    <col min="15106" max="15106" width="13.28515625" style="377" bestFit="1" customWidth="1"/>
    <col min="15107" max="15107" width="14.140625" style="377" bestFit="1" customWidth="1"/>
    <col min="15108" max="15108" width="14.85546875" style="377" bestFit="1" customWidth="1"/>
    <col min="15109" max="15111" width="14.7109375" style="377" bestFit="1" customWidth="1"/>
    <col min="15112" max="15112" width="14.85546875" style="377" bestFit="1" customWidth="1"/>
    <col min="15113" max="15113" width="14.7109375" style="377" bestFit="1" customWidth="1"/>
    <col min="15114" max="15114" width="14.85546875" style="377" bestFit="1" customWidth="1"/>
    <col min="15115" max="15115" width="15.42578125" style="377" bestFit="1" customWidth="1"/>
    <col min="15116" max="15121" width="9.140625" style="377"/>
    <col min="15122" max="15122" width="13.42578125" style="377" bestFit="1" customWidth="1"/>
    <col min="15123" max="15358" width="9.140625" style="377"/>
    <col min="15359" max="15359" width="0" style="377" hidden="1" customWidth="1"/>
    <col min="15360" max="15360" width="29" style="377" customWidth="1"/>
    <col min="15361" max="15361" width="0" style="377" hidden="1" customWidth="1"/>
    <col min="15362" max="15362" width="13.28515625" style="377" bestFit="1" customWidth="1"/>
    <col min="15363" max="15363" width="14.140625" style="377" bestFit="1" customWidth="1"/>
    <col min="15364" max="15364" width="14.85546875" style="377" bestFit="1" customWidth="1"/>
    <col min="15365" max="15367" width="14.7109375" style="377" bestFit="1" customWidth="1"/>
    <col min="15368" max="15368" width="14.85546875" style="377" bestFit="1" customWidth="1"/>
    <col min="15369" max="15369" width="14.7109375" style="377" bestFit="1" customWidth="1"/>
    <col min="15370" max="15370" width="14.85546875" style="377" bestFit="1" customWidth="1"/>
    <col min="15371" max="15371" width="15.42578125" style="377" bestFit="1" customWidth="1"/>
    <col min="15372" max="15377" width="9.140625" style="377"/>
    <col min="15378" max="15378" width="13.42578125" style="377" bestFit="1" customWidth="1"/>
    <col min="15379" max="15614" width="9.140625" style="377"/>
    <col min="15615" max="15615" width="0" style="377" hidden="1" customWidth="1"/>
    <col min="15616" max="15616" width="29" style="377" customWidth="1"/>
    <col min="15617" max="15617" width="0" style="377" hidden="1" customWidth="1"/>
    <col min="15618" max="15618" width="13.28515625" style="377" bestFit="1" customWidth="1"/>
    <col min="15619" max="15619" width="14.140625" style="377" bestFit="1" customWidth="1"/>
    <col min="15620" max="15620" width="14.85546875" style="377" bestFit="1" customWidth="1"/>
    <col min="15621" max="15623" width="14.7109375" style="377" bestFit="1" customWidth="1"/>
    <col min="15624" max="15624" width="14.85546875" style="377" bestFit="1" customWidth="1"/>
    <col min="15625" max="15625" width="14.7109375" style="377" bestFit="1" customWidth="1"/>
    <col min="15626" max="15626" width="14.85546875" style="377" bestFit="1" customWidth="1"/>
    <col min="15627" max="15627" width="15.42578125" style="377" bestFit="1" customWidth="1"/>
    <col min="15628" max="15633" width="9.140625" style="377"/>
    <col min="15634" max="15634" width="13.42578125" style="377" bestFit="1" customWidth="1"/>
    <col min="15635" max="15870" width="9.140625" style="377"/>
    <col min="15871" max="15871" width="0" style="377" hidden="1" customWidth="1"/>
    <col min="15872" max="15872" width="29" style="377" customWidth="1"/>
    <col min="15873" max="15873" width="0" style="377" hidden="1" customWidth="1"/>
    <col min="15874" max="15874" width="13.28515625" style="377" bestFit="1" customWidth="1"/>
    <col min="15875" max="15875" width="14.140625" style="377" bestFit="1" customWidth="1"/>
    <col min="15876" max="15876" width="14.85546875" style="377" bestFit="1" customWidth="1"/>
    <col min="15877" max="15879" width="14.7109375" style="377" bestFit="1" customWidth="1"/>
    <col min="15880" max="15880" width="14.85546875" style="377" bestFit="1" customWidth="1"/>
    <col min="15881" max="15881" width="14.7109375" style="377" bestFit="1" customWidth="1"/>
    <col min="15882" max="15882" width="14.85546875" style="377" bestFit="1" customWidth="1"/>
    <col min="15883" max="15883" width="15.42578125" style="377" bestFit="1" customWidth="1"/>
    <col min="15884" max="15889" width="9.140625" style="377"/>
    <col min="15890" max="15890" width="13.42578125" style="377" bestFit="1" customWidth="1"/>
    <col min="15891" max="16126" width="9.140625" style="377"/>
    <col min="16127" max="16127" width="0" style="377" hidden="1" customWidth="1"/>
    <col min="16128" max="16128" width="29" style="377" customWidth="1"/>
    <col min="16129" max="16129" width="0" style="377" hidden="1" customWidth="1"/>
    <col min="16130" max="16130" width="13.28515625" style="377" bestFit="1" customWidth="1"/>
    <col min="16131" max="16131" width="14.140625" style="377" bestFit="1" customWidth="1"/>
    <col min="16132" max="16132" width="14.85546875" style="377" bestFit="1" customWidth="1"/>
    <col min="16133" max="16135" width="14.7109375" style="377" bestFit="1" customWidth="1"/>
    <col min="16136" max="16136" width="14.85546875" style="377" bestFit="1" customWidth="1"/>
    <col min="16137" max="16137" width="14.7109375" style="377" bestFit="1" customWidth="1"/>
    <col min="16138" max="16138" width="14.85546875" style="377" bestFit="1" customWidth="1"/>
    <col min="16139" max="16139" width="15.42578125" style="377" bestFit="1" customWidth="1"/>
    <col min="16140" max="16145" width="9.140625" style="377"/>
    <col min="16146" max="16146" width="13.42578125" style="377" bestFit="1" customWidth="1"/>
    <col min="16147" max="16384" width="9.140625" style="377"/>
  </cols>
  <sheetData>
    <row r="1" spans="1:18" ht="15.75">
      <c r="A1" s="2349" t="s">
        <v>5</v>
      </c>
      <c r="B1" s="2349"/>
      <c r="C1" s="2349"/>
      <c r="D1" s="2349"/>
      <c r="E1" s="2349"/>
      <c r="F1" s="2349"/>
      <c r="G1" s="2349"/>
      <c r="H1" s="2349"/>
      <c r="I1" s="2349"/>
      <c r="J1" s="2349"/>
      <c r="K1" s="2349"/>
      <c r="L1" s="2349"/>
    </row>
    <row r="2" spans="1:18" ht="18.75">
      <c r="A2" s="2350" t="s">
        <v>323</v>
      </c>
      <c r="B2" s="2350"/>
      <c r="C2" s="2350"/>
      <c r="D2" s="2350"/>
      <c r="E2" s="2350"/>
      <c r="F2" s="2350"/>
      <c r="G2" s="2350"/>
      <c r="H2" s="2350"/>
      <c r="I2" s="2350"/>
      <c r="J2" s="2350"/>
      <c r="K2" s="2350"/>
      <c r="L2" s="2350"/>
      <c r="M2" s="378"/>
      <c r="N2" s="378"/>
      <c r="O2" s="378"/>
      <c r="P2" s="378"/>
      <c r="Q2" s="378"/>
      <c r="R2" s="378"/>
    </row>
    <row r="3" spans="1:18" ht="15.75">
      <c r="A3" s="2350" t="s">
        <v>324</v>
      </c>
      <c r="B3" s="2350"/>
      <c r="C3" s="2350"/>
      <c r="D3" s="2350"/>
      <c r="E3" s="2350"/>
      <c r="F3" s="2350"/>
      <c r="G3" s="2350"/>
      <c r="H3" s="2350"/>
      <c r="I3" s="2350"/>
      <c r="J3" s="2350"/>
      <c r="K3" s="2350"/>
      <c r="L3" s="2350"/>
      <c r="M3" s="379"/>
      <c r="N3" s="379"/>
      <c r="O3" s="379"/>
      <c r="P3" s="379"/>
      <c r="Q3" s="379"/>
      <c r="R3" s="379"/>
    </row>
    <row r="4" spans="1:18" ht="16.5" thickBot="1">
      <c r="A4" s="380"/>
      <c r="B4" s="381"/>
      <c r="C4" s="382"/>
      <c r="D4" s="381"/>
      <c r="E4" s="383"/>
      <c r="F4" s="381"/>
      <c r="G4" s="381"/>
      <c r="H4" s="383"/>
      <c r="I4" s="2351" t="s">
        <v>325</v>
      </c>
      <c r="J4" s="2351"/>
      <c r="K4" s="2351"/>
      <c r="L4" s="2351"/>
      <c r="M4" s="384"/>
      <c r="N4" s="384"/>
      <c r="O4" s="385"/>
      <c r="P4" s="384"/>
      <c r="Q4" s="384"/>
      <c r="R4" s="385"/>
    </row>
    <row r="5" spans="1:18" ht="16.5" thickTop="1">
      <c r="A5" s="2347" t="s">
        <v>326</v>
      </c>
      <c r="B5" s="386" t="s">
        <v>327</v>
      </c>
      <c r="C5" s="386" t="s">
        <v>328</v>
      </c>
      <c r="D5" s="386" t="s">
        <v>329</v>
      </c>
      <c r="E5" s="386" t="s">
        <v>330</v>
      </c>
      <c r="F5" s="386" t="s">
        <v>331</v>
      </c>
      <c r="G5" s="386" t="s">
        <v>332</v>
      </c>
      <c r="H5" s="386" t="s">
        <v>333</v>
      </c>
      <c r="I5" s="387" t="s">
        <v>334</v>
      </c>
      <c r="J5" s="386" t="s">
        <v>335</v>
      </c>
      <c r="K5" s="386" t="s">
        <v>336</v>
      </c>
      <c r="L5" s="388" t="s">
        <v>337</v>
      </c>
      <c r="M5" s="389"/>
      <c r="N5" s="389"/>
      <c r="O5" s="389"/>
      <c r="P5" s="389"/>
      <c r="Q5" s="389"/>
      <c r="R5" s="389"/>
    </row>
    <row r="6" spans="1:18" ht="15.75">
      <c r="A6" s="2348"/>
      <c r="B6" s="390" t="s">
        <v>338</v>
      </c>
      <c r="C6" s="391" t="s">
        <v>339</v>
      </c>
      <c r="D6" s="391" t="s">
        <v>340</v>
      </c>
      <c r="E6" s="391" t="s">
        <v>341</v>
      </c>
      <c r="F6" s="391" t="s">
        <v>342</v>
      </c>
      <c r="G6" s="391" t="s">
        <v>155</v>
      </c>
      <c r="H6" s="391" t="s">
        <v>0</v>
      </c>
      <c r="I6" s="392" t="s">
        <v>1</v>
      </c>
      <c r="J6" s="391" t="s">
        <v>87</v>
      </c>
      <c r="K6" s="391" t="s">
        <v>102</v>
      </c>
      <c r="L6" s="393" t="s">
        <v>106</v>
      </c>
      <c r="M6" s="389"/>
      <c r="N6" s="389"/>
      <c r="O6" s="389"/>
      <c r="P6" s="389"/>
      <c r="Q6" s="389"/>
      <c r="R6" s="389"/>
    </row>
    <row r="7" spans="1:18" s="1991" customFormat="1" ht="24.95" customHeight="1">
      <c r="A7" s="1988" t="s">
        <v>343</v>
      </c>
      <c r="B7" s="2062">
        <v>305477.31493197917</v>
      </c>
      <c r="C7" s="2062">
        <v>391518.9</v>
      </c>
      <c r="D7" s="2062">
        <v>473269.67336999997</v>
      </c>
      <c r="E7" s="2062">
        <v>500464.91800000001</v>
      </c>
      <c r="F7" s="2062">
        <v>527868.81300000008</v>
      </c>
      <c r="G7" s="2062">
        <v>585951.10899999994</v>
      </c>
      <c r="H7" s="2062">
        <v>616572.35585854691</v>
      </c>
      <c r="I7" s="2063">
        <v>645697.28658973472</v>
      </c>
      <c r="J7" s="2064">
        <v>711905.9545431477</v>
      </c>
      <c r="K7" s="2064">
        <v>753359.92215024633</v>
      </c>
      <c r="L7" s="2065">
        <v>811346.68201149488</v>
      </c>
      <c r="M7" s="1989"/>
      <c r="N7" s="1989"/>
      <c r="O7" s="1989"/>
      <c r="P7" s="1990"/>
      <c r="Q7" s="1990"/>
      <c r="R7" s="1990"/>
    </row>
    <row r="8" spans="1:18" s="1991" customFormat="1" ht="24.95" customHeight="1">
      <c r="A8" s="1992" t="s">
        <v>344</v>
      </c>
      <c r="B8" s="2066">
        <v>4075.7524631548977</v>
      </c>
      <c r="C8" s="2066">
        <v>4236.3720006227204</v>
      </c>
      <c r="D8" s="2066">
        <v>4879.2125168877428</v>
      </c>
      <c r="E8" s="2066">
        <v>5819</v>
      </c>
      <c r="F8" s="2066">
        <v>6646</v>
      </c>
      <c r="G8" s="2066">
        <v>8659</v>
      </c>
      <c r="H8" s="2066">
        <v>9328.3406999999988</v>
      </c>
      <c r="I8" s="2067">
        <v>11081.694267102437</v>
      </c>
      <c r="J8" s="1968">
        <v>12377.126596215885</v>
      </c>
      <c r="K8" s="1968">
        <v>13260.036544830349</v>
      </c>
      <c r="L8" s="1970">
        <v>14660.720725133868</v>
      </c>
      <c r="M8" s="1989"/>
      <c r="N8" s="1989"/>
      <c r="O8" s="1989"/>
      <c r="P8" s="1990"/>
      <c r="Q8" s="1990"/>
      <c r="R8" s="1990"/>
    </row>
    <row r="9" spans="1:18" s="1991" customFormat="1" ht="24.95" customHeight="1">
      <c r="A9" s="1992" t="s">
        <v>345</v>
      </c>
      <c r="B9" s="2066">
        <v>5084</v>
      </c>
      <c r="C9" s="2066">
        <v>5926</v>
      </c>
      <c r="D9" s="2066">
        <v>6956.4645849200306</v>
      </c>
      <c r="E9" s="2066">
        <v>8166.0871320932947</v>
      </c>
      <c r="F9" s="2066">
        <v>9568.7955296337241</v>
      </c>
      <c r="G9" s="2066">
        <v>11003.076475525664</v>
      </c>
      <c r="H9" s="2066">
        <v>11874.928896678362</v>
      </c>
      <c r="I9" s="2067">
        <v>11630.137382481462</v>
      </c>
      <c r="J9" s="1968">
        <v>14232.667377827685</v>
      </c>
      <c r="K9" s="1968">
        <v>16645.67785662612</v>
      </c>
      <c r="L9" s="1970">
        <v>18507.995656464496</v>
      </c>
      <c r="M9" s="1989"/>
      <c r="N9" s="1989"/>
      <c r="O9" s="1989"/>
      <c r="P9" s="1990"/>
      <c r="Q9" s="1990"/>
      <c r="R9" s="1990"/>
    </row>
    <row r="10" spans="1:18" s="1991" customFormat="1" ht="24.95" customHeight="1">
      <c r="A10" s="1992" t="s">
        <v>346</v>
      </c>
      <c r="B10" s="2066">
        <v>65446.939992561238</v>
      </c>
      <c r="C10" s="2066">
        <v>70923.969245222135</v>
      </c>
      <c r="D10" s="2066">
        <v>80531.364076410595</v>
      </c>
      <c r="E10" s="2066">
        <v>91163.656304952456</v>
      </c>
      <c r="F10" s="2066">
        <v>100312.39043043272</v>
      </c>
      <c r="G10" s="2066">
        <v>112995.43155698117</v>
      </c>
      <c r="H10" s="2066">
        <v>118979.81290981802</v>
      </c>
      <c r="I10" s="2067">
        <v>120967.01375903358</v>
      </c>
      <c r="J10" s="1968">
        <v>133861.79146136023</v>
      </c>
      <c r="K10" s="1968">
        <v>151251.14448692329</v>
      </c>
      <c r="L10" s="1970">
        <v>171190.38187999546</v>
      </c>
      <c r="M10" s="1989"/>
      <c r="N10" s="1989"/>
      <c r="O10" s="1989"/>
      <c r="P10" s="1990"/>
      <c r="Q10" s="1990"/>
      <c r="R10" s="1990"/>
    </row>
    <row r="11" spans="1:18" s="1991" customFormat="1" ht="24.95" customHeight="1">
      <c r="A11" s="1992" t="s">
        <v>347</v>
      </c>
      <c r="B11" s="2066">
        <v>14628.849675297952</v>
      </c>
      <c r="C11" s="2066">
        <v>15243.821670938516</v>
      </c>
      <c r="D11" s="2066">
        <v>16001.661000000002</v>
      </c>
      <c r="E11" s="2066">
        <v>17518.432000000001</v>
      </c>
      <c r="F11" s="2066">
        <v>20553.463473447362</v>
      </c>
      <c r="G11" s="2066">
        <v>21362.296031426402</v>
      </c>
      <c r="H11" s="2066">
        <v>22051.392912998552</v>
      </c>
      <c r="I11" s="2067">
        <v>21180.258747509506</v>
      </c>
      <c r="J11" s="1968">
        <v>30608.973849848728</v>
      </c>
      <c r="K11" s="1968">
        <v>33601.279526016326</v>
      </c>
      <c r="L11" s="1970">
        <v>38161.888528152296</v>
      </c>
      <c r="M11" s="1989"/>
      <c r="N11" s="1989"/>
      <c r="O11" s="1989"/>
      <c r="P11" s="1990"/>
      <c r="Q11" s="1990"/>
      <c r="R11" s="1990"/>
    </row>
    <row r="12" spans="1:18" s="1991" customFormat="1" ht="24.95" customHeight="1">
      <c r="A12" s="1992" t="s">
        <v>348</v>
      </c>
      <c r="B12" s="2066">
        <v>63740.606182371965</v>
      </c>
      <c r="C12" s="2066">
        <v>77289.141439072744</v>
      </c>
      <c r="D12" s="2066">
        <v>89356.047143206582</v>
      </c>
      <c r="E12" s="2066">
        <v>98539</v>
      </c>
      <c r="F12" s="2066">
        <v>109487.56276218683</v>
      </c>
      <c r="G12" s="2066">
        <v>126363.5420114554</v>
      </c>
      <c r="H12" s="2066">
        <v>139289.07680162758</v>
      </c>
      <c r="I12" s="2067">
        <v>141317.84807720516</v>
      </c>
      <c r="J12" s="1968">
        <v>175299.54403777493</v>
      </c>
      <c r="K12" s="1968">
        <v>206215.56112489328</v>
      </c>
      <c r="L12" s="1970">
        <v>237719.99457413945</v>
      </c>
      <c r="M12" s="1989"/>
      <c r="N12" s="1989"/>
      <c r="O12" s="1989"/>
      <c r="P12" s="1990"/>
      <c r="Q12" s="1990"/>
      <c r="R12" s="1990"/>
    </row>
    <row r="13" spans="1:18" s="1991" customFormat="1" ht="24.95" customHeight="1">
      <c r="A13" s="1992" t="s">
        <v>349</v>
      </c>
      <c r="B13" s="2066">
        <v>124120.52536225798</v>
      </c>
      <c r="C13" s="2066">
        <v>161067.09227594579</v>
      </c>
      <c r="D13" s="2066">
        <v>179306.40323649268</v>
      </c>
      <c r="E13" s="2066">
        <v>198164.11890517425</v>
      </c>
      <c r="F13" s="2066">
        <v>229871.51187371623</v>
      </c>
      <c r="G13" s="2066">
        <v>271573.38303585653</v>
      </c>
      <c r="H13" s="2066">
        <v>289566.37714951596</v>
      </c>
      <c r="I13" s="2067">
        <v>293247.53416385822</v>
      </c>
      <c r="J13" s="1968">
        <v>331015.66525033436</v>
      </c>
      <c r="K13" s="1968">
        <v>381065.77477531397</v>
      </c>
      <c r="L13" s="1970">
        <v>439929.74972102873</v>
      </c>
      <c r="M13" s="1989"/>
      <c r="N13" s="1989"/>
      <c r="O13" s="1989"/>
      <c r="P13" s="1990"/>
      <c r="Q13" s="1990"/>
      <c r="R13" s="1990"/>
    </row>
    <row r="14" spans="1:18" s="1991" customFormat="1" ht="24.95" customHeight="1">
      <c r="A14" s="1992" t="s">
        <v>350</v>
      </c>
      <c r="B14" s="2066">
        <v>13943.324327762548</v>
      </c>
      <c r="C14" s="2066">
        <v>17347.29190987999</v>
      </c>
      <c r="D14" s="2066">
        <v>21057.087450797146</v>
      </c>
      <c r="E14" s="2066">
        <v>25306.545459014305</v>
      </c>
      <c r="F14" s="2066">
        <v>29886.298952321587</v>
      </c>
      <c r="G14" s="2066">
        <v>35309.422296935867</v>
      </c>
      <c r="H14" s="2066">
        <v>40479.431832052986</v>
      </c>
      <c r="I14" s="2067">
        <v>41458.550204357511</v>
      </c>
      <c r="J14" s="1968">
        <v>47727.72772416957</v>
      </c>
      <c r="K14" s="1968">
        <v>55679.0032431367</v>
      </c>
      <c r="L14" s="1970">
        <v>62816.644708894484</v>
      </c>
      <c r="M14" s="1989"/>
      <c r="N14" s="1989"/>
      <c r="O14" s="1989"/>
      <c r="P14" s="1990"/>
      <c r="Q14" s="1990"/>
      <c r="R14" s="1990"/>
    </row>
    <row r="15" spans="1:18" s="1991" customFormat="1" ht="24.95" customHeight="1">
      <c r="A15" s="1992" t="s">
        <v>351</v>
      </c>
      <c r="B15" s="2066">
        <v>92617.602018588499</v>
      </c>
      <c r="C15" s="2066">
        <v>95304.312076484362</v>
      </c>
      <c r="D15" s="2066">
        <v>105834</v>
      </c>
      <c r="E15" s="2066">
        <v>122354.25615696001</v>
      </c>
      <c r="F15" s="2066">
        <v>140735.36330343789</v>
      </c>
      <c r="G15" s="2066">
        <v>155764.91974505543</v>
      </c>
      <c r="H15" s="2066">
        <v>164976.10985038721</v>
      </c>
      <c r="I15" s="2067">
        <v>167404.54022383719</v>
      </c>
      <c r="J15" s="1968">
        <v>184488.50836276024</v>
      </c>
      <c r="K15" s="1968">
        <v>197410.26797699634</v>
      </c>
      <c r="L15" s="1970">
        <v>221352.97491831833</v>
      </c>
      <c r="M15" s="1989"/>
      <c r="N15" s="1989"/>
      <c r="O15" s="1989"/>
      <c r="P15" s="1990"/>
      <c r="Q15" s="1990"/>
      <c r="R15" s="1990"/>
    </row>
    <row r="16" spans="1:18" s="1991" customFormat="1" ht="24.95" customHeight="1">
      <c r="A16" s="1992" t="s">
        <v>352</v>
      </c>
      <c r="B16" s="2066">
        <v>39099.85</v>
      </c>
      <c r="C16" s="2066">
        <v>46083.422288919195</v>
      </c>
      <c r="D16" s="2066">
        <v>50111.11631975419</v>
      </c>
      <c r="E16" s="2066">
        <v>58528.697901665364</v>
      </c>
      <c r="F16" s="2066">
        <v>62183.29324431916</v>
      </c>
      <c r="G16" s="2066">
        <v>79362.65977295328</v>
      </c>
      <c r="H16" s="2066">
        <v>91406.119253993005</v>
      </c>
      <c r="I16" s="2067">
        <v>107758.44570334817</v>
      </c>
      <c r="J16" s="1968">
        <v>135374.63203745964</v>
      </c>
      <c r="K16" s="1968">
        <v>172294.44368184902</v>
      </c>
      <c r="L16" s="1970">
        <v>193469.10794645303</v>
      </c>
      <c r="M16" s="1989"/>
      <c r="N16" s="1989"/>
      <c r="O16" s="1989"/>
      <c r="P16" s="1990"/>
      <c r="Q16" s="1990"/>
      <c r="R16" s="1990"/>
    </row>
    <row r="17" spans="1:19" s="1991" customFormat="1" ht="24.95" customHeight="1">
      <c r="A17" s="1992" t="s">
        <v>353</v>
      </c>
      <c r="B17" s="2066">
        <v>81624.790999999997</v>
      </c>
      <c r="C17" s="2066">
        <v>93746.984346448327</v>
      </c>
      <c r="D17" s="2066">
        <v>106235.85542222724</v>
      </c>
      <c r="E17" s="2066">
        <v>123213.42046940132</v>
      </c>
      <c r="F17" s="2066">
        <v>139157.21160053753</v>
      </c>
      <c r="G17" s="2066">
        <v>152983.95543930776</v>
      </c>
      <c r="H17" s="2066">
        <v>166946.86216411059</v>
      </c>
      <c r="I17" s="2067">
        <v>191324.99618033424</v>
      </c>
      <c r="J17" s="1968">
        <v>267392.312222398</v>
      </c>
      <c r="K17" s="1968">
        <v>309360.22463571688</v>
      </c>
      <c r="L17" s="1970">
        <v>353076.81127409317</v>
      </c>
      <c r="M17" s="1989"/>
      <c r="N17" s="1989"/>
      <c r="O17" s="1989"/>
      <c r="P17" s="1990"/>
      <c r="Q17" s="1990"/>
      <c r="R17" s="1990"/>
    </row>
    <row r="18" spans="1:19" s="1991" customFormat="1" ht="24.95" customHeight="1">
      <c r="A18" s="1992" t="s">
        <v>354</v>
      </c>
      <c r="B18" s="2066">
        <v>18555.874496947203</v>
      </c>
      <c r="C18" s="2066">
        <v>21694.904992396998</v>
      </c>
      <c r="D18" s="2066">
        <v>24830.412246155</v>
      </c>
      <c r="E18" s="2066">
        <v>30547.203301337606</v>
      </c>
      <c r="F18" s="2066">
        <v>32236.444891526022</v>
      </c>
      <c r="G18" s="2066">
        <v>44324</v>
      </c>
      <c r="H18" s="2066">
        <v>51421.530201779999</v>
      </c>
      <c r="I18" s="2067">
        <v>52719.749886948652</v>
      </c>
      <c r="J18" s="1968">
        <v>69420.961262975499</v>
      </c>
      <c r="K18" s="1968">
        <v>72744.444739148545</v>
      </c>
      <c r="L18" s="1970">
        <v>82975.494337174663</v>
      </c>
      <c r="M18" s="1989"/>
      <c r="N18" s="1989"/>
      <c r="O18" s="1989"/>
      <c r="P18" s="1990"/>
      <c r="Q18" s="1990"/>
      <c r="R18" s="1990"/>
      <c r="S18" s="1989"/>
    </row>
    <row r="19" spans="1:19" s="1991" customFormat="1" ht="24.95" customHeight="1">
      <c r="A19" s="1992" t="s">
        <v>44</v>
      </c>
      <c r="B19" s="2066">
        <v>62641.785895121284</v>
      </c>
      <c r="C19" s="2066">
        <v>61384.016144020039</v>
      </c>
      <c r="D19" s="2066">
        <v>67739.152276470573</v>
      </c>
      <c r="E19" s="2066">
        <v>81796.560145875992</v>
      </c>
      <c r="F19" s="2066">
        <v>91565.82885624186</v>
      </c>
      <c r="G19" s="2066">
        <v>115253.53241262485</v>
      </c>
      <c r="H19" s="2066">
        <v>129363.17837442795</v>
      </c>
      <c r="I19" s="2067">
        <v>141612.83913818613</v>
      </c>
      <c r="J19" s="1968">
        <v>173588.84623716629</v>
      </c>
      <c r="K19" s="1968">
        <v>194385.11969845451</v>
      </c>
      <c r="L19" s="1970">
        <v>216105.89939979988</v>
      </c>
      <c r="M19" s="1989"/>
      <c r="N19" s="1989"/>
      <c r="O19" s="1989"/>
      <c r="P19" s="1990"/>
      <c r="Q19" s="1990"/>
      <c r="R19" s="1990"/>
      <c r="S19" s="1989"/>
    </row>
    <row r="20" spans="1:19" s="1991" customFormat="1" ht="24.95" customHeight="1">
      <c r="A20" s="1992" t="s">
        <v>355</v>
      </c>
      <c r="B20" s="2066">
        <v>13743.834163682855</v>
      </c>
      <c r="C20" s="2066">
        <v>15382.014869457205</v>
      </c>
      <c r="D20" s="2066">
        <v>17087.280165157714</v>
      </c>
      <c r="E20" s="2066">
        <v>20430.714802382448</v>
      </c>
      <c r="F20" s="2066">
        <v>22326.909723731791</v>
      </c>
      <c r="G20" s="2066">
        <v>27725.185144262519</v>
      </c>
      <c r="H20" s="2066">
        <v>32929.426904481836</v>
      </c>
      <c r="I20" s="2067">
        <v>33707.596167512223</v>
      </c>
      <c r="J20" s="1968">
        <v>42550.445016622311</v>
      </c>
      <c r="K20" s="1968">
        <v>45925.87547975951</v>
      </c>
      <c r="L20" s="1970">
        <v>53494.161172159656</v>
      </c>
      <c r="M20" s="1989"/>
      <c r="N20" s="1989"/>
      <c r="O20" s="1989"/>
      <c r="P20" s="1990"/>
      <c r="Q20" s="1990"/>
      <c r="R20" s="1990"/>
      <c r="S20" s="1989"/>
    </row>
    <row r="21" spans="1:19" s="1991" customFormat="1" ht="24.95" customHeight="1">
      <c r="A21" s="1992" t="s">
        <v>356</v>
      </c>
      <c r="B21" s="2066">
        <v>34088.699691660484</v>
      </c>
      <c r="C21" s="2066">
        <v>41423.235996682502</v>
      </c>
      <c r="D21" s="2066">
        <v>46946.738945863261</v>
      </c>
      <c r="E21" s="2066">
        <v>55461.289688213743</v>
      </c>
      <c r="F21" s="2066">
        <v>58026.454186482086</v>
      </c>
      <c r="G21" s="2066">
        <v>73541.260759530473</v>
      </c>
      <c r="H21" s="2066">
        <v>86520.67372851714</v>
      </c>
      <c r="I21" s="2067">
        <v>96544.611065426114</v>
      </c>
      <c r="J21" s="1968">
        <v>113083.03357993576</v>
      </c>
      <c r="K21" s="1968">
        <v>128685.920102676</v>
      </c>
      <c r="L21" s="1970">
        <v>146421.48660622825</v>
      </c>
      <c r="M21" s="1989"/>
      <c r="N21" s="1989"/>
      <c r="O21" s="1989"/>
      <c r="P21" s="1990"/>
      <c r="Q21" s="1990"/>
      <c r="R21" s="1990"/>
      <c r="S21" s="1989"/>
    </row>
    <row r="22" spans="1:19" s="1991" customFormat="1" ht="24.95" customHeight="1">
      <c r="A22" s="1993" t="s">
        <v>357</v>
      </c>
      <c r="B22" s="2068">
        <v>938889.75020138605</v>
      </c>
      <c r="C22" s="2068">
        <v>1118571.4792560905</v>
      </c>
      <c r="D22" s="2068">
        <v>1290142.4687543425</v>
      </c>
      <c r="E22" s="2068">
        <v>1437473.9002670711</v>
      </c>
      <c r="F22" s="2068">
        <v>1580426.3418280152</v>
      </c>
      <c r="G22" s="2068">
        <v>1822172.7736819154</v>
      </c>
      <c r="H22" s="2068">
        <v>1971705.617538936</v>
      </c>
      <c r="I22" s="2069">
        <v>2077653.101556875</v>
      </c>
      <c r="J22" s="2070">
        <v>2442928.1895599966</v>
      </c>
      <c r="K22" s="2070">
        <v>2731884.6960225869</v>
      </c>
      <c r="L22" s="2071">
        <v>3061229.9934595302</v>
      </c>
      <c r="M22" s="1989"/>
      <c r="N22" s="1989"/>
      <c r="O22" s="1989"/>
      <c r="P22" s="1990"/>
      <c r="Q22" s="1990"/>
      <c r="R22" s="1990"/>
      <c r="S22" s="1989"/>
    </row>
    <row r="23" spans="1:19" s="1991" customFormat="1" ht="24.95" customHeight="1">
      <c r="A23" s="1994" t="s">
        <v>358</v>
      </c>
      <c r="B23" s="2066">
        <v>29361.985485376117</v>
      </c>
      <c r="C23" s="2066">
        <v>35156.285865259444</v>
      </c>
      <c r="D23" s="2066">
        <v>41660.198750000003</v>
      </c>
      <c r="E23" s="2066">
        <v>49992.23</v>
      </c>
      <c r="F23" s="2066">
        <v>55204.919822100004</v>
      </c>
      <c r="G23" s="2066">
        <v>63434.746714256667</v>
      </c>
      <c r="H23" s="2066">
        <v>72616.397255357719</v>
      </c>
      <c r="I23" s="2067">
        <v>84092.840815044852</v>
      </c>
      <c r="J23" s="1968">
        <v>103445.26737959801</v>
      </c>
      <c r="K23" s="1968">
        <v>119782.90282060794</v>
      </c>
      <c r="L23" s="1970">
        <v>128485.62182042668</v>
      </c>
      <c r="M23" s="1989"/>
      <c r="N23" s="1989"/>
      <c r="O23" s="1989"/>
      <c r="P23" s="1990"/>
      <c r="Q23" s="1990"/>
      <c r="R23" s="1990"/>
      <c r="S23" s="1989"/>
    </row>
    <row r="24" spans="1:19" s="1991" customFormat="1" ht="24.95" customHeight="1">
      <c r="A24" s="1995" t="s">
        <v>359</v>
      </c>
      <c r="B24" s="2068">
        <v>909527.76471600996</v>
      </c>
      <c r="C24" s="2068">
        <v>1083415.1933908311</v>
      </c>
      <c r="D24" s="2068">
        <v>1248482.2700043425</v>
      </c>
      <c r="E24" s="2068">
        <v>1387481.6702670711</v>
      </c>
      <c r="F24" s="2068">
        <v>1525221.4220059151</v>
      </c>
      <c r="G24" s="2068">
        <v>1758738.0269676587</v>
      </c>
      <c r="H24" s="2068">
        <v>1899089.2202835781</v>
      </c>
      <c r="I24" s="2069">
        <v>1993560.2607418301</v>
      </c>
      <c r="J24" s="2070">
        <v>2339482.9221803984</v>
      </c>
      <c r="K24" s="2070">
        <v>2612101.7932019788</v>
      </c>
      <c r="L24" s="2071">
        <v>2932744.3716391036</v>
      </c>
      <c r="M24" s="1989"/>
      <c r="N24" s="1989"/>
      <c r="O24" s="1989"/>
      <c r="P24" s="1990"/>
      <c r="Q24" s="1990"/>
      <c r="R24" s="1990"/>
      <c r="S24" s="1989"/>
    </row>
    <row r="25" spans="1:19" s="1991" customFormat="1" ht="24.95" customHeight="1">
      <c r="A25" s="1994" t="s">
        <v>360</v>
      </c>
      <c r="B25" s="2066">
        <v>78743.762225560989</v>
      </c>
      <c r="C25" s="2066">
        <v>109358.38047455001</v>
      </c>
      <c r="D25" s="2066">
        <v>118471.79720932999</v>
      </c>
      <c r="E25" s="2066">
        <v>139861.89530808839</v>
      </c>
      <c r="F25" s="2066">
        <v>169789.6821947853</v>
      </c>
      <c r="G25" s="2066">
        <v>205801.54974863189</v>
      </c>
      <c r="H25" s="2066">
        <v>231060.35408062584</v>
      </c>
      <c r="I25" s="2067">
        <v>259602.84058859543</v>
      </c>
      <c r="J25" s="1968">
        <v>335009.83148269792</v>
      </c>
      <c r="K25" s="1968">
        <v>418931.76978247758</v>
      </c>
      <c r="L25" s="1970">
        <v>531574.75287114934</v>
      </c>
      <c r="M25" s="1989"/>
      <c r="N25" s="1989"/>
      <c r="O25" s="1989"/>
      <c r="P25" s="1990"/>
      <c r="Q25" s="1990"/>
      <c r="R25" s="1990"/>
      <c r="S25" s="1989"/>
    </row>
    <row r="26" spans="1:19" s="1991" customFormat="1" ht="24.95" customHeight="1" thickBot="1">
      <c r="A26" s="1996" t="s">
        <v>207</v>
      </c>
      <c r="B26" s="2072">
        <v>988271.52694157092</v>
      </c>
      <c r="C26" s="2072">
        <v>1192773.5738653811</v>
      </c>
      <c r="D26" s="2072">
        <v>1366954.0672136724</v>
      </c>
      <c r="E26" s="2072">
        <v>1527343.5655751596</v>
      </c>
      <c r="F26" s="2072">
        <v>1695011.1042007003</v>
      </c>
      <c r="G26" s="2072">
        <v>1964539.5767162906</v>
      </c>
      <c r="H26" s="2072">
        <v>2130149.574364204</v>
      </c>
      <c r="I26" s="2073">
        <v>2253163.1013304256</v>
      </c>
      <c r="J26" s="1976">
        <v>2674492.7536630961</v>
      </c>
      <c r="K26" s="1976">
        <v>3031033.5629844563</v>
      </c>
      <c r="L26" s="1977">
        <v>3464319.1245102528</v>
      </c>
      <c r="M26" s="1997"/>
      <c r="N26" s="1997"/>
      <c r="O26" s="385"/>
      <c r="P26" s="1990"/>
      <c r="Q26" s="1990"/>
      <c r="R26" s="1990"/>
      <c r="S26" s="1989"/>
    </row>
    <row r="27" spans="1:19" ht="16.5" thickTop="1">
      <c r="A27" s="394"/>
      <c r="B27" s="395"/>
      <c r="C27" s="395"/>
      <c r="D27" s="395"/>
      <c r="E27" s="395"/>
      <c r="F27" s="396"/>
      <c r="G27" s="396"/>
      <c r="H27" s="397"/>
      <c r="I27" s="397"/>
      <c r="J27" s="397"/>
      <c r="K27" s="397"/>
      <c r="L27" s="398"/>
      <c r="M27" s="398"/>
      <c r="N27" s="384"/>
      <c r="O27" s="398"/>
      <c r="P27" s="384"/>
      <c r="Q27" s="384"/>
      <c r="R27" s="398"/>
      <c r="S27" s="384"/>
    </row>
    <row r="28" spans="1:19" ht="16.5" thickBot="1">
      <c r="A28" s="399"/>
      <c r="B28" s="400"/>
      <c r="C28" s="400"/>
      <c r="D28" s="397"/>
      <c r="E28" s="401"/>
      <c r="F28" s="401"/>
      <c r="G28" s="401"/>
      <c r="H28" s="401"/>
      <c r="I28" s="2352" t="s">
        <v>361</v>
      </c>
      <c r="J28" s="2352"/>
      <c r="K28" s="2352"/>
      <c r="L28" s="2352"/>
      <c r="M28" s="384"/>
      <c r="N28" s="384"/>
      <c r="O28" s="385"/>
      <c r="P28" s="384"/>
      <c r="Q28" s="384"/>
      <c r="R28" s="385"/>
    </row>
    <row r="29" spans="1:19" ht="16.5" thickTop="1">
      <c r="A29" s="2347" t="s">
        <v>326</v>
      </c>
      <c r="B29" s="386" t="s">
        <v>327</v>
      </c>
      <c r="C29" s="386" t="s">
        <v>328</v>
      </c>
      <c r="D29" s="386" t="s">
        <v>329</v>
      </c>
      <c r="E29" s="386" t="s">
        <v>330</v>
      </c>
      <c r="F29" s="386" t="s">
        <v>331</v>
      </c>
      <c r="G29" s="386" t="s">
        <v>332</v>
      </c>
      <c r="H29" s="386" t="s">
        <v>333</v>
      </c>
      <c r="I29" s="386" t="s">
        <v>334</v>
      </c>
      <c r="J29" s="386" t="s">
        <v>335</v>
      </c>
      <c r="K29" s="386" t="s">
        <v>336</v>
      </c>
      <c r="L29" s="402" t="s">
        <v>337</v>
      </c>
      <c r="M29" s="389"/>
      <c r="N29" s="389"/>
      <c r="O29" s="389"/>
      <c r="P29" s="389"/>
      <c r="Q29" s="389"/>
      <c r="R29" s="389"/>
    </row>
    <row r="30" spans="1:19" ht="15.75">
      <c r="A30" s="2348"/>
      <c r="B30" s="390" t="s">
        <v>338</v>
      </c>
      <c r="C30" s="391" t="s">
        <v>339</v>
      </c>
      <c r="D30" s="391" t="s">
        <v>340</v>
      </c>
      <c r="E30" s="391" t="s">
        <v>341</v>
      </c>
      <c r="F30" s="391" t="s">
        <v>342</v>
      </c>
      <c r="G30" s="391" t="s">
        <v>155</v>
      </c>
      <c r="H30" s="391" t="s">
        <v>0</v>
      </c>
      <c r="I30" s="391" t="s">
        <v>1</v>
      </c>
      <c r="J30" s="391" t="s">
        <v>87</v>
      </c>
      <c r="K30" s="391" t="s">
        <v>102</v>
      </c>
      <c r="L30" s="403" t="s">
        <v>102</v>
      </c>
      <c r="M30" s="389"/>
      <c r="N30" s="389"/>
      <c r="O30" s="389"/>
      <c r="P30" s="389"/>
      <c r="Q30" s="389"/>
      <c r="R30" s="389"/>
    </row>
    <row r="31" spans="1:19" ht="24.95" customHeight="1">
      <c r="A31" s="1988" t="s">
        <v>343</v>
      </c>
      <c r="B31" s="2074">
        <v>25.543953893375956</v>
      </c>
      <c r="C31" s="2074">
        <v>28.166276467101909</v>
      </c>
      <c r="D31" s="2074">
        <v>20.880415573807525</v>
      </c>
      <c r="E31" s="2074">
        <v>5.7462470469217948</v>
      </c>
      <c r="F31" s="2074">
        <v>5.4756875086297327</v>
      </c>
      <c r="G31" s="2074">
        <v>11.003168698280319</v>
      </c>
      <c r="H31" s="2074">
        <v>5.225904753522201</v>
      </c>
      <c r="I31" s="2074">
        <v>4.7236841636587457</v>
      </c>
      <c r="J31" s="1980">
        <f>(J7-I7)/I7*100</f>
        <v>10.253824714533897</v>
      </c>
      <c r="K31" s="1980">
        <f t="shared" ref="K31:L31" si="0">(K7-J7)/J7*100</f>
        <v>5.8229555944227123</v>
      </c>
      <c r="L31" s="2075">
        <f t="shared" si="0"/>
        <v>7.6970858359099115</v>
      </c>
      <c r="M31" s="389"/>
      <c r="N31" s="389"/>
      <c r="O31" s="389"/>
      <c r="P31" s="404"/>
      <c r="Q31" s="404"/>
      <c r="R31" s="404"/>
    </row>
    <row r="32" spans="1:19" ht="24.95" customHeight="1">
      <c r="A32" s="1992" t="s">
        <v>344</v>
      </c>
      <c r="B32" s="2076">
        <v>5.3710564414399613</v>
      </c>
      <c r="C32" s="2076">
        <v>3.9408560485415904</v>
      </c>
      <c r="D32" s="2076">
        <v>15.174316990352324</v>
      </c>
      <c r="E32" s="2076">
        <v>19.261048373267229</v>
      </c>
      <c r="F32" s="2076">
        <v>14.212063928510062</v>
      </c>
      <c r="G32" s="2076">
        <v>30.288895576286507</v>
      </c>
      <c r="H32" s="2076">
        <v>7.7299999999999756</v>
      </c>
      <c r="I32" s="2076">
        <v>18.795985518651122</v>
      </c>
      <c r="J32" s="1983">
        <f t="shared" ref="J32:L47" si="1">(J8-I8)/I8*100</f>
        <v>11.689840000000002</v>
      </c>
      <c r="K32" s="1983">
        <f t="shared" si="1"/>
        <v>7.1334000000000026</v>
      </c>
      <c r="L32" s="2077">
        <f t="shared" si="1"/>
        <v>10.563199999999993</v>
      </c>
      <c r="M32" s="389"/>
      <c r="N32" s="389"/>
      <c r="O32" s="389"/>
      <c r="P32" s="404"/>
      <c r="Q32" s="404"/>
      <c r="R32" s="404"/>
    </row>
    <row r="33" spans="1:19" ht="24.95" customHeight="1">
      <c r="A33" s="1992" t="s">
        <v>345</v>
      </c>
      <c r="B33" s="2076">
        <v>16.205714285714279</v>
      </c>
      <c r="C33" s="2076">
        <v>16.561762391817453</v>
      </c>
      <c r="D33" s="2076">
        <v>17.388872509619148</v>
      </c>
      <c r="E33" s="2076">
        <v>17.388466977830092</v>
      </c>
      <c r="F33" s="2076">
        <v>17.177240150030826</v>
      </c>
      <c r="G33" s="2076">
        <v>14.989148231353653</v>
      </c>
      <c r="H33" s="2076">
        <v>7.9237150000000014</v>
      </c>
      <c r="I33" s="2076">
        <v>-2.0614145678410978</v>
      </c>
      <c r="J33" s="1983">
        <f t="shared" si="1"/>
        <v>22.377465628793246</v>
      </c>
      <c r="K33" s="1983">
        <f t="shared" si="1"/>
        <v>16.954028466635389</v>
      </c>
      <c r="L33" s="2077">
        <f t="shared" si="1"/>
        <v>11.187996162601731</v>
      </c>
      <c r="M33" s="389"/>
      <c r="N33" s="389"/>
      <c r="O33" s="389"/>
      <c r="P33" s="404"/>
      <c r="Q33" s="404"/>
      <c r="R33" s="404"/>
    </row>
    <row r="34" spans="1:19" ht="24.95" customHeight="1">
      <c r="A34" s="1992" t="s">
        <v>346</v>
      </c>
      <c r="B34" s="2076">
        <v>14.447739778895226</v>
      </c>
      <c r="C34" s="2076">
        <v>8.3686559727367325</v>
      </c>
      <c r="D34" s="2076">
        <v>13.546047878356262</v>
      </c>
      <c r="E34" s="2076">
        <v>13.202672462437889</v>
      </c>
      <c r="F34" s="2076">
        <v>10.035505920118808</v>
      </c>
      <c r="G34" s="2076">
        <v>12.643543905320669</v>
      </c>
      <c r="H34" s="2076">
        <v>5.2961268171439713</v>
      </c>
      <c r="I34" s="2076">
        <v>1.670200011763157</v>
      </c>
      <c r="J34" s="1983">
        <f t="shared" si="1"/>
        <v>10.659747067918088</v>
      </c>
      <c r="K34" s="1983">
        <f t="shared" si="1"/>
        <v>12.990527644763047</v>
      </c>
      <c r="L34" s="2077">
        <f t="shared" si="1"/>
        <v>13.182867118599589</v>
      </c>
      <c r="M34" s="389"/>
      <c r="N34" s="389"/>
      <c r="O34" s="389"/>
      <c r="P34" s="404"/>
      <c r="Q34" s="404"/>
      <c r="R34" s="404"/>
    </row>
    <row r="35" spans="1:19" ht="24.95" customHeight="1">
      <c r="A35" s="1992" t="s">
        <v>347</v>
      </c>
      <c r="B35" s="2076">
        <v>-3.8777207747029934</v>
      </c>
      <c r="C35" s="2076">
        <v>4.2038301663527022</v>
      </c>
      <c r="D35" s="2076">
        <v>4.9714523393189722</v>
      </c>
      <c r="E35" s="2076">
        <v>9.4788347284697494</v>
      </c>
      <c r="F35" s="2076">
        <v>17.324789532803848</v>
      </c>
      <c r="G35" s="2076">
        <v>3.9352616118638792</v>
      </c>
      <c r="H35" s="2076">
        <v>3.2257622521399725</v>
      </c>
      <c r="I35" s="2076">
        <v>-3.9504722850207799</v>
      </c>
      <c r="J35" s="1983">
        <f t="shared" si="1"/>
        <v>44.516524631446735</v>
      </c>
      <c r="K35" s="1983">
        <f t="shared" si="1"/>
        <v>9.7759098062099401</v>
      </c>
      <c r="L35" s="2077">
        <f t="shared" si="1"/>
        <v>13.572724213090892</v>
      </c>
      <c r="M35" s="389"/>
      <c r="N35" s="389"/>
      <c r="O35" s="389"/>
      <c r="P35" s="404"/>
      <c r="Q35" s="404"/>
      <c r="R35" s="404"/>
    </row>
    <row r="36" spans="1:19" ht="24.95" customHeight="1">
      <c r="A36" s="1992" t="s">
        <v>348</v>
      </c>
      <c r="B36" s="2076">
        <v>17.745975140155835</v>
      </c>
      <c r="C36" s="2076">
        <v>21.255736442066905</v>
      </c>
      <c r="D36" s="2076">
        <v>15.612679193294213</v>
      </c>
      <c r="E36" s="2076">
        <v>10.276811867109956</v>
      </c>
      <c r="F36" s="2076">
        <v>11.110892907566381</v>
      </c>
      <c r="G36" s="2076">
        <v>15.413603904878357</v>
      </c>
      <c r="H36" s="2076">
        <v>10.228848119025045</v>
      </c>
      <c r="I36" s="2076">
        <v>1.4565185742934403</v>
      </c>
      <c r="J36" s="1983">
        <f t="shared" si="1"/>
        <v>24.046287445592014</v>
      </c>
      <c r="K36" s="1983">
        <f t="shared" si="1"/>
        <v>17.636108101032097</v>
      </c>
      <c r="L36" s="2077">
        <f t="shared" si="1"/>
        <v>15.277427793223461</v>
      </c>
      <c r="M36" s="389"/>
      <c r="N36" s="389"/>
      <c r="O36" s="389"/>
      <c r="P36" s="404"/>
      <c r="Q36" s="404"/>
      <c r="R36" s="404"/>
    </row>
    <row r="37" spans="1:19" ht="24.95" customHeight="1">
      <c r="A37" s="1992" t="s">
        <v>349</v>
      </c>
      <c r="B37" s="2076">
        <v>17.866842259816849</v>
      </c>
      <c r="C37" s="2076">
        <v>29.766685893292532</v>
      </c>
      <c r="D37" s="2076">
        <v>11.324045590454105</v>
      </c>
      <c r="E37" s="2076">
        <v>10.5170341539948</v>
      </c>
      <c r="F37" s="2076">
        <v>16.000572224538104</v>
      </c>
      <c r="G37" s="2076">
        <v>18.14138290657344</v>
      </c>
      <c r="H37" s="2076">
        <v>6.6254630378426214</v>
      </c>
      <c r="I37" s="2076">
        <v>1.2712653487533601</v>
      </c>
      <c r="J37" s="1983">
        <f t="shared" si="1"/>
        <v>12.879266382977464</v>
      </c>
      <c r="K37" s="1983">
        <f t="shared" si="1"/>
        <v>15.120163417984656</v>
      </c>
      <c r="L37" s="2077">
        <f t="shared" si="1"/>
        <v>15.447195429823749</v>
      </c>
      <c r="M37" s="389"/>
      <c r="N37" s="389"/>
      <c r="O37" s="389"/>
      <c r="P37" s="404"/>
      <c r="Q37" s="404"/>
      <c r="R37" s="404"/>
    </row>
    <row r="38" spans="1:19" ht="24.95" customHeight="1">
      <c r="A38" s="1992" t="s">
        <v>350</v>
      </c>
      <c r="B38" s="2076">
        <v>21.217341408240515</v>
      </c>
      <c r="C38" s="2076">
        <v>24.412883915636982</v>
      </c>
      <c r="D38" s="2076">
        <v>21.385444830177065</v>
      </c>
      <c r="E38" s="2076">
        <v>20.180654224600701</v>
      </c>
      <c r="F38" s="2076">
        <v>18.097110491530771</v>
      </c>
      <c r="G38" s="2076">
        <v>18.145851225225073</v>
      </c>
      <c r="H38" s="2076">
        <v>14.642011108648944</v>
      </c>
      <c r="I38" s="2076">
        <v>2.4188046323546217</v>
      </c>
      <c r="J38" s="1983">
        <f t="shared" si="1"/>
        <v>15.121555116881863</v>
      </c>
      <c r="K38" s="1983">
        <f t="shared" si="1"/>
        <v>16.659656552098042</v>
      </c>
      <c r="L38" s="2077">
        <f t="shared" si="1"/>
        <v>12.819269473250868</v>
      </c>
      <c r="M38" s="389"/>
      <c r="N38" s="389"/>
      <c r="O38" s="389"/>
      <c r="P38" s="404"/>
      <c r="Q38" s="404"/>
      <c r="R38" s="404"/>
    </row>
    <row r="39" spans="1:19" ht="24.95" customHeight="1">
      <c r="A39" s="1992" t="s">
        <v>351</v>
      </c>
      <c r="B39" s="2076">
        <v>20.5671652800863</v>
      </c>
      <c r="C39" s="2076">
        <v>2.9008633341172327</v>
      </c>
      <c r="D39" s="2076">
        <v>11.048490560495594</v>
      </c>
      <c r="E39" s="2076">
        <v>15.609592528828188</v>
      </c>
      <c r="F39" s="2076">
        <v>15.022858806724301</v>
      </c>
      <c r="G39" s="2076">
        <v>10.67930340238118</v>
      </c>
      <c r="H39" s="2076">
        <v>5.913520271706858</v>
      </c>
      <c r="I39" s="2076">
        <v>1.4719891114248469</v>
      </c>
      <c r="J39" s="1983">
        <f t="shared" si="1"/>
        <v>10.205200000000012</v>
      </c>
      <c r="K39" s="1983">
        <f t="shared" si="1"/>
        <v>7.0041000000000047</v>
      </c>
      <c r="L39" s="2077">
        <f t="shared" si="1"/>
        <v>12.128399999999981</v>
      </c>
      <c r="M39" s="389"/>
      <c r="N39" s="389"/>
      <c r="O39" s="389"/>
      <c r="P39" s="404"/>
      <c r="Q39" s="404"/>
      <c r="R39" s="404"/>
    </row>
    <row r="40" spans="1:19" ht="24.95" customHeight="1">
      <c r="A40" s="1992" t="s">
        <v>352</v>
      </c>
      <c r="B40" s="2076">
        <v>16.581883582852328</v>
      </c>
      <c r="C40" s="2076">
        <v>17.860867212838912</v>
      </c>
      <c r="D40" s="2076">
        <v>8.7400063423750112</v>
      </c>
      <c r="E40" s="2076">
        <v>16.797832896396486</v>
      </c>
      <c r="F40" s="2076">
        <v>6.2441084009658283</v>
      </c>
      <c r="G40" s="2076">
        <v>27.62698086950158</v>
      </c>
      <c r="H40" s="2076">
        <v>15.175221590978126</v>
      </c>
      <c r="I40" s="2076">
        <v>17.889750251748964</v>
      </c>
      <c r="J40" s="1983">
        <f t="shared" si="1"/>
        <v>25.627862534447637</v>
      </c>
      <c r="K40" s="1983">
        <f t="shared" si="1"/>
        <v>27.272326497754225</v>
      </c>
      <c r="L40" s="2077">
        <f t="shared" si="1"/>
        <v>12.289812609223876</v>
      </c>
      <c r="M40" s="389"/>
      <c r="N40" s="389"/>
      <c r="O40" s="389"/>
      <c r="P40" s="404"/>
      <c r="Q40" s="404"/>
      <c r="R40" s="404"/>
    </row>
    <row r="41" spans="1:19" ht="24.95" customHeight="1">
      <c r="A41" s="1992" t="s">
        <v>353</v>
      </c>
      <c r="B41" s="2076">
        <v>10.849690442503757</v>
      </c>
      <c r="C41" s="2076">
        <v>14.851117164206073</v>
      </c>
      <c r="D41" s="2076">
        <v>13.321891005715386</v>
      </c>
      <c r="E41" s="2076">
        <v>15.981012229531999</v>
      </c>
      <c r="F41" s="2076">
        <v>12.939979322378832</v>
      </c>
      <c r="G41" s="2076">
        <v>9.9360598561438849</v>
      </c>
      <c r="H41" s="2076">
        <v>9.1270399465793872</v>
      </c>
      <c r="I41" s="2076">
        <v>14.602331364730716</v>
      </c>
      <c r="J41" s="1983">
        <f t="shared" si="1"/>
        <v>39.758169377077188</v>
      </c>
      <c r="K41" s="1983">
        <f t="shared" si="1"/>
        <v>15.695257677570376</v>
      </c>
      <c r="L41" s="2077">
        <f t="shared" si="1"/>
        <v>14.13128875564213</v>
      </c>
      <c r="M41" s="389"/>
      <c r="N41" s="389"/>
      <c r="O41" s="389"/>
      <c r="P41" s="404"/>
      <c r="Q41" s="404"/>
      <c r="R41" s="404"/>
    </row>
    <row r="42" spans="1:19" ht="24.95" customHeight="1">
      <c r="A42" s="1992" t="s">
        <v>354</v>
      </c>
      <c r="B42" s="2076">
        <v>29.291210263010043</v>
      </c>
      <c r="C42" s="2076">
        <v>16.916640042840484</v>
      </c>
      <c r="D42" s="2076">
        <v>14.452735584031572</v>
      </c>
      <c r="E42" s="2076">
        <v>23.023343303806215</v>
      </c>
      <c r="F42" s="2076">
        <v>5.5299386118088449</v>
      </c>
      <c r="G42" s="2076">
        <v>37.496551338548585</v>
      </c>
      <c r="H42" s="2076">
        <v>16.012837744292028</v>
      </c>
      <c r="I42" s="2076">
        <v>2.5246617128552771</v>
      </c>
      <c r="J42" s="1983">
        <f t="shared" si="1"/>
        <v>31.679231050679572</v>
      </c>
      <c r="K42" s="1983">
        <f t="shared" si="1"/>
        <v>4.7874351142780407</v>
      </c>
      <c r="L42" s="2077">
        <f t="shared" si="1"/>
        <v>14.064372385703455</v>
      </c>
      <c r="M42" s="389"/>
      <c r="N42" s="389"/>
      <c r="O42" s="389"/>
      <c r="P42" s="404"/>
      <c r="Q42" s="404"/>
      <c r="R42" s="404"/>
      <c r="S42" s="389"/>
    </row>
    <row r="43" spans="1:19" ht="24.95" customHeight="1">
      <c r="A43" s="1992" t="s">
        <v>44</v>
      </c>
      <c r="B43" s="2076">
        <v>28.569816294736</v>
      </c>
      <c r="C43" s="2076">
        <v>-2.0078765845007638</v>
      </c>
      <c r="D43" s="2076">
        <v>10.353079729322403</v>
      </c>
      <c r="E43" s="2076">
        <v>20.752264232701805</v>
      </c>
      <c r="F43" s="2076">
        <v>11.943373526885921</v>
      </c>
      <c r="G43" s="2076">
        <v>25.86958896377449</v>
      </c>
      <c r="H43" s="2076">
        <v>12.242267691447807</v>
      </c>
      <c r="I43" s="2076">
        <v>9.4692020694658794</v>
      </c>
      <c r="J43" s="1983">
        <f t="shared" si="1"/>
        <v>22.579878557323394</v>
      </c>
      <c r="K43" s="1983">
        <f t="shared" si="1"/>
        <v>11.98018992123218</v>
      </c>
      <c r="L43" s="2077">
        <f t="shared" si="1"/>
        <v>11.174095905612708</v>
      </c>
      <c r="M43" s="389"/>
      <c r="N43" s="389"/>
      <c r="O43" s="389"/>
      <c r="P43" s="404"/>
      <c r="Q43" s="404"/>
      <c r="R43" s="404"/>
      <c r="S43" s="389"/>
    </row>
    <row r="44" spans="1:19" ht="24.95" customHeight="1">
      <c r="A44" s="1992" t="s">
        <v>355</v>
      </c>
      <c r="B44" s="2076">
        <v>25.365631338893152</v>
      </c>
      <c r="C44" s="2076">
        <v>11.919386440962228</v>
      </c>
      <c r="D44" s="2076">
        <v>11.086098343894548</v>
      </c>
      <c r="E44" s="2076">
        <v>19.566804107550468</v>
      </c>
      <c r="F44" s="2076">
        <v>9.281099264956822</v>
      </c>
      <c r="G44" s="2076">
        <v>24.17833675742763</v>
      </c>
      <c r="H44" s="2076">
        <v>18.770809764263333</v>
      </c>
      <c r="I44" s="2076">
        <v>2.3631424418275486</v>
      </c>
      <c r="J44" s="1983">
        <f t="shared" si="1"/>
        <v>26.233994275844946</v>
      </c>
      <c r="K44" s="1983">
        <f t="shared" si="1"/>
        <v>7.9327735863128801</v>
      </c>
      <c r="L44" s="2077">
        <f t="shared" si="1"/>
        <v>16.479349850904086</v>
      </c>
      <c r="M44" s="389"/>
      <c r="N44" s="389"/>
      <c r="O44" s="389"/>
      <c r="P44" s="404"/>
      <c r="Q44" s="404"/>
      <c r="R44" s="404"/>
      <c r="S44" s="389"/>
    </row>
    <row r="45" spans="1:19" ht="24.95" customHeight="1">
      <c r="A45" s="1992" t="s">
        <v>356</v>
      </c>
      <c r="B45" s="2076">
        <v>28.636602610039574</v>
      </c>
      <c r="C45" s="2076">
        <v>21.516034261689214</v>
      </c>
      <c r="D45" s="2076">
        <v>13.33431060196051</v>
      </c>
      <c r="E45" s="2076">
        <v>18.136618077283401</v>
      </c>
      <c r="F45" s="2076">
        <v>4.6251439746333176</v>
      </c>
      <c r="G45" s="2076">
        <v>26.737471366400896</v>
      </c>
      <c r="H45" s="2076">
        <v>17.649157540863371</v>
      </c>
      <c r="I45" s="2076">
        <v>11.585597874979442</v>
      </c>
      <c r="J45" s="1983">
        <f t="shared" si="1"/>
        <v>17.130342472768291</v>
      </c>
      <c r="K45" s="1983">
        <f t="shared" si="1"/>
        <v>13.797725466668636</v>
      </c>
      <c r="L45" s="2077">
        <f t="shared" si="1"/>
        <v>13.782056723378433</v>
      </c>
      <c r="M45" s="389"/>
      <c r="N45" s="389"/>
      <c r="O45" s="389"/>
      <c r="P45" s="404"/>
      <c r="Q45" s="404"/>
      <c r="R45" s="404"/>
      <c r="S45" s="389"/>
    </row>
    <row r="46" spans="1:19" s="406" customFormat="1" ht="24.95" customHeight="1">
      <c r="A46" s="1993" t="s">
        <v>357</v>
      </c>
      <c r="B46" s="2078">
        <v>20.456681537255378</v>
      </c>
      <c r="C46" s="2078">
        <v>19.137681396155813</v>
      </c>
      <c r="D46" s="2078">
        <v>15.33840194212317</v>
      </c>
      <c r="E46" s="2078">
        <v>11.419779991815929</v>
      </c>
      <c r="F46" s="2078">
        <v>9.9446982330868536</v>
      </c>
      <c r="G46" s="2078">
        <v>15.296279583285212</v>
      </c>
      <c r="H46" s="2078">
        <v>8.2062933886818996</v>
      </c>
      <c r="I46" s="2078">
        <v>5.3733926137605579</v>
      </c>
      <c r="J46" s="2079">
        <f t="shared" si="1"/>
        <v>17.581139398555283</v>
      </c>
      <c r="K46" s="2079">
        <f t="shared" si="1"/>
        <v>11.828284912240305</v>
      </c>
      <c r="L46" s="2080">
        <f t="shared" si="1"/>
        <v>12.055607541432645</v>
      </c>
      <c r="M46" s="389"/>
      <c r="N46" s="389"/>
      <c r="O46" s="389"/>
      <c r="P46" s="404"/>
      <c r="Q46" s="404"/>
      <c r="R46" s="404"/>
      <c r="S46" s="405"/>
    </row>
    <row r="47" spans="1:19" ht="24.95" customHeight="1">
      <c r="A47" s="1994" t="s">
        <v>358</v>
      </c>
      <c r="B47" s="2076">
        <v>21.405551399676369</v>
      </c>
      <c r="C47" s="2076">
        <v>19.734020993809168</v>
      </c>
      <c r="D47" s="2076">
        <v>18.499999999054396</v>
      </c>
      <c r="E47" s="2076">
        <v>19.999979596832816</v>
      </c>
      <c r="F47" s="2076">
        <v>10.427000000000007</v>
      </c>
      <c r="G47" s="2076">
        <v>14.907777999999993</v>
      </c>
      <c r="H47" s="2076">
        <v>14.474165999999997</v>
      </c>
      <c r="I47" s="2076">
        <v>15.804203999999999</v>
      </c>
      <c r="J47" s="1983">
        <f t="shared" si="1"/>
        <v>23.013167799999994</v>
      </c>
      <c r="K47" s="1983">
        <f t="shared" si="1"/>
        <v>15.793506899700006</v>
      </c>
      <c r="L47" s="2077">
        <f t="shared" si="1"/>
        <v>7.2654100000000073</v>
      </c>
      <c r="M47" s="389"/>
      <c r="N47" s="389"/>
      <c r="O47" s="389"/>
      <c r="P47" s="404"/>
      <c r="Q47" s="404"/>
      <c r="R47" s="404"/>
      <c r="S47" s="389"/>
    </row>
    <row r="48" spans="1:19" s="406" customFormat="1" ht="24.95" customHeight="1">
      <c r="A48" s="1995" t="s">
        <v>359</v>
      </c>
      <c r="B48" s="2078">
        <v>20.426296561331171</v>
      </c>
      <c r="C48" s="2078">
        <v>19.118429961191524</v>
      </c>
      <c r="D48" s="2078">
        <v>15.235809652704873</v>
      </c>
      <c r="E48" s="2078">
        <v>11.133470102242228</v>
      </c>
      <c r="F48" s="2078">
        <v>9.9273204605528917</v>
      </c>
      <c r="G48" s="2078">
        <v>15.310341278489986</v>
      </c>
      <c r="H48" s="2078">
        <v>7.9802216796271352</v>
      </c>
      <c r="I48" s="2078">
        <v>4.9745446106078788</v>
      </c>
      <c r="J48" s="2079">
        <f t="shared" ref="J48:L50" si="2">(J24-I24)/I24*100</f>
        <v>17.352004263460081</v>
      </c>
      <c r="K48" s="2079">
        <f t="shared" si="2"/>
        <v>11.652954096689863</v>
      </c>
      <c r="L48" s="2080">
        <f t="shared" si="2"/>
        <v>12.275271173259801</v>
      </c>
      <c r="M48" s="389"/>
      <c r="N48" s="389"/>
      <c r="O48" s="389"/>
      <c r="P48" s="404"/>
      <c r="Q48" s="404"/>
      <c r="R48" s="404"/>
      <c r="S48" s="405"/>
    </row>
    <row r="49" spans="1:19" s="408" customFormat="1" ht="24.95" customHeight="1">
      <c r="A49" s="1994" t="s">
        <v>360</v>
      </c>
      <c r="B49" s="2076">
        <v>30.367391202224212</v>
      </c>
      <c r="C49" s="2076">
        <v>38.878785295136964</v>
      </c>
      <c r="D49" s="2076">
        <v>8.3335330088404618</v>
      </c>
      <c r="E49" s="2076">
        <v>18.05501275629662</v>
      </c>
      <c r="F49" s="2076">
        <v>21.398099046757409</v>
      </c>
      <c r="G49" s="2076">
        <v>21.209691359533409</v>
      </c>
      <c r="H49" s="2076">
        <v>12.273379069713172</v>
      </c>
      <c r="I49" s="2076">
        <v>12.352827304164009</v>
      </c>
      <c r="J49" s="1983">
        <f t="shared" si="2"/>
        <v>29.047059239849933</v>
      </c>
      <c r="K49" s="1983">
        <f t="shared" si="2"/>
        <v>25.050589688175744</v>
      </c>
      <c r="L49" s="2077">
        <f t="shared" si="2"/>
        <v>26.888145329049522</v>
      </c>
      <c r="M49" s="389"/>
      <c r="N49" s="389"/>
      <c r="O49" s="389"/>
      <c r="P49" s="404"/>
      <c r="Q49" s="404"/>
      <c r="R49" s="404"/>
      <c r="S49" s="407"/>
    </row>
    <row r="50" spans="1:19" s="406" customFormat="1" ht="24.95" customHeight="1" thickBot="1">
      <c r="A50" s="1996" t="s">
        <v>207</v>
      </c>
      <c r="B50" s="2081">
        <v>21.162458207429935</v>
      </c>
      <c r="C50" s="2081">
        <v>20.69290082217465</v>
      </c>
      <c r="D50" s="2081">
        <v>14.602980579443127</v>
      </c>
      <c r="E50" s="2081">
        <v>11.733349511034902</v>
      </c>
      <c r="F50" s="2081">
        <v>10.977722524558587</v>
      </c>
      <c r="G50" s="2081">
        <v>15.901280637491112</v>
      </c>
      <c r="H50" s="2081">
        <v>8.4299649450040022</v>
      </c>
      <c r="I50" s="2081">
        <v>5.7748774286396269</v>
      </c>
      <c r="J50" s="2082">
        <f t="shared" si="2"/>
        <v>18.699474178495464</v>
      </c>
      <c r="K50" s="2082">
        <f t="shared" si="2"/>
        <v>13.331156303677666</v>
      </c>
      <c r="L50" s="2083">
        <f t="shared" si="2"/>
        <v>14.294977357465127</v>
      </c>
      <c r="M50" s="389"/>
      <c r="N50" s="389"/>
      <c r="O50" s="389"/>
      <c r="P50" s="404"/>
      <c r="Q50" s="404"/>
      <c r="R50" s="404"/>
      <c r="S50" s="405"/>
    </row>
    <row r="51" spans="1:19" ht="16.5" thickTop="1">
      <c r="A51" s="409" t="s">
        <v>362</v>
      </c>
      <c r="B51" s="410"/>
      <c r="C51" s="410"/>
      <c r="D51" s="410"/>
      <c r="E51" s="410"/>
      <c r="F51" s="411"/>
      <c r="G51" s="411"/>
      <c r="H51" s="394"/>
      <c r="I51" s="394"/>
      <c r="J51" s="394"/>
      <c r="K51" s="394"/>
      <c r="L51" s="398"/>
      <c r="M51" s="398"/>
      <c r="N51" s="384"/>
      <c r="O51" s="398"/>
      <c r="P51" s="384"/>
      <c r="Q51" s="384"/>
      <c r="R51" s="398"/>
      <c r="S51" s="384"/>
    </row>
    <row r="52" spans="1:19" ht="15.75">
      <c r="A52" s="412" t="s">
        <v>363</v>
      </c>
    </row>
  </sheetData>
  <mergeCells count="7">
    <mergeCell ref="A29:A30"/>
    <mergeCell ref="A1:L1"/>
    <mergeCell ref="A2:L2"/>
    <mergeCell ref="A3:L3"/>
    <mergeCell ref="I4:L4"/>
    <mergeCell ref="A5:A6"/>
    <mergeCell ref="I28:L28"/>
  </mergeCells>
  <pageMargins left="1.02" right="0.5" top="0.5" bottom="0.75" header="0.3" footer="0.3"/>
  <pageSetup scale="45" orientation="landscape" r:id="rId1"/>
  <colBreaks count="1" manualBreakCount="1">
    <brk id="11" max="1048575" man="1"/>
  </colBreaks>
</worksheet>
</file>

<file path=xl/worksheets/sheet40.xml><?xml version="1.0" encoding="utf-8"?>
<worksheet xmlns="http://schemas.openxmlformats.org/spreadsheetml/2006/main" xmlns:r="http://schemas.openxmlformats.org/officeDocument/2006/relationships">
  <sheetPr>
    <pageSetUpPr fitToPage="1"/>
  </sheetPr>
  <dimension ref="A1:L39"/>
  <sheetViews>
    <sheetView showGridLines="0" zoomScaleSheetLayoutView="98" workbookViewId="0">
      <selection activeCell="O14" sqref="O14"/>
    </sheetView>
  </sheetViews>
  <sheetFormatPr defaultColWidth="11" defaultRowHeight="17.100000000000001" customHeight="1"/>
  <cols>
    <col min="1" max="1" width="50.85546875" style="586" customWidth="1"/>
    <col min="2" max="2" width="13.5703125" style="586" customWidth="1"/>
    <col min="3" max="4" width="14.42578125" style="586" bestFit="1" customWidth="1"/>
    <col min="5" max="5" width="13" style="586" bestFit="1" customWidth="1"/>
    <col min="6" max="6" width="3.140625" style="586" customWidth="1"/>
    <col min="7" max="7" width="10.140625" style="586" customWidth="1"/>
    <col min="8" max="8" width="13" style="586" bestFit="1" customWidth="1"/>
    <col min="9" max="9" width="2.140625" style="586" customWidth="1"/>
    <col min="10" max="10" width="9.42578125" style="586" customWidth="1"/>
    <col min="11" max="255" width="11" style="524"/>
    <col min="256" max="256" width="46.7109375" style="524" bestFit="1" customWidth="1"/>
    <col min="257" max="257" width="11.85546875" style="524" customWidth="1"/>
    <col min="258" max="258" width="12.42578125" style="524" customWidth="1"/>
    <col min="259" max="259" width="12.5703125" style="524" customWidth="1"/>
    <col min="260" max="260" width="11.7109375" style="524" customWidth="1"/>
    <col min="261" max="261" width="10.7109375" style="524" customWidth="1"/>
    <col min="262" max="262" width="2.42578125" style="524" bestFit="1" customWidth="1"/>
    <col min="263" max="263" width="8.5703125" style="524" customWidth="1"/>
    <col min="264" max="264" width="12.42578125" style="524" customWidth="1"/>
    <col min="265" max="265" width="2.140625" style="524" customWidth="1"/>
    <col min="266" max="266" width="9.42578125" style="524" customWidth="1"/>
    <col min="267" max="511" width="11" style="524"/>
    <col min="512" max="512" width="46.7109375" style="524" bestFit="1" customWidth="1"/>
    <col min="513" max="513" width="11.85546875" style="524" customWidth="1"/>
    <col min="514" max="514" width="12.42578125" style="524" customWidth="1"/>
    <col min="515" max="515" width="12.5703125" style="524" customWidth="1"/>
    <col min="516" max="516" width="11.7109375" style="524" customWidth="1"/>
    <col min="517" max="517" width="10.7109375" style="524" customWidth="1"/>
    <col min="518" max="518" width="2.42578125" style="524" bestFit="1" customWidth="1"/>
    <col min="519" max="519" width="8.5703125" style="524" customWidth="1"/>
    <col min="520" max="520" width="12.42578125" style="524" customWidth="1"/>
    <col min="521" max="521" width="2.140625" style="524" customWidth="1"/>
    <col min="522" max="522" width="9.42578125" style="524" customWidth="1"/>
    <col min="523" max="767" width="11" style="524"/>
    <col min="768" max="768" width="46.7109375" style="524" bestFit="1" customWidth="1"/>
    <col min="769" max="769" width="11.85546875" style="524" customWidth="1"/>
    <col min="770" max="770" width="12.42578125" style="524" customWidth="1"/>
    <col min="771" max="771" width="12.5703125" style="524" customWidth="1"/>
    <col min="772" max="772" width="11.7109375" style="524" customWidth="1"/>
    <col min="773" max="773" width="10.7109375" style="524" customWidth="1"/>
    <col min="774" max="774" width="2.42578125" style="524" bestFit="1" customWidth="1"/>
    <col min="775" max="775" width="8.5703125" style="524" customWidth="1"/>
    <col min="776" max="776" width="12.42578125" style="524" customWidth="1"/>
    <col min="777" max="777" width="2.140625" style="524" customWidth="1"/>
    <col min="778" max="778" width="9.42578125" style="524" customWidth="1"/>
    <col min="779" max="1023" width="11" style="524"/>
    <col min="1024" max="1024" width="46.7109375" style="524" bestFit="1" customWidth="1"/>
    <col min="1025" max="1025" width="11.85546875" style="524" customWidth="1"/>
    <col min="1026" max="1026" width="12.42578125" style="524" customWidth="1"/>
    <col min="1027" max="1027" width="12.5703125" style="524" customWidth="1"/>
    <col min="1028" max="1028" width="11.7109375" style="524" customWidth="1"/>
    <col min="1029" max="1029" width="10.7109375" style="524" customWidth="1"/>
    <col min="1030" max="1030" width="2.42578125" style="524" bestFit="1" customWidth="1"/>
    <col min="1031" max="1031" width="8.5703125" style="524" customWidth="1"/>
    <col min="1032" max="1032" width="12.42578125" style="524" customWidth="1"/>
    <col min="1033" max="1033" width="2.140625" style="524" customWidth="1"/>
    <col min="1034" max="1034" width="9.42578125" style="524" customWidth="1"/>
    <col min="1035" max="1279" width="11" style="524"/>
    <col min="1280" max="1280" width="46.7109375" style="524" bestFit="1" customWidth="1"/>
    <col min="1281" max="1281" width="11.85546875" style="524" customWidth="1"/>
    <col min="1282" max="1282" width="12.42578125" style="524" customWidth="1"/>
    <col min="1283" max="1283" width="12.5703125" style="524" customWidth="1"/>
    <col min="1284" max="1284" width="11.7109375" style="524" customWidth="1"/>
    <col min="1285" max="1285" width="10.7109375" style="524" customWidth="1"/>
    <col min="1286" max="1286" width="2.42578125" style="524" bestFit="1" customWidth="1"/>
    <col min="1287" max="1287" width="8.5703125" style="524" customWidth="1"/>
    <col min="1288" max="1288" width="12.42578125" style="524" customWidth="1"/>
    <col min="1289" max="1289" width="2.140625" style="524" customWidth="1"/>
    <col min="1290" max="1290" width="9.42578125" style="524" customWidth="1"/>
    <col min="1291" max="1535" width="11" style="524"/>
    <col min="1536" max="1536" width="46.7109375" style="524" bestFit="1" customWidth="1"/>
    <col min="1537" max="1537" width="11.85546875" style="524" customWidth="1"/>
    <col min="1538" max="1538" width="12.42578125" style="524" customWidth="1"/>
    <col min="1539" max="1539" width="12.5703125" style="524" customWidth="1"/>
    <col min="1540" max="1540" width="11.7109375" style="524" customWidth="1"/>
    <col min="1541" max="1541" width="10.7109375" style="524" customWidth="1"/>
    <col min="1542" max="1542" width="2.42578125" style="524" bestFit="1" customWidth="1"/>
    <col min="1543" max="1543" width="8.5703125" style="524" customWidth="1"/>
    <col min="1544" max="1544" width="12.42578125" style="524" customWidth="1"/>
    <col min="1545" max="1545" width="2.140625" style="524" customWidth="1"/>
    <col min="1546" max="1546" width="9.42578125" style="524" customWidth="1"/>
    <col min="1547" max="1791" width="11" style="524"/>
    <col min="1792" max="1792" width="46.7109375" style="524" bestFit="1" customWidth="1"/>
    <col min="1793" max="1793" width="11.85546875" style="524" customWidth="1"/>
    <col min="1794" max="1794" width="12.42578125" style="524" customWidth="1"/>
    <col min="1795" max="1795" width="12.5703125" style="524" customWidth="1"/>
    <col min="1796" max="1796" width="11.7109375" style="524" customWidth="1"/>
    <col min="1797" max="1797" width="10.7109375" style="524" customWidth="1"/>
    <col min="1798" max="1798" width="2.42578125" style="524" bestFit="1" customWidth="1"/>
    <col min="1799" max="1799" width="8.5703125" style="524" customWidth="1"/>
    <col min="1800" max="1800" width="12.42578125" style="524" customWidth="1"/>
    <col min="1801" max="1801" width="2.140625" style="524" customWidth="1"/>
    <col min="1802" max="1802" width="9.42578125" style="524" customWidth="1"/>
    <col min="1803" max="2047" width="11" style="524"/>
    <col min="2048" max="2048" width="46.7109375" style="524" bestFit="1" customWidth="1"/>
    <col min="2049" max="2049" width="11.85546875" style="524" customWidth="1"/>
    <col min="2050" max="2050" width="12.42578125" style="524" customWidth="1"/>
    <col min="2051" max="2051" width="12.5703125" style="524" customWidth="1"/>
    <col min="2052" max="2052" width="11.7109375" style="524" customWidth="1"/>
    <col min="2053" max="2053" width="10.7109375" style="524" customWidth="1"/>
    <col min="2054" max="2054" width="2.42578125" style="524" bestFit="1" customWidth="1"/>
    <col min="2055" max="2055" width="8.5703125" style="524" customWidth="1"/>
    <col min="2056" max="2056" width="12.42578125" style="524" customWidth="1"/>
    <col min="2057" max="2057" width="2.140625" style="524" customWidth="1"/>
    <col min="2058" max="2058" width="9.42578125" style="524" customWidth="1"/>
    <col min="2059" max="2303" width="11" style="524"/>
    <col min="2304" max="2304" width="46.7109375" style="524" bestFit="1" customWidth="1"/>
    <col min="2305" max="2305" width="11.85546875" style="524" customWidth="1"/>
    <col min="2306" max="2306" width="12.42578125" style="524" customWidth="1"/>
    <col min="2307" max="2307" width="12.5703125" style="524" customWidth="1"/>
    <col min="2308" max="2308" width="11.7109375" style="524" customWidth="1"/>
    <col min="2309" max="2309" width="10.7109375" style="524" customWidth="1"/>
    <col min="2310" max="2310" width="2.42578125" style="524" bestFit="1" customWidth="1"/>
    <col min="2311" max="2311" width="8.5703125" style="524" customWidth="1"/>
    <col min="2312" max="2312" width="12.42578125" style="524" customWidth="1"/>
    <col min="2313" max="2313" width="2.140625" style="524" customWidth="1"/>
    <col min="2314" max="2314" width="9.42578125" style="524" customWidth="1"/>
    <col min="2315" max="2559" width="11" style="524"/>
    <col min="2560" max="2560" width="46.7109375" style="524" bestFit="1" customWidth="1"/>
    <col min="2561" max="2561" width="11.85546875" style="524" customWidth="1"/>
    <col min="2562" max="2562" width="12.42578125" style="524" customWidth="1"/>
    <col min="2563" max="2563" width="12.5703125" style="524" customWidth="1"/>
    <col min="2564" max="2564" width="11.7109375" style="524" customWidth="1"/>
    <col min="2565" max="2565" width="10.7109375" style="524" customWidth="1"/>
    <col min="2566" max="2566" width="2.42578125" style="524" bestFit="1" customWidth="1"/>
    <col min="2567" max="2567" width="8.5703125" style="524" customWidth="1"/>
    <col min="2568" max="2568" width="12.42578125" style="524" customWidth="1"/>
    <col min="2569" max="2569" width="2.140625" style="524" customWidth="1"/>
    <col min="2570" max="2570" width="9.42578125" style="524" customWidth="1"/>
    <col min="2571" max="2815" width="11" style="524"/>
    <col min="2816" max="2816" width="46.7109375" style="524" bestFit="1" customWidth="1"/>
    <col min="2817" max="2817" width="11.85546875" style="524" customWidth="1"/>
    <col min="2818" max="2818" width="12.42578125" style="524" customWidth="1"/>
    <col min="2819" max="2819" width="12.5703125" style="524" customWidth="1"/>
    <col min="2820" max="2820" width="11.7109375" style="524" customWidth="1"/>
    <col min="2821" max="2821" width="10.7109375" style="524" customWidth="1"/>
    <col min="2822" max="2822" width="2.42578125" style="524" bestFit="1" customWidth="1"/>
    <col min="2823" max="2823" width="8.5703125" style="524" customWidth="1"/>
    <col min="2824" max="2824" width="12.42578125" style="524" customWidth="1"/>
    <col min="2825" max="2825" width="2.140625" style="524" customWidth="1"/>
    <col min="2826" max="2826" width="9.42578125" style="524" customWidth="1"/>
    <col min="2827" max="3071" width="11" style="524"/>
    <col min="3072" max="3072" width="46.7109375" style="524" bestFit="1" customWidth="1"/>
    <col min="3073" max="3073" width="11.85546875" style="524" customWidth="1"/>
    <col min="3074" max="3074" width="12.42578125" style="524" customWidth="1"/>
    <col min="3075" max="3075" width="12.5703125" style="524" customWidth="1"/>
    <col min="3076" max="3076" width="11.7109375" style="524" customWidth="1"/>
    <col min="3077" max="3077" width="10.7109375" style="524" customWidth="1"/>
    <col min="3078" max="3078" width="2.42578125" style="524" bestFit="1" customWidth="1"/>
    <col min="3079" max="3079" width="8.5703125" style="524" customWidth="1"/>
    <col min="3080" max="3080" width="12.42578125" style="524" customWidth="1"/>
    <col min="3081" max="3081" width="2.140625" style="524" customWidth="1"/>
    <col min="3082" max="3082" width="9.42578125" style="524" customWidth="1"/>
    <col min="3083" max="3327" width="11" style="524"/>
    <col min="3328" max="3328" width="46.7109375" style="524" bestFit="1" customWidth="1"/>
    <col min="3329" max="3329" width="11.85546875" style="524" customWidth="1"/>
    <col min="3330" max="3330" width="12.42578125" style="524" customWidth="1"/>
    <col min="3331" max="3331" width="12.5703125" style="524" customWidth="1"/>
    <col min="3332" max="3332" width="11.7109375" style="524" customWidth="1"/>
    <col min="3333" max="3333" width="10.7109375" style="524" customWidth="1"/>
    <col min="3334" max="3334" width="2.42578125" style="524" bestFit="1" customWidth="1"/>
    <col min="3335" max="3335" width="8.5703125" style="524" customWidth="1"/>
    <col min="3336" max="3336" width="12.42578125" style="524" customWidth="1"/>
    <col min="3337" max="3337" width="2.140625" style="524" customWidth="1"/>
    <col min="3338" max="3338" width="9.42578125" style="524" customWidth="1"/>
    <col min="3339" max="3583" width="11" style="524"/>
    <col min="3584" max="3584" width="46.7109375" style="524" bestFit="1" customWidth="1"/>
    <col min="3585" max="3585" width="11.85546875" style="524" customWidth="1"/>
    <col min="3586" max="3586" width="12.42578125" style="524" customWidth="1"/>
    <col min="3587" max="3587" width="12.5703125" style="524" customWidth="1"/>
    <col min="3588" max="3588" width="11.7109375" style="524" customWidth="1"/>
    <col min="3589" max="3589" width="10.7109375" style="524" customWidth="1"/>
    <col min="3590" max="3590" width="2.42578125" style="524" bestFit="1" customWidth="1"/>
    <col min="3591" max="3591" width="8.5703125" style="524" customWidth="1"/>
    <col min="3592" max="3592" width="12.42578125" style="524" customWidth="1"/>
    <col min="3593" max="3593" width="2.140625" style="524" customWidth="1"/>
    <col min="3594" max="3594" width="9.42578125" style="524" customWidth="1"/>
    <col min="3595" max="3839" width="11" style="524"/>
    <col min="3840" max="3840" width="46.7109375" style="524" bestFit="1" customWidth="1"/>
    <col min="3841" max="3841" width="11.85546875" style="524" customWidth="1"/>
    <col min="3842" max="3842" width="12.42578125" style="524" customWidth="1"/>
    <col min="3843" max="3843" width="12.5703125" style="524" customWidth="1"/>
    <col min="3844" max="3844" width="11.7109375" style="524" customWidth="1"/>
    <col min="3845" max="3845" width="10.7109375" style="524" customWidth="1"/>
    <col min="3846" max="3846" width="2.42578125" style="524" bestFit="1" customWidth="1"/>
    <col min="3847" max="3847" width="8.5703125" style="524" customWidth="1"/>
    <col min="3848" max="3848" width="12.42578125" style="524" customWidth="1"/>
    <col min="3849" max="3849" width="2.140625" style="524" customWidth="1"/>
    <col min="3850" max="3850" width="9.42578125" style="524" customWidth="1"/>
    <col min="3851" max="4095" width="11" style="524"/>
    <col min="4096" max="4096" width="46.7109375" style="524" bestFit="1" customWidth="1"/>
    <col min="4097" max="4097" width="11.85546875" style="524" customWidth="1"/>
    <col min="4098" max="4098" width="12.42578125" style="524" customWidth="1"/>
    <col min="4099" max="4099" width="12.5703125" style="524" customWidth="1"/>
    <col min="4100" max="4100" width="11.7109375" style="524" customWidth="1"/>
    <col min="4101" max="4101" width="10.7109375" style="524" customWidth="1"/>
    <col min="4102" max="4102" width="2.42578125" style="524" bestFit="1" customWidth="1"/>
    <col min="4103" max="4103" width="8.5703125" style="524" customWidth="1"/>
    <col min="4104" max="4104" width="12.42578125" style="524" customWidth="1"/>
    <col min="4105" max="4105" width="2.140625" style="524" customWidth="1"/>
    <col min="4106" max="4106" width="9.42578125" style="524" customWidth="1"/>
    <col min="4107" max="4351" width="11" style="524"/>
    <col min="4352" max="4352" width="46.7109375" style="524" bestFit="1" customWidth="1"/>
    <col min="4353" max="4353" width="11.85546875" style="524" customWidth="1"/>
    <col min="4354" max="4354" width="12.42578125" style="524" customWidth="1"/>
    <col min="4355" max="4355" width="12.5703125" style="524" customWidth="1"/>
    <col min="4356" max="4356" width="11.7109375" style="524" customWidth="1"/>
    <col min="4357" max="4357" width="10.7109375" style="524" customWidth="1"/>
    <col min="4358" max="4358" width="2.42578125" style="524" bestFit="1" customWidth="1"/>
    <col min="4359" max="4359" width="8.5703125" style="524" customWidth="1"/>
    <col min="4360" max="4360" width="12.42578125" style="524" customWidth="1"/>
    <col min="4361" max="4361" width="2.140625" style="524" customWidth="1"/>
    <col min="4362" max="4362" width="9.42578125" style="524" customWidth="1"/>
    <col min="4363" max="4607" width="11" style="524"/>
    <col min="4608" max="4608" width="46.7109375" style="524" bestFit="1" customWidth="1"/>
    <col min="4609" max="4609" width="11.85546875" style="524" customWidth="1"/>
    <col min="4610" max="4610" width="12.42578125" style="524" customWidth="1"/>
    <col min="4611" max="4611" width="12.5703125" style="524" customWidth="1"/>
    <col min="4612" max="4612" width="11.7109375" style="524" customWidth="1"/>
    <col min="4613" max="4613" width="10.7109375" style="524" customWidth="1"/>
    <col min="4614" max="4614" width="2.42578125" style="524" bestFit="1" customWidth="1"/>
    <col min="4615" max="4615" width="8.5703125" style="524" customWidth="1"/>
    <col min="4616" max="4616" width="12.42578125" style="524" customWidth="1"/>
    <col min="4617" max="4617" width="2.140625" style="524" customWidth="1"/>
    <col min="4618" max="4618" width="9.42578125" style="524" customWidth="1"/>
    <col min="4619" max="4863" width="11" style="524"/>
    <col min="4864" max="4864" width="46.7109375" style="524" bestFit="1" customWidth="1"/>
    <col min="4865" max="4865" width="11.85546875" style="524" customWidth="1"/>
    <col min="4866" max="4866" width="12.42578125" style="524" customWidth="1"/>
    <col min="4867" max="4867" width="12.5703125" style="524" customWidth="1"/>
    <col min="4868" max="4868" width="11.7109375" style="524" customWidth="1"/>
    <col min="4869" max="4869" width="10.7109375" style="524" customWidth="1"/>
    <col min="4870" max="4870" width="2.42578125" style="524" bestFit="1" customWidth="1"/>
    <col min="4871" max="4871" width="8.5703125" style="524" customWidth="1"/>
    <col min="4872" max="4872" width="12.42578125" style="524" customWidth="1"/>
    <col min="4873" max="4873" width="2.140625" style="524" customWidth="1"/>
    <col min="4874" max="4874" width="9.42578125" style="524" customWidth="1"/>
    <col min="4875" max="5119" width="11" style="524"/>
    <col min="5120" max="5120" width="46.7109375" style="524" bestFit="1" customWidth="1"/>
    <col min="5121" max="5121" width="11.85546875" style="524" customWidth="1"/>
    <col min="5122" max="5122" width="12.42578125" style="524" customWidth="1"/>
    <col min="5123" max="5123" width="12.5703125" style="524" customWidth="1"/>
    <col min="5124" max="5124" width="11.7109375" style="524" customWidth="1"/>
    <col min="5125" max="5125" width="10.7109375" style="524" customWidth="1"/>
    <col min="5126" max="5126" width="2.42578125" style="524" bestFit="1" customWidth="1"/>
    <col min="5127" max="5127" width="8.5703125" style="524" customWidth="1"/>
    <col min="5128" max="5128" width="12.42578125" style="524" customWidth="1"/>
    <col min="5129" max="5129" width="2.140625" style="524" customWidth="1"/>
    <col min="5130" max="5130" width="9.42578125" style="524" customWidth="1"/>
    <col min="5131" max="5375" width="11" style="524"/>
    <col min="5376" max="5376" width="46.7109375" style="524" bestFit="1" customWidth="1"/>
    <col min="5377" max="5377" width="11.85546875" style="524" customWidth="1"/>
    <col min="5378" max="5378" width="12.42578125" style="524" customWidth="1"/>
    <col min="5379" max="5379" width="12.5703125" style="524" customWidth="1"/>
    <col min="5380" max="5380" width="11.7109375" style="524" customWidth="1"/>
    <col min="5381" max="5381" width="10.7109375" style="524" customWidth="1"/>
    <col min="5382" max="5382" width="2.42578125" style="524" bestFit="1" customWidth="1"/>
    <col min="5383" max="5383" width="8.5703125" style="524" customWidth="1"/>
    <col min="5384" max="5384" width="12.42578125" style="524" customWidth="1"/>
    <col min="5385" max="5385" width="2.140625" style="524" customWidth="1"/>
    <col min="5386" max="5386" width="9.42578125" style="524" customWidth="1"/>
    <col min="5387" max="5631" width="11" style="524"/>
    <col min="5632" max="5632" width="46.7109375" style="524" bestFit="1" customWidth="1"/>
    <col min="5633" max="5633" width="11.85546875" style="524" customWidth="1"/>
    <col min="5634" max="5634" width="12.42578125" style="524" customWidth="1"/>
    <col min="5635" max="5635" width="12.5703125" style="524" customWidth="1"/>
    <col min="5636" max="5636" width="11.7109375" style="524" customWidth="1"/>
    <col min="5637" max="5637" width="10.7109375" style="524" customWidth="1"/>
    <col min="5638" max="5638" width="2.42578125" style="524" bestFit="1" customWidth="1"/>
    <col min="5639" max="5639" width="8.5703125" style="524" customWidth="1"/>
    <col min="5640" max="5640" width="12.42578125" style="524" customWidth="1"/>
    <col min="5641" max="5641" width="2.140625" style="524" customWidth="1"/>
    <col min="5642" max="5642" width="9.42578125" style="524" customWidth="1"/>
    <col min="5643" max="5887" width="11" style="524"/>
    <col min="5888" max="5888" width="46.7109375" style="524" bestFit="1" customWidth="1"/>
    <col min="5889" max="5889" width="11.85546875" style="524" customWidth="1"/>
    <col min="5890" max="5890" width="12.42578125" style="524" customWidth="1"/>
    <col min="5891" max="5891" width="12.5703125" style="524" customWidth="1"/>
    <col min="5892" max="5892" width="11.7109375" style="524" customWidth="1"/>
    <col min="5893" max="5893" width="10.7109375" style="524" customWidth="1"/>
    <col min="5894" max="5894" width="2.42578125" style="524" bestFit="1" customWidth="1"/>
    <col min="5895" max="5895" width="8.5703125" style="524" customWidth="1"/>
    <col min="5896" max="5896" width="12.42578125" style="524" customWidth="1"/>
    <col min="5897" max="5897" width="2.140625" style="524" customWidth="1"/>
    <col min="5898" max="5898" width="9.42578125" style="524" customWidth="1"/>
    <col min="5899" max="6143" width="11" style="524"/>
    <col min="6144" max="6144" width="46.7109375" style="524" bestFit="1" customWidth="1"/>
    <col min="6145" max="6145" width="11.85546875" style="524" customWidth="1"/>
    <col min="6146" max="6146" width="12.42578125" style="524" customWidth="1"/>
    <col min="6147" max="6147" width="12.5703125" style="524" customWidth="1"/>
    <col min="6148" max="6148" width="11.7109375" style="524" customWidth="1"/>
    <col min="6149" max="6149" width="10.7109375" style="524" customWidth="1"/>
    <col min="6150" max="6150" width="2.42578125" style="524" bestFit="1" customWidth="1"/>
    <col min="6151" max="6151" width="8.5703125" style="524" customWidth="1"/>
    <col min="6152" max="6152" width="12.42578125" style="524" customWidth="1"/>
    <col min="6153" max="6153" width="2.140625" style="524" customWidth="1"/>
    <col min="6154" max="6154" width="9.42578125" style="524" customWidth="1"/>
    <col min="6155" max="6399" width="11" style="524"/>
    <col min="6400" max="6400" width="46.7109375" style="524" bestFit="1" customWidth="1"/>
    <col min="6401" max="6401" width="11.85546875" style="524" customWidth="1"/>
    <col min="6402" max="6402" width="12.42578125" style="524" customWidth="1"/>
    <col min="6403" max="6403" width="12.5703125" style="524" customWidth="1"/>
    <col min="6404" max="6404" width="11.7109375" style="524" customWidth="1"/>
    <col min="6405" max="6405" width="10.7109375" style="524" customWidth="1"/>
    <col min="6406" max="6406" width="2.42578125" style="524" bestFit="1" customWidth="1"/>
    <col min="6407" max="6407" width="8.5703125" style="524" customWidth="1"/>
    <col min="6408" max="6408" width="12.42578125" style="524" customWidth="1"/>
    <col min="6409" max="6409" width="2.140625" style="524" customWidth="1"/>
    <col min="6410" max="6410" width="9.42578125" style="524" customWidth="1"/>
    <col min="6411" max="6655" width="11" style="524"/>
    <col min="6656" max="6656" width="46.7109375" style="524" bestFit="1" customWidth="1"/>
    <col min="6657" max="6657" width="11.85546875" style="524" customWidth="1"/>
    <col min="6658" max="6658" width="12.42578125" style="524" customWidth="1"/>
    <col min="6659" max="6659" width="12.5703125" style="524" customWidth="1"/>
    <col min="6660" max="6660" width="11.7109375" style="524" customWidth="1"/>
    <col min="6661" max="6661" width="10.7109375" style="524" customWidth="1"/>
    <col min="6662" max="6662" width="2.42578125" style="524" bestFit="1" customWidth="1"/>
    <col min="6663" max="6663" width="8.5703125" style="524" customWidth="1"/>
    <col min="6664" max="6664" width="12.42578125" style="524" customWidth="1"/>
    <col min="6665" max="6665" width="2.140625" style="524" customWidth="1"/>
    <col min="6666" max="6666" width="9.42578125" style="524" customWidth="1"/>
    <col min="6667" max="6911" width="11" style="524"/>
    <col min="6912" max="6912" width="46.7109375" style="524" bestFit="1" customWidth="1"/>
    <col min="6913" max="6913" width="11.85546875" style="524" customWidth="1"/>
    <col min="6914" max="6914" width="12.42578125" style="524" customWidth="1"/>
    <col min="6915" max="6915" width="12.5703125" style="524" customWidth="1"/>
    <col min="6916" max="6916" width="11.7109375" style="524" customWidth="1"/>
    <col min="6917" max="6917" width="10.7109375" style="524" customWidth="1"/>
    <col min="6918" max="6918" width="2.42578125" style="524" bestFit="1" customWidth="1"/>
    <col min="6919" max="6919" width="8.5703125" style="524" customWidth="1"/>
    <col min="6920" max="6920" width="12.42578125" style="524" customWidth="1"/>
    <col min="6921" max="6921" width="2.140625" style="524" customWidth="1"/>
    <col min="6922" max="6922" width="9.42578125" style="524" customWidth="1"/>
    <col min="6923" max="7167" width="11" style="524"/>
    <col min="7168" max="7168" width="46.7109375" style="524" bestFit="1" customWidth="1"/>
    <col min="7169" max="7169" width="11.85546875" style="524" customWidth="1"/>
    <col min="7170" max="7170" width="12.42578125" style="524" customWidth="1"/>
    <col min="7171" max="7171" width="12.5703125" style="524" customWidth="1"/>
    <col min="7172" max="7172" width="11.7109375" style="524" customWidth="1"/>
    <col min="7173" max="7173" width="10.7109375" style="524" customWidth="1"/>
    <col min="7174" max="7174" width="2.42578125" style="524" bestFit="1" customWidth="1"/>
    <col min="7175" max="7175" width="8.5703125" style="524" customWidth="1"/>
    <col min="7176" max="7176" width="12.42578125" style="524" customWidth="1"/>
    <col min="7177" max="7177" width="2.140625" style="524" customWidth="1"/>
    <col min="7178" max="7178" width="9.42578125" style="524" customWidth="1"/>
    <col min="7179" max="7423" width="11" style="524"/>
    <col min="7424" max="7424" width="46.7109375" style="524" bestFit="1" customWidth="1"/>
    <col min="7425" max="7425" width="11.85546875" style="524" customWidth="1"/>
    <col min="7426" max="7426" width="12.42578125" style="524" customWidth="1"/>
    <col min="7427" max="7427" width="12.5703125" style="524" customWidth="1"/>
    <col min="7428" max="7428" width="11.7109375" style="524" customWidth="1"/>
    <col min="7429" max="7429" width="10.7109375" style="524" customWidth="1"/>
    <col min="7430" max="7430" width="2.42578125" style="524" bestFit="1" customWidth="1"/>
    <col min="7431" max="7431" width="8.5703125" style="524" customWidth="1"/>
    <col min="7432" max="7432" width="12.42578125" style="524" customWidth="1"/>
    <col min="7433" max="7433" width="2.140625" style="524" customWidth="1"/>
    <col min="7434" max="7434" width="9.42578125" style="524" customWidth="1"/>
    <col min="7435" max="7679" width="11" style="524"/>
    <col min="7680" max="7680" width="46.7109375" style="524" bestFit="1" customWidth="1"/>
    <col min="7681" max="7681" width="11.85546875" style="524" customWidth="1"/>
    <col min="7682" max="7682" width="12.42578125" style="524" customWidth="1"/>
    <col min="7683" max="7683" width="12.5703125" style="524" customWidth="1"/>
    <col min="7684" max="7684" width="11.7109375" style="524" customWidth="1"/>
    <col min="7685" max="7685" width="10.7109375" style="524" customWidth="1"/>
    <col min="7686" max="7686" width="2.42578125" style="524" bestFit="1" customWidth="1"/>
    <col min="7687" max="7687" width="8.5703125" style="524" customWidth="1"/>
    <col min="7688" max="7688" width="12.42578125" style="524" customWidth="1"/>
    <col min="7689" max="7689" width="2.140625" style="524" customWidth="1"/>
    <col min="7690" max="7690" width="9.42578125" style="524" customWidth="1"/>
    <col min="7691" max="7935" width="11" style="524"/>
    <col min="7936" max="7936" width="46.7109375" style="524" bestFit="1" customWidth="1"/>
    <col min="7937" max="7937" width="11.85546875" style="524" customWidth="1"/>
    <col min="7938" max="7938" width="12.42578125" style="524" customWidth="1"/>
    <col min="7939" max="7939" width="12.5703125" style="524" customWidth="1"/>
    <col min="7940" max="7940" width="11.7109375" style="524" customWidth="1"/>
    <col min="7941" max="7941" width="10.7109375" style="524" customWidth="1"/>
    <col min="7942" max="7942" width="2.42578125" style="524" bestFit="1" customWidth="1"/>
    <col min="7943" max="7943" width="8.5703125" style="524" customWidth="1"/>
    <col min="7944" max="7944" width="12.42578125" style="524" customWidth="1"/>
    <col min="7945" max="7945" width="2.140625" style="524" customWidth="1"/>
    <col min="7946" max="7946" width="9.42578125" style="524" customWidth="1"/>
    <col min="7947" max="8191" width="11" style="524"/>
    <col min="8192" max="8192" width="46.7109375" style="524" bestFit="1" customWidth="1"/>
    <col min="8193" max="8193" width="11.85546875" style="524" customWidth="1"/>
    <col min="8194" max="8194" width="12.42578125" style="524" customWidth="1"/>
    <col min="8195" max="8195" width="12.5703125" style="524" customWidth="1"/>
    <col min="8196" max="8196" width="11.7109375" style="524" customWidth="1"/>
    <col min="8197" max="8197" width="10.7109375" style="524" customWidth="1"/>
    <col min="8198" max="8198" width="2.42578125" style="524" bestFit="1" customWidth="1"/>
    <col min="8199" max="8199" width="8.5703125" style="524" customWidth="1"/>
    <col min="8200" max="8200" width="12.42578125" style="524" customWidth="1"/>
    <col min="8201" max="8201" width="2.140625" style="524" customWidth="1"/>
    <col min="8202" max="8202" width="9.42578125" style="524" customWidth="1"/>
    <col min="8203" max="8447" width="11" style="524"/>
    <col min="8448" max="8448" width="46.7109375" style="524" bestFit="1" customWidth="1"/>
    <col min="8449" max="8449" width="11.85546875" style="524" customWidth="1"/>
    <col min="8450" max="8450" width="12.42578125" style="524" customWidth="1"/>
    <col min="8451" max="8451" width="12.5703125" style="524" customWidth="1"/>
    <col min="8452" max="8452" width="11.7109375" style="524" customWidth="1"/>
    <col min="8453" max="8453" width="10.7109375" style="524" customWidth="1"/>
    <col min="8454" max="8454" width="2.42578125" style="524" bestFit="1" customWidth="1"/>
    <col min="8455" max="8455" width="8.5703125" style="524" customWidth="1"/>
    <col min="8456" max="8456" width="12.42578125" style="524" customWidth="1"/>
    <col min="8457" max="8457" width="2.140625" style="524" customWidth="1"/>
    <col min="8458" max="8458" width="9.42578125" style="524" customWidth="1"/>
    <col min="8459" max="8703" width="11" style="524"/>
    <col min="8704" max="8704" width="46.7109375" style="524" bestFit="1" customWidth="1"/>
    <col min="8705" max="8705" width="11.85546875" style="524" customWidth="1"/>
    <col min="8706" max="8706" width="12.42578125" style="524" customWidth="1"/>
    <col min="8707" max="8707" width="12.5703125" style="524" customWidth="1"/>
    <col min="8708" max="8708" width="11.7109375" style="524" customWidth="1"/>
    <col min="8709" max="8709" width="10.7109375" style="524" customWidth="1"/>
    <col min="8710" max="8710" width="2.42578125" style="524" bestFit="1" customWidth="1"/>
    <col min="8711" max="8711" width="8.5703125" style="524" customWidth="1"/>
    <col min="8712" max="8712" width="12.42578125" style="524" customWidth="1"/>
    <col min="8713" max="8713" width="2.140625" style="524" customWidth="1"/>
    <col min="8714" max="8714" width="9.42578125" style="524" customWidth="1"/>
    <col min="8715" max="8959" width="11" style="524"/>
    <col min="8960" max="8960" width="46.7109375" style="524" bestFit="1" customWidth="1"/>
    <col min="8961" max="8961" width="11.85546875" style="524" customWidth="1"/>
    <col min="8962" max="8962" width="12.42578125" style="524" customWidth="1"/>
    <col min="8963" max="8963" width="12.5703125" style="524" customWidth="1"/>
    <col min="8964" max="8964" width="11.7109375" style="524" customWidth="1"/>
    <col min="8965" max="8965" width="10.7109375" style="524" customWidth="1"/>
    <col min="8966" max="8966" width="2.42578125" style="524" bestFit="1" customWidth="1"/>
    <col min="8967" max="8967" width="8.5703125" style="524" customWidth="1"/>
    <col min="8968" max="8968" width="12.42578125" style="524" customWidth="1"/>
    <col min="8969" max="8969" width="2.140625" style="524" customWidth="1"/>
    <col min="8970" max="8970" width="9.42578125" style="524" customWidth="1"/>
    <col min="8971" max="9215" width="11" style="524"/>
    <col min="9216" max="9216" width="46.7109375" style="524" bestFit="1" customWidth="1"/>
    <col min="9217" max="9217" width="11.85546875" style="524" customWidth="1"/>
    <col min="9218" max="9218" width="12.42578125" style="524" customWidth="1"/>
    <col min="9219" max="9219" width="12.5703125" style="524" customWidth="1"/>
    <col min="9220" max="9220" width="11.7109375" style="524" customWidth="1"/>
    <col min="9221" max="9221" width="10.7109375" style="524" customWidth="1"/>
    <col min="9222" max="9222" width="2.42578125" style="524" bestFit="1" customWidth="1"/>
    <col min="9223" max="9223" width="8.5703125" style="524" customWidth="1"/>
    <col min="9224" max="9224" width="12.42578125" style="524" customWidth="1"/>
    <col min="9225" max="9225" width="2.140625" style="524" customWidth="1"/>
    <col min="9226" max="9226" width="9.42578125" style="524" customWidth="1"/>
    <col min="9227" max="9471" width="11" style="524"/>
    <col min="9472" max="9472" width="46.7109375" style="524" bestFit="1" customWidth="1"/>
    <col min="9473" max="9473" width="11.85546875" style="524" customWidth="1"/>
    <col min="9474" max="9474" width="12.42578125" style="524" customWidth="1"/>
    <col min="9475" max="9475" width="12.5703125" style="524" customWidth="1"/>
    <col min="9476" max="9476" width="11.7109375" style="524" customWidth="1"/>
    <col min="9477" max="9477" width="10.7109375" style="524" customWidth="1"/>
    <col min="9478" max="9478" width="2.42578125" style="524" bestFit="1" customWidth="1"/>
    <col min="9479" max="9479" width="8.5703125" style="524" customWidth="1"/>
    <col min="9480" max="9480" width="12.42578125" style="524" customWidth="1"/>
    <col min="9481" max="9481" width="2.140625" style="524" customWidth="1"/>
    <col min="9482" max="9482" width="9.42578125" style="524" customWidth="1"/>
    <col min="9483" max="9727" width="11" style="524"/>
    <col min="9728" max="9728" width="46.7109375" style="524" bestFit="1" customWidth="1"/>
    <col min="9729" max="9729" width="11.85546875" style="524" customWidth="1"/>
    <col min="9730" max="9730" width="12.42578125" style="524" customWidth="1"/>
    <col min="9731" max="9731" width="12.5703125" style="524" customWidth="1"/>
    <col min="9732" max="9732" width="11.7109375" style="524" customWidth="1"/>
    <col min="9733" max="9733" width="10.7109375" style="524" customWidth="1"/>
    <col min="9734" max="9734" width="2.42578125" style="524" bestFit="1" customWidth="1"/>
    <col min="9735" max="9735" width="8.5703125" style="524" customWidth="1"/>
    <col min="9736" max="9736" width="12.42578125" style="524" customWidth="1"/>
    <col min="9737" max="9737" width="2.140625" style="524" customWidth="1"/>
    <col min="9738" max="9738" width="9.42578125" style="524" customWidth="1"/>
    <col min="9739" max="9983" width="11" style="524"/>
    <col min="9984" max="9984" width="46.7109375" style="524" bestFit="1" customWidth="1"/>
    <col min="9985" max="9985" width="11.85546875" style="524" customWidth="1"/>
    <col min="9986" max="9986" width="12.42578125" style="524" customWidth="1"/>
    <col min="9987" max="9987" width="12.5703125" style="524" customWidth="1"/>
    <col min="9988" max="9988" width="11.7109375" style="524" customWidth="1"/>
    <col min="9989" max="9989" width="10.7109375" style="524" customWidth="1"/>
    <col min="9990" max="9990" width="2.42578125" style="524" bestFit="1" customWidth="1"/>
    <col min="9991" max="9991" width="8.5703125" style="524" customWidth="1"/>
    <col min="9992" max="9992" width="12.42578125" style="524" customWidth="1"/>
    <col min="9993" max="9993" width="2.140625" style="524" customWidth="1"/>
    <col min="9994" max="9994" width="9.42578125" style="524" customWidth="1"/>
    <col min="9995" max="10239" width="11" style="524"/>
    <col min="10240" max="10240" width="46.7109375" style="524" bestFit="1" customWidth="1"/>
    <col min="10241" max="10241" width="11.85546875" style="524" customWidth="1"/>
    <col min="10242" max="10242" width="12.42578125" style="524" customWidth="1"/>
    <col min="10243" max="10243" width="12.5703125" style="524" customWidth="1"/>
    <col min="10244" max="10244" width="11.7109375" style="524" customWidth="1"/>
    <col min="10245" max="10245" width="10.7109375" style="524" customWidth="1"/>
    <col min="10246" max="10246" width="2.42578125" style="524" bestFit="1" customWidth="1"/>
    <col min="10247" max="10247" width="8.5703125" style="524" customWidth="1"/>
    <col min="10248" max="10248" width="12.42578125" style="524" customWidth="1"/>
    <col min="10249" max="10249" width="2.140625" style="524" customWidth="1"/>
    <col min="10250" max="10250" width="9.42578125" style="524" customWidth="1"/>
    <col min="10251" max="10495" width="11" style="524"/>
    <col min="10496" max="10496" width="46.7109375" style="524" bestFit="1" customWidth="1"/>
    <col min="10497" max="10497" width="11.85546875" style="524" customWidth="1"/>
    <col min="10498" max="10498" width="12.42578125" style="524" customWidth="1"/>
    <col min="10499" max="10499" width="12.5703125" style="524" customWidth="1"/>
    <col min="10500" max="10500" width="11.7109375" style="524" customWidth="1"/>
    <col min="10501" max="10501" width="10.7109375" style="524" customWidth="1"/>
    <col min="10502" max="10502" width="2.42578125" style="524" bestFit="1" customWidth="1"/>
    <col min="10503" max="10503" width="8.5703125" style="524" customWidth="1"/>
    <col min="10504" max="10504" width="12.42578125" style="524" customWidth="1"/>
    <col min="10505" max="10505" width="2.140625" style="524" customWidth="1"/>
    <col min="10506" max="10506" width="9.42578125" style="524" customWidth="1"/>
    <col min="10507" max="10751" width="11" style="524"/>
    <col min="10752" max="10752" width="46.7109375" style="524" bestFit="1" customWidth="1"/>
    <col min="10753" max="10753" width="11.85546875" style="524" customWidth="1"/>
    <col min="10754" max="10754" width="12.42578125" style="524" customWidth="1"/>
    <col min="10755" max="10755" width="12.5703125" style="524" customWidth="1"/>
    <col min="10756" max="10756" width="11.7109375" style="524" customWidth="1"/>
    <col min="10757" max="10757" width="10.7109375" style="524" customWidth="1"/>
    <col min="10758" max="10758" width="2.42578125" style="524" bestFit="1" customWidth="1"/>
    <col min="10759" max="10759" width="8.5703125" style="524" customWidth="1"/>
    <col min="10760" max="10760" width="12.42578125" style="524" customWidth="1"/>
    <col min="10761" max="10761" width="2.140625" style="524" customWidth="1"/>
    <col min="10762" max="10762" width="9.42578125" style="524" customWidth="1"/>
    <col min="10763" max="11007" width="11" style="524"/>
    <col min="11008" max="11008" width="46.7109375" style="524" bestFit="1" customWidth="1"/>
    <col min="11009" max="11009" width="11.85546875" style="524" customWidth="1"/>
    <col min="11010" max="11010" width="12.42578125" style="524" customWidth="1"/>
    <col min="11011" max="11011" width="12.5703125" style="524" customWidth="1"/>
    <col min="11012" max="11012" width="11.7109375" style="524" customWidth="1"/>
    <col min="11013" max="11013" width="10.7109375" style="524" customWidth="1"/>
    <col min="11014" max="11014" width="2.42578125" style="524" bestFit="1" customWidth="1"/>
    <col min="11015" max="11015" width="8.5703125" style="524" customWidth="1"/>
    <col min="11016" max="11016" width="12.42578125" style="524" customWidth="1"/>
    <col min="11017" max="11017" width="2.140625" style="524" customWidth="1"/>
    <col min="11018" max="11018" width="9.42578125" style="524" customWidth="1"/>
    <col min="11019" max="11263" width="11" style="524"/>
    <col min="11264" max="11264" width="46.7109375" style="524" bestFit="1" customWidth="1"/>
    <col min="11265" max="11265" width="11.85546875" style="524" customWidth="1"/>
    <col min="11266" max="11266" width="12.42578125" style="524" customWidth="1"/>
    <col min="11267" max="11267" width="12.5703125" style="524" customWidth="1"/>
    <col min="11268" max="11268" width="11.7109375" style="524" customWidth="1"/>
    <col min="11269" max="11269" width="10.7109375" style="524" customWidth="1"/>
    <col min="11270" max="11270" width="2.42578125" style="524" bestFit="1" customWidth="1"/>
    <col min="11271" max="11271" width="8.5703125" style="524" customWidth="1"/>
    <col min="11272" max="11272" width="12.42578125" style="524" customWidth="1"/>
    <col min="11273" max="11273" width="2.140625" style="524" customWidth="1"/>
    <col min="11274" max="11274" width="9.42578125" style="524" customWidth="1"/>
    <col min="11275" max="11519" width="11" style="524"/>
    <col min="11520" max="11520" width="46.7109375" style="524" bestFit="1" customWidth="1"/>
    <col min="11521" max="11521" width="11.85546875" style="524" customWidth="1"/>
    <col min="11522" max="11522" width="12.42578125" style="524" customWidth="1"/>
    <col min="11523" max="11523" width="12.5703125" style="524" customWidth="1"/>
    <col min="11524" max="11524" width="11.7109375" style="524" customWidth="1"/>
    <col min="11525" max="11525" width="10.7109375" style="524" customWidth="1"/>
    <col min="11526" max="11526" width="2.42578125" style="524" bestFit="1" customWidth="1"/>
    <col min="11527" max="11527" width="8.5703125" style="524" customWidth="1"/>
    <col min="11528" max="11528" width="12.42578125" style="524" customWidth="1"/>
    <col min="11529" max="11529" width="2.140625" style="524" customWidth="1"/>
    <col min="11530" max="11530" width="9.42578125" style="524" customWidth="1"/>
    <col min="11531" max="11775" width="11" style="524"/>
    <col min="11776" max="11776" width="46.7109375" style="524" bestFit="1" customWidth="1"/>
    <col min="11777" max="11777" width="11.85546875" style="524" customWidth="1"/>
    <col min="11778" max="11778" width="12.42578125" style="524" customWidth="1"/>
    <col min="11779" max="11779" width="12.5703125" style="524" customWidth="1"/>
    <col min="11780" max="11780" width="11.7109375" style="524" customWidth="1"/>
    <col min="11781" max="11781" width="10.7109375" style="524" customWidth="1"/>
    <col min="11782" max="11782" width="2.42578125" style="524" bestFit="1" customWidth="1"/>
    <col min="11783" max="11783" width="8.5703125" style="524" customWidth="1"/>
    <col min="11784" max="11784" width="12.42578125" style="524" customWidth="1"/>
    <col min="11785" max="11785" width="2.140625" style="524" customWidth="1"/>
    <col min="11786" max="11786" width="9.42578125" style="524" customWidth="1"/>
    <col min="11787" max="12031" width="11" style="524"/>
    <col min="12032" max="12032" width="46.7109375" style="524" bestFit="1" customWidth="1"/>
    <col min="12033" max="12033" width="11.85546875" style="524" customWidth="1"/>
    <col min="12034" max="12034" width="12.42578125" style="524" customWidth="1"/>
    <col min="12035" max="12035" width="12.5703125" style="524" customWidth="1"/>
    <col min="12036" max="12036" width="11.7109375" style="524" customWidth="1"/>
    <col min="12037" max="12037" width="10.7109375" style="524" customWidth="1"/>
    <col min="12038" max="12038" width="2.42578125" style="524" bestFit="1" customWidth="1"/>
    <col min="12039" max="12039" width="8.5703125" style="524" customWidth="1"/>
    <col min="12040" max="12040" width="12.42578125" style="524" customWidth="1"/>
    <col min="12041" max="12041" width="2.140625" style="524" customWidth="1"/>
    <col min="12042" max="12042" width="9.42578125" style="524" customWidth="1"/>
    <col min="12043" max="12287" width="11" style="524"/>
    <col min="12288" max="12288" width="46.7109375" style="524" bestFit="1" customWidth="1"/>
    <col min="12289" max="12289" width="11.85546875" style="524" customWidth="1"/>
    <col min="12290" max="12290" width="12.42578125" style="524" customWidth="1"/>
    <col min="12291" max="12291" width="12.5703125" style="524" customWidth="1"/>
    <col min="12292" max="12292" width="11.7109375" style="524" customWidth="1"/>
    <col min="12293" max="12293" width="10.7109375" style="524" customWidth="1"/>
    <col min="12294" max="12294" width="2.42578125" style="524" bestFit="1" customWidth="1"/>
    <col min="12295" max="12295" width="8.5703125" style="524" customWidth="1"/>
    <col min="12296" max="12296" width="12.42578125" style="524" customWidth="1"/>
    <col min="12297" max="12297" width="2.140625" style="524" customWidth="1"/>
    <col min="12298" max="12298" width="9.42578125" style="524" customWidth="1"/>
    <col min="12299" max="12543" width="11" style="524"/>
    <col min="12544" max="12544" width="46.7109375" style="524" bestFit="1" customWidth="1"/>
    <col min="12545" max="12545" width="11.85546875" style="524" customWidth="1"/>
    <col min="12546" max="12546" width="12.42578125" style="524" customWidth="1"/>
    <col min="12547" max="12547" width="12.5703125" style="524" customWidth="1"/>
    <col min="12548" max="12548" width="11.7109375" style="524" customWidth="1"/>
    <col min="12549" max="12549" width="10.7109375" style="524" customWidth="1"/>
    <col min="12550" max="12550" width="2.42578125" style="524" bestFit="1" customWidth="1"/>
    <col min="12551" max="12551" width="8.5703125" style="524" customWidth="1"/>
    <col min="12552" max="12552" width="12.42578125" style="524" customWidth="1"/>
    <col min="12553" max="12553" width="2.140625" style="524" customWidth="1"/>
    <col min="12554" max="12554" width="9.42578125" style="524" customWidth="1"/>
    <col min="12555" max="12799" width="11" style="524"/>
    <col min="12800" max="12800" width="46.7109375" style="524" bestFit="1" customWidth="1"/>
    <col min="12801" max="12801" width="11.85546875" style="524" customWidth="1"/>
    <col min="12802" max="12802" width="12.42578125" style="524" customWidth="1"/>
    <col min="12803" max="12803" width="12.5703125" style="524" customWidth="1"/>
    <col min="12804" max="12804" width="11.7109375" style="524" customWidth="1"/>
    <col min="12805" max="12805" width="10.7109375" style="524" customWidth="1"/>
    <col min="12806" max="12806" width="2.42578125" style="524" bestFit="1" customWidth="1"/>
    <col min="12807" max="12807" width="8.5703125" style="524" customWidth="1"/>
    <col min="12808" max="12808" width="12.42578125" style="524" customWidth="1"/>
    <col min="12809" max="12809" width="2.140625" style="524" customWidth="1"/>
    <col min="12810" max="12810" width="9.42578125" style="524" customWidth="1"/>
    <col min="12811" max="13055" width="11" style="524"/>
    <col min="13056" max="13056" width="46.7109375" style="524" bestFit="1" customWidth="1"/>
    <col min="13057" max="13057" width="11.85546875" style="524" customWidth="1"/>
    <col min="13058" max="13058" width="12.42578125" style="524" customWidth="1"/>
    <col min="13059" max="13059" width="12.5703125" style="524" customWidth="1"/>
    <col min="13060" max="13060" width="11.7109375" style="524" customWidth="1"/>
    <col min="13061" max="13061" width="10.7109375" style="524" customWidth="1"/>
    <col min="13062" max="13062" width="2.42578125" style="524" bestFit="1" customWidth="1"/>
    <col min="13063" max="13063" width="8.5703125" style="524" customWidth="1"/>
    <col min="13064" max="13064" width="12.42578125" style="524" customWidth="1"/>
    <col min="13065" max="13065" width="2.140625" style="524" customWidth="1"/>
    <col min="13066" max="13066" width="9.42578125" style="524" customWidth="1"/>
    <col min="13067" max="13311" width="11" style="524"/>
    <col min="13312" max="13312" width="46.7109375" style="524" bestFit="1" customWidth="1"/>
    <col min="13313" max="13313" width="11.85546875" style="524" customWidth="1"/>
    <col min="13314" max="13314" width="12.42578125" style="524" customWidth="1"/>
    <col min="13315" max="13315" width="12.5703125" style="524" customWidth="1"/>
    <col min="13316" max="13316" width="11.7109375" style="524" customWidth="1"/>
    <col min="13317" max="13317" width="10.7109375" style="524" customWidth="1"/>
    <col min="13318" max="13318" width="2.42578125" style="524" bestFit="1" customWidth="1"/>
    <col min="13319" max="13319" width="8.5703125" style="524" customWidth="1"/>
    <col min="13320" max="13320" width="12.42578125" style="524" customWidth="1"/>
    <col min="13321" max="13321" width="2.140625" style="524" customWidth="1"/>
    <col min="13322" max="13322" width="9.42578125" style="524" customWidth="1"/>
    <col min="13323" max="13567" width="11" style="524"/>
    <col min="13568" max="13568" width="46.7109375" style="524" bestFit="1" customWidth="1"/>
    <col min="13569" max="13569" width="11.85546875" style="524" customWidth="1"/>
    <col min="13570" max="13570" width="12.42578125" style="524" customWidth="1"/>
    <col min="13571" max="13571" width="12.5703125" style="524" customWidth="1"/>
    <col min="13572" max="13572" width="11.7109375" style="524" customWidth="1"/>
    <col min="13573" max="13573" width="10.7109375" style="524" customWidth="1"/>
    <col min="13574" max="13574" width="2.42578125" style="524" bestFit="1" customWidth="1"/>
    <col min="13575" max="13575" width="8.5703125" style="524" customWidth="1"/>
    <col min="13576" max="13576" width="12.42578125" style="524" customWidth="1"/>
    <col min="13577" max="13577" width="2.140625" style="524" customWidth="1"/>
    <col min="13578" max="13578" width="9.42578125" style="524" customWidth="1"/>
    <col min="13579" max="13823" width="11" style="524"/>
    <col min="13824" max="13824" width="46.7109375" style="524" bestFit="1" customWidth="1"/>
    <col min="13825" max="13825" width="11.85546875" style="524" customWidth="1"/>
    <col min="13826" max="13826" width="12.42578125" style="524" customWidth="1"/>
    <col min="13827" max="13827" width="12.5703125" style="524" customWidth="1"/>
    <col min="13828" max="13828" width="11.7109375" style="524" customWidth="1"/>
    <col min="13829" max="13829" width="10.7109375" style="524" customWidth="1"/>
    <col min="13830" max="13830" width="2.42578125" style="524" bestFit="1" customWidth="1"/>
    <col min="13831" max="13831" width="8.5703125" style="524" customWidth="1"/>
    <col min="13832" max="13832" width="12.42578125" style="524" customWidth="1"/>
    <col min="13833" max="13833" width="2.140625" style="524" customWidth="1"/>
    <col min="13834" max="13834" width="9.42578125" style="524" customWidth="1"/>
    <col min="13835" max="14079" width="11" style="524"/>
    <col min="14080" max="14080" width="46.7109375" style="524" bestFit="1" customWidth="1"/>
    <col min="14081" max="14081" width="11.85546875" style="524" customWidth="1"/>
    <col min="14082" max="14082" width="12.42578125" style="524" customWidth="1"/>
    <col min="14083" max="14083" width="12.5703125" style="524" customWidth="1"/>
    <col min="14084" max="14084" width="11.7109375" style="524" customWidth="1"/>
    <col min="14085" max="14085" width="10.7109375" style="524" customWidth="1"/>
    <col min="14086" max="14086" width="2.42578125" style="524" bestFit="1" customWidth="1"/>
    <col min="14087" max="14087" width="8.5703125" style="524" customWidth="1"/>
    <col min="14088" max="14088" width="12.42578125" style="524" customWidth="1"/>
    <col min="14089" max="14089" width="2.140625" style="524" customWidth="1"/>
    <col min="14090" max="14090" width="9.42578125" style="524" customWidth="1"/>
    <col min="14091" max="14335" width="11" style="524"/>
    <col min="14336" max="14336" width="46.7109375" style="524" bestFit="1" customWidth="1"/>
    <col min="14337" max="14337" width="11.85546875" style="524" customWidth="1"/>
    <col min="14338" max="14338" width="12.42578125" style="524" customWidth="1"/>
    <col min="14339" max="14339" width="12.5703125" style="524" customWidth="1"/>
    <col min="14340" max="14340" width="11.7109375" style="524" customWidth="1"/>
    <col min="14341" max="14341" width="10.7109375" style="524" customWidth="1"/>
    <col min="14342" max="14342" width="2.42578125" style="524" bestFit="1" customWidth="1"/>
    <col min="14343" max="14343" width="8.5703125" style="524" customWidth="1"/>
    <col min="14344" max="14344" width="12.42578125" style="524" customWidth="1"/>
    <col min="14345" max="14345" width="2.140625" style="524" customWidth="1"/>
    <col min="14346" max="14346" width="9.42578125" style="524" customWidth="1"/>
    <col min="14347" max="14591" width="11" style="524"/>
    <col min="14592" max="14592" width="46.7109375" style="524" bestFit="1" customWidth="1"/>
    <col min="14593" max="14593" width="11.85546875" style="524" customWidth="1"/>
    <col min="14594" max="14594" width="12.42578125" style="524" customWidth="1"/>
    <col min="14595" max="14595" width="12.5703125" style="524" customWidth="1"/>
    <col min="14596" max="14596" width="11.7109375" style="524" customWidth="1"/>
    <col min="14597" max="14597" width="10.7109375" style="524" customWidth="1"/>
    <col min="14598" max="14598" width="2.42578125" style="524" bestFit="1" customWidth="1"/>
    <col min="14599" max="14599" width="8.5703125" style="524" customWidth="1"/>
    <col min="14600" max="14600" width="12.42578125" style="524" customWidth="1"/>
    <col min="14601" max="14601" width="2.140625" style="524" customWidth="1"/>
    <col min="14602" max="14602" width="9.42578125" style="524" customWidth="1"/>
    <col min="14603" max="14847" width="11" style="524"/>
    <col min="14848" max="14848" width="46.7109375" style="524" bestFit="1" customWidth="1"/>
    <col min="14849" max="14849" width="11.85546875" style="524" customWidth="1"/>
    <col min="14850" max="14850" width="12.42578125" style="524" customWidth="1"/>
    <col min="14851" max="14851" width="12.5703125" style="524" customWidth="1"/>
    <col min="14852" max="14852" width="11.7109375" style="524" customWidth="1"/>
    <col min="14853" max="14853" width="10.7109375" style="524" customWidth="1"/>
    <col min="14854" max="14854" width="2.42578125" style="524" bestFit="1" customWidth="1"/>
    <col min="14855" max="14855" width="8.5703125" style="524" customWidth="1"/>
    <col min="14856" max="14856" width="12.42578125" style="524" customWidth="1"/>
    <col min="14857" max="14857" width="2.140625" style="524" customWidth="1"/>
    <col min="14858" max="14858" width="9.42578125" style="524" customWidth="1"/>
    <col min="14859" max="15103" width="11" style="524"/>
    <col min="15104" max="15104" width="46.7109375" style="524" bestFit="1" customWidth="1"/>
    <col min="15105" max="15105" width="11.85546875" style="524" customWidth="1"/>
    <col min="15106" max="15106" width="12.42578125" style="524" customWidth="1"/>
    <col min="15107" max="15107" width="12.5703125" style="524" customWidth="1"/>
    <col min="15108" max="15108" width="11.7109375" style="524" customWidth="1"/>
    <col min="15109" max="15109" width="10.7109375" style="524" customWidth="1"/>
    <col min="15110" max="15110" width="2.42578125" style="524" bestFit="1" customWidth="1"/>
    <col min="15111" max="15111" width="8.5703125" style="524" customWidth="1"/>
    <col min="15112" max="15112" width="12.42578125" style="524" customWidth="1"/>
    <col min="15113" max="15113" width="2.140625" style="524" customWidth="1"/>
    <col min="15114" max="15114" width="9.42578125" style="524" customWidth="1"/>
    <col min="15115" max="15359" width="11" style="524"/>
    <col min="15360" max="15360" width="46.7109375" style="524" bestFit="1" customWidth="1"/>
    <col min="15361" max="15361" width="11.85546875" style="524" customWidth="1"/>
    <col min="15362" max="15362" width="12.42578125" style="524" customWidth="1"/>
    <col min="15363" max="15363" width="12.5703125" style="524" customWidth="1"/>
    <col min="15364" max="15364" width="11.7109375" style="524" customWidth="1"/>
    <col min="15365" max="15365" width="10.7109375" style="524" customWidth="1"/>
    <col min="15366" max="15366" width="2.42578125" style="524" bestFit="1" customWidth="1"/>
    <col min="15367" max="15367" width="8.5703125" style="524" customWidth="1"/>
    <col min="15368" max="15368" width="12.42578125" style="524" customWidth="1"/>
    <col min="15369" max="15369" width="2.140625" style="524" customWidth="1"/>
    <col min="15370" max="15370" width="9.42578125" style="524" customWidth="1"/>
    <col min="15371" max="15615" width="11" style="524"/>
    <col min="15616" max="15616" width="46.7109375" style="524" bestFit="1" customWidth="1"/>
    <col min="15617" max="15617" width="11.85546875" style="524" customWidth="1"/>
    <col min="15618" max="15618" width="12.42578125" style="524" customWidth="1"/>
    <col min="15619" max="15619" width="12.5703125" style="524" customWidth="1"/>
    <col min="15620" max="15620" width="11.7109375" style="524" customWidth="1"/>
    <col min="15621" max="15621" width="10.7109375" style="524" customWidth="1"/>
    <col min="15622" max="15622" width="2.42578125" style="524" bestFit="1" customWidth="1"/>
    <col min="15623" max="15623" width="8.5703125" style="524" customWidth="1"/>
    <col min="15624" max="15624" width="12.42578125" style="524" customWidth="1"/>
    <col min="15625" max="15625" width="2.140625" style="524" customWidth="1"/>
    <col min="15626" max="15626" width="9.42578125" style="524" customWidth="1"/>
    <col min="15627" max="15871" width="11" style="524"/>
    <col min="15872" max="15872" width="46.7109375" style="524" bestFit="1" customWidth="1"/>
    <col min="15873" max="15873" width="11.85546875" style="524" customWidth="1"/>
    <col min="15874" max="15874" width="12.42578125" style="524" customWidth="1"/>
    <col min="15875" max="15875" width="12.5703125" style="524" customWidth="1"/>
    <col min="15876" max="15876" width="11.7109375" style="524" customWidth="1"/>
    <col min="15877" max="15877" width="10.7109375" style="524" customWidth="1"/>
    <col min="15878" max="15878" width="2.42578125" style="524" bestFit="1" customWidth="1"/>
    <col min="15879" max="15879" width="8.5703125" style="524" customWidth="1"/>
    <col min="15880" max="15880" width="12.42578125" style="524" customWidth="1"/>
    <col min="15881" max="15881" width="2.140625" style="524" customWidth="1"/>
    <col min="15882" max="15882" width="9.42578125" style="524" customWidth="1"/>
    <col min="15883" max="16127" width="11" style="524"/>
    <col min="16128" max="16128" width="46.7109375" style="524" bestFit="1" customWidth="1"/>
    <col min="16129" max="16129" width="11.85546875" style="524" customWidth="1"/>
    <col min="16130" max="16130" width="12.42578125" style="524" customWidth="1"/>
    <col min="16131" max="16131" width="12.5703125" style="524" customWidth="1"/>
    <col min="16132" max="16132" width="11.7109375" style="524" customWidth="1"/>
    <col min="16133" max="16133" width="10.7109375" style="524" customWidth="1"/>
    <col min="16134" max="16134" width="2.42578125" style="524" bestFit="1" customWidth="1"/>
    <col min="16135" max="16135" width="8.5703125" style="524" customWidth="1"/>
    <col min="16136" max="16136" width="12.42578125" style="524" customWidth="1"/>
    <col min="16137" max="16137" width="2.140625" style="524" customWidth="1"/>
    <col min="16138" max="16138" width="9.42578125" style="524" customWidth="1"/>
    <col min="16139" max="16384" width="11" style="524"/>
  </cols>
  <sheetData>
    <row r="1" spans="1:12" ht="15.75">
      <c r="A1" s="2759" t="s">
        <v>715</v>
      </c>
      <c r="B1" s="2759"/>
      <c r="C1" s="2759"/>
      <c r="D1" s="2759"/>
      <c r="E1" s="2759"/>
      <c r="F1" s="2759"/>
      <c r="G1" s="2759"/>
      <c r="H1" s="2759"/>
      <c r="I1" s="2759"/>
      <c r="J1" s="2759"/>
    </row>
    <row r="2" spans="1:12" ht="17.100000000000001" customHeight="1">
      <c r="A2" s="2760" t="s">
        <v>455</v>
      </c>
      <c r="B2" s="2760"/>
      <c r="C2" s="2760"/>
      <c r="D2" s="2760"/>
      <c r="E2" s="2760"/>
      <c r="F2" s="2760"/>
      <c r="G2" s="2760"/>
      <c r="H2" s="2760"/>
      <c r="I2" s="2760"/>
      <c r="J2" s="2760"/>
    </row>
    <row r="3" spans="1:12" ht="17.100000000000001" customHeight="1">
      <c r="A3" s="2337" t="s">
        <v>456</v>
      </c>
      <c r="B3" s="2337"/>
      <c r="C3" s="2337"/>
      <c r="D3" s="2337"/>
      <c r="E3" s="2337"/>
      <c r="F3" s="2337"/>
      <c r="G3" s="2337"/>
      <c r="H3" s="2337"/>
      <c r="I3" s="2337"/>
      <c r="J3" s="2337"/>
    </row>
    <row r="4" spans="1:12" ht="17.100000000000001" customHeight="1" thickBot="1">
      <c r="A4" s="525" t="s">
        <v>178</v>
      </c>
      <c r="B4" s="525"/>
      <c r="C4" s="525"/>
      <c r="D4" s="526"/>
      <c r="E4" s="525"/>
      <c r="F4" s="525"/>
      <c r="G4" s="525"/>
      <c r="H4" s="2761" t="s">
        <v>224</v>
      </c>
      <c r="I4" s="2761"/>
      <c r="J4" s="2761"/>
    </row>
    <row r="5" spans="1:12" ht="16.5" thickTop="1">
      <c r="A5" s="2762" t="s">
        <v>457</v>
      </c>
      <c r="B5" s="527">
        <v>2017</v>
      </c>
      <c r="C5" s="528">
        <v>2018</v>
      </c>
      <c r="D5" s="528">
        <v>2019</v>
      </c>
      <c r="E5" s="2765" t="s">
        <v>458</v>
      </c>
      <c r="F5" s="2766"/>
      <c r="G5" s="2766"/>
      <c r="H5" s="2766"/>
      <c r="I5" s="2766"/>
      <c r="J5" s="2767"/>
    </row>
    <row r="6" spans="1:12" ht="15.75">
      <c r="A6" s="2763"/>
      <c r="B6" s="2774" t="s">
        <v>459</v>
      </c>
      <c r="C6" s="2774" t="s">
        <v>460</v>
      </c>
      <c r="D6" s="2774" t="s">
        <v>461</v>
      </c>
      <c r="E6" s="2768" t="s">
        <v>102</v>
      </c>
      <c r="F6" s="2769"/>
      <c r="G6" s="2770"/>
      <c r="H6" s="2769" t="s">
        <v>106</v>
      </c>
      <c r="I6" s="2769"/>
      <c r="J6" s="2771"/>
    </row>
    <row r="7" spans="1:12" ht="15.75">
      <c r="A7" s="2764"/>
      <c r="B7" s="2775"/>
      <c r="C7" s="2775"/>
      <c r="D7" s="2775"/>
      <c r="E7" s="2772" t="s">
        <v>462</v>
      </c>
      <c r="F7" s="2773"/>
      <c r="G7" s="529" t="s">
        <v>463</v>
      </c>
      <c r="H7" s="2772" t="s">
        <v>462</v>
      </c>
      <c r="I7" s="2773"/>
      <c r="J7" s="530" t="s">
        <v>463</v>
      </c>
    </row>
    <row r="8" spans="1:12" ht="31.5" customHeight="1">
      <c r="A8" s="531" t="s">
        <v>464</v>
      </c>
      <c r="B8" s="532">
        <v>1014634.8957572373</v>
      </c>
      <c r="C8" s="532">
        <v>1054291.6968571884</v>
      </c>
      <c r="D8" s="532">
        <v>984783.10750740638</v>
      </c>
      <c r="E8" s="533">
        <v>960.19323783103755</v>
      </c>
      <c r="F8" s="534" t="s">
        <v>465</v>
      </c>
      <c r="G8" s="535">
        <v>9.4634359792487799E-2</v>
      </c>
      <c r="H8" s="536">
        <v>-67400.492044254992</v>
      </c>
      <c r="I8" s="537" t="s">
        <v>466</v>
      </c>
      <c r="J8" s="538">
        <v>-6.3929643233626727</v>
      </c>
      <c r="L8" s="539"/>
    </row>
    <row r="9" spans="1:12" ht="31.5" customHeight="1">
      <c r="A9" s="540" t="s">
        <v>467</v>
      </c>
      <c r="B9" s="541">
        <v>1107823.503036466</v>
      </c>
      <c r="C9" s="541">
        <v>1133295.2157678199</v>
      </c>
      <c r="D9" s="541">
        <v>1073526.5512332013</v>
      </c>
      <c r="E9" s="542">
        <v>25471.712731353939</v>
      </c>
      <c r="F9" s="543"/>
      <c r="G9" s="544">
        <v>2.2992572969916032</v>
      </c>
      <c r="H9" s="545">
        <v>-59768.664534618612</v>
      </c>
      <c r="I9" s="544"/>
      <c r="J9" s="546">
        <v>-5.2738830715106033</v>
      </c>
      <c r="L9" s="539"/>
    </row>
    <row r="10" spans="1:12" ht="31.5" customHeight="1">
      <c r="A10" s="540" t="s">
        <v>468</v>
      </c>
      <c r="B10" s="541">
        <v>93188.607279228629</v>
      </c>
      <c r="C10" s="541">
        <v>79003.518910631596</v>
      </c>
      <c r="D10" s="541">
        <v>88743.443725794947</v>
      </c>
      <c r="E10" s="542">
        <v>-14185.088368597033</v>
      </c>
      <c r="F10" s="543"/>
      <c r="G10" s="544">
        <v>-15.221912616520919</v>
      </c>
      <c r="H10" s="545">
        <v>9739.924815163351</v>
      </c>
      <c r="I10" s="544"/>
      <c r="J10" s="546">
        <v>12.328469604222448</v>
      </c>
      <c r="L10" s="539"/>
    </row>
    <row r="11" spans="1:12" ht="31.5" customHeight="1">
      <c r="A11" s="547" t="s">
        <v>469</v>
      </c>
      <c r="B11" s="541">
        <v>90339.575064238627</v>
      </c>
      <c r="C11" s="541">
        <v>77178.293227801594</v>
      </c>
      <c r="D11" s="541">
        <v>84490.260876004948</v>
      </c>
      <c r="E11" s="542">
        <v>-13161.281836437032</v>
      </c>
      <c r="F11" s="543"/>
      <c r="G11" s="544">
        <v>-14.568678042904578</v>
      </c>
      <c r="H11" s="545">
        <v>7311.9676482033537</v>
      </c>
      <c r="I11" s="544"/>
      <c r="J11" s="546">
        <v>9.4741245788127841</v>
      </c>
      <c r="L11" s="539"/>
    </row>
    <row r="12" spans="1:12" s="548" customFormat="1" ht="31.5" customHeight="1">
      <c r="A12" s="547" t="s">
        <v>470</v>
      </c>
      <c r="B12" s="541">
        <v>2849.0322149899994</v>
      </c>
      <c r="C12" s="541">
        <v>1825.2256828300001</v>
      </c>
      <c r="D12" s="541">
        <v>4253.1828497899996</v>
      </c>
      <c r="E12" s="542">
        <v>-1023.8065321599993</v>
      </c>
      <c r="F12" s="543"/>
      <c r="G12" s="544">
        <v>-35.935238877725119</v>
      </c>
      <c r="H12" s="545">
        <v>2427.9571669599995</v>
      </c>
      <c r="I12" s="544"/>
      <c r="J12" s="546">
        <v>133.02229909429437</v>
      </c>
      <c r="L12" s="539"/>
    </row>
    <row r="13" spans="1:12" ht="31.5" customHeight="1">
      <c r="A13" s="531" t="s">
        <v>471</v>
      </c>
      <c r="B13" s="532">
        <v>1577067.098812168</v>
      </c>
      <c r="C13" s="532">
        <v>2040174.942896483</v>
      </c>
      <c r="D13" s="532">
        <v>2597354.5422567977</v>
      </c>
      <c r="E13" s="533">
        <v>501804.4519464348</v>
      </c>
      <c r="F13" s="534" t="s">
        <v>465</v>
      </c>
      <c r="G13" s="535">
        <v>31.818839688202814</v>
      </c>
      <c r="H13" s="536">
        <v>555071.50205478782</v>
      </c>
      <c r="I13" s="537" t="s">
        <v>466</v>
      </c>
      <c r="J13" s="538">
        <v>27.207054178733326</v>
      </c>
      <c r="L13" s="539"/>
    </row>
    <row r="14" spans="1:12" ht="31.5" customHeight="1">
      <c r="A14" s="540" t="s">
        <v>472</v>
      </c>
      <c r="B14" s="541">
        <v>2177792.0340676117</v>
      </c>
      <c r="C14" s="541">
        <v>2755893.0441511483</v>
      </c>
      <c r="D14" s="541">
        <v>3345520.1223163726</v>
      </c>
      <c r="E14" s="542">
        <v>578101.01008353662</v>
      </c>
      <c r="F14" s="543"/>
      <c r="G14" s="544">
        <v>26.545280772460984</v>
      </c>
      <c r="H14" s="549">
        <v>589627.07816522429</v>
      </c>
      <c r="I14" s="550"/>
      <c r="J14" s="551">
        <v>21.395136484581435</v>
      </c>
      <c r="L14" s="539"/>
    </row>
    <row r="15" spans="1:12" ht="31.5" customHeight="1">
      <c r="A15" s="540" t="s">
        <v>473</v>
      </c>
      <c r="B15" s="541">
        <v>149489.00276416997</v>
      </c>
      <c r="C15" s="541">
        <v>272630.30384988018</v>
      </c>
      <c r="D15" s="541">
        <v>382556.10394650069</v>
      </c>
      <c r="E15" s="542">
        <v>123141.30108571021</v>
      </c>
      <c r="F15" s="543"/>
      <c r="G15" s="544">
        <v>82.374822768718829</v>
      </c>
      <c r="H15" s="545">
        <v>109925.80009662051</v>
      </c>
      <c r="I15" s="544"/>
      <c r="J15" s="546">
        <v>40.320462745458229</v>
      </c>
      <c r="L15" s="539"/>
    </row>
    <row r="16" spans="1:12" ht="31.5" customHeight="1">
      <c r="A16" s="547" t="s">
        <v>474</v>
      </c>
      <c r="B16" s="541">
        <v>255761.09999525</v>
      </c>
      <c r="C16" s="541">
        <v>362128.10588888003</v>
      </c>
      <c r="D16" s="541">
        <v>441199.50541387993</v>
      </c>
      <c r="E16" s="542">
        <v>106367.00589363003</v>
      </c>
      <c r="F16" s="543"/>
      <c r="G16" s="544">
        <v>41.588422123460319</v>
      </c>
      <c r="H16" s="545">
        <v>79071.399524999899</v>
      </c>
      <c r="I16" s="544"/>
      <c r="J16" s="546">
        <v>21.835200924521214</v>
      </c>
      <c r="L16" s="539"/>
    </row>
    <row r="17" spans="1:12" ht="31.5" customHeight="1">
      <c r="A17" s="547" t="s">
        <v>475</v>
      </c>
      <c r="B17" s="541">
        <v>106272.09723108003</v>
      </c>
      <c r="C17" s="541">
        <v>89497.802038999842</v>
      </c>
      <c r="D17" s="541">
        <v>58643.401467379226</v>
      </c>
      <c r="E17" s="542">
        <v>-16774.295192080186</v>
      </c>
      <c r="F17" s="543"/>
      <c r="G17" s="544">
        <v>-15.784289224673758</v>
      </c>
      <c r="H17" s="545">
        <v>-30854.400571620616</v>
      </c>
      <c r="I17" s="544"/>
      <c r="J17" s="546">
        <v>-34.475037228484567</v>
      </c>
      <c r="L17" s="539"/>
    </row>
    <row r="18" spans="1:12" ht="31.5" customHeight="1">
      <c r="A18" s="540" t="s">
        <v>476</v>
      </c>
      <c r="B18" s="541">
        <v>9225.8825246000015</v>
      </c>
      <c r="C18" s="541">
        <v>10034.312353654001</v>
      </c>
      <c r="D18" s="541">
        <v>9693.1363867239997</v>
      </c>
      <c r="E18" s="542">
        <v>808.42982905399913</v>
      </c>
      <c r="F18" s="543"/>
      <c r="G18" s="544">
        <v>8.7626286905170581</v>
      </c>
      <c r="H18" s="545">
        <v>-341.17596693000087</v>
      </c>
      <c r="I18" s="544"/>
      <c r="J18" s="546">
        <v>-3.4000931494399955</v>
      </c>
      <c r="L18" s="539"/>
    </row>
    <row r="19" spans="1:12" ht="31.5" customHeight="1">
      <c r="A19" s="547" t="s">
        <v>477</v>
      </c>
      <c r="B19" s="541">
        <v>21917.149346277081</v>
      </c>
      <c r="C19" s="541">
        <v>30444.43478032235</v>
      </c>
      <c r="D19" s="541">
        <v>42994.938690557763</v>
      </c>
      <c r="E19" s="542">
        <v>8527.2854340452686</v>
      </c>
      <c r="F19" s="543"/>
      <c r="G19" s="544">
        <v>38.90690937639544</v>
      </c>
      <c r="H19" s="545">
        <v>12550.503910235413</v>
      </c>
      <c r="I19" s="544"/>
      <c r="J19" s="546">
        <v>41.224296002852334</v>
      </c>
      <c r="L19" s="539"/>
    </row>
    <row r="20" spans="1:12" ht="31.5" customHeight="1">
      <c r="A20" s="547" t="s">
        <v>478</v>
      </c>
      <c r="B20" s="541">
        <v>4286.2288242900004</v>
      </c>
      <c r="C20" s="541">
        <v>3827.1691194100003</v>
      </c>
      <c r="D20" s="541">
        <v>1607.2304751699999</v>
      </c>
      <c r="E20" s="542">
        <v>-459.05970488000003</v>
      </c>
      <c r="F20" s="543"/>
      <c r="G20" s="544">
        <v>-10.710107269087336</v>
      </c>
      <c r="H20" s="545">
        <v>-2219.9386442400005</v>
      </c>
      <c r="I20" s="544"/>
      <c r="J20" s="546">
        <v>-58.004717716321565</v>
      </c>
      <c r="L20" s="539"/>
    </row>
    <row r="21" spans="1:12" ht="31.5" customHeight="1">
      <c r="A21" s="547" t="s">
        <v>479</v>
      </c>
      <c r="B21" s="541">
        <v>17630.920521987082</v>
      </c>
      <c r="C21" s="541">
        <v>26617.265660912348</v>
      </c>
      <c r="D21" s="541">
        <v>41387.708215387764</v>
      </c>
      <c r="E21" s="542">
        <v>8986.3451389252659</v>
      </c>
      <c r="F21" s="543"/>
      <c r="G21" s="544">
        <v>50.969234009753592</v>
      </c>
      <c r="H21" s="545">
        <v>14770.442554475416</v>
      </c>
      <c r="I21" s="544"/>
      <c r="J21" s="546">
        <v>55.491960529085901</v>
      </c>
      <c r="L21" s="539"/>
    </row>
    <row r="22" spans="1:12" ht="31.5" customHeight="1">
      <c r="A22" s="540" t="s">
        <v>480</v>
      </c>
      <c r="B22" s="541">
        <v>1997159.9994325647</v>
      </c>
      <c r="C22" s="541">
        <v>2442783.9931672919</v>
      </c>
      <c r="D22" s="541">
        <v>2910275.9432925903</v>
      </c>
      <c r="E22" s="542">
        <v>445623.99373472715</v>
      </c>
      <c r="F22" s="552"/>
      <c r="G22" s="544">
        <v>22.312883988330345</v>
      </c>
      <c r="H22" s="545">
        <v>467491.95012529846</v>
      </c>
      <c r="I22" s="553"/>
      <c r="J22" s="546">
        <v>19.137670438029708</v>
      </c>
      <c r="L22" s="539"/>
    </row>
    <row r="23" spans="1:12" ht="31.5" customHeight="1">
      <c r="A23" s="540" t="s">
        <v>481</v>
      </c>
      <c r="B23" s="541">
        <v>600724.93525544356</v>
      </c>
      <c r="C23" s="541">
        <v>715718.10125466541</v>
      </c>
      <c r="D23" s="541">
        <v>748165.58005957492</v>
      </c>
      <c r="E23" s="542">
        <v>76296.558137101849</v>
      </c>
      <c r="F23" s="554" t="s">
        <v>465</v>
      </c>
      <c r="G23" s="544">
        <v>12.700747656605699</v>
      </c>
      <c r="H23" s="545">
        <v>34555.576110436494</v>
      </c>
      <c r="I23" s="555" t="s">
        <v>466</v>
      </c>
      <c r="J23" s="546">
        <v>4.8280986675983195</v>
      </c>
      <c r="L23" s="539"/>
    </row>
    <row r="24" spans="1:12" ht="31.5" customHeight="1">
      <c r="A24" s="531" t="s">
        <v>482</v>
      </c>
      <c r="B24" s="532">
        <v>2591701.9945694054</v>
      </c>
      <c r="C24" s="532">
        <v>3094466.6397536714</v>
      </c>
      <c r="D24" s="532">
        <v>3582137.6497642039</v>
      </c>
      <c r="E24" s="533">
        <v>502764.64518426592</v>
      </c>
      <c r="F24" s="556"/>
      <c r="G24" s="535">
        <v>19.399014479201227</v>
      </c>
      <c r="H24" s="536">
        <v>487671.01001053257</v>
      </c>
      <c r="I24" s="535"/>
      <c r="J24" s="557">
        <v>15.759452816377836</v>
      </c>
      <c r="L24" s="539"/>
    </row>
    <row r="25" spans="1:12" ht="31.5" customHeight="1">
      <c r="A25" s="540" t="s">
        <v>483</v>
      </c>
      <c r="B25" s="541">
        <v>1623172.4922257666</v>
      </c>
      <c r="C25" s="541">
        <v>1878960.2463264198</v>
      </c>
      <c r="D25" s="541">
        <v>2093758.3599650555</v>
      </c>
      <c r="E25" s="542">
        <v>255787.75410065311</v>
      </c>
      <c r="F25" s="543"/>
      <c r="G25" s="544">
        <v>15.758507202762258</v>
      </c>
      <c r="H25" s="545">
        <v>214798.11363863572</v>
      </c>
      <c r="I25" s="544"/>
      <c r="J25" s="558">
        <v>11.431754027717743</v>
      </c>
      <c r="L25" s="539"/>
    </row>
    <row r="26" spans="1:12" ht="31.5" customHeight="1">
      <c r="A26" s="540" t="s">
        <v>484</v>
      </c>
      <c r="B26" s="541">
        <v>569402.38672684168</v>
      </c>
      <c r="C26" s="541">
        <v>669394.95134934015</v>
      </c>
      <c r="D26" s="541">
        <v>726642.75745137758</v>
      </c>
      <c r="E26" s="542">
        <v>99992.564622498467</v>
      </c>
      <c r="F26" s="543"/>
      <c r="G26" s="544">
        <v>17.560966893253944</v>
      </c>
      <c r="H26" s="545">
        <v>57247.80610203743</v>
      </c>
      <c r="I26" s="544"/>
      <c r="J26" s="558">
        <v>8.5521717764138412</v>
      </c>
      <c r="L26" s="539"/>
    </row>
    <row r="27" spans="1:12" ht="31.5" customHeight="1">
      <c r="A27" s="547" t="s">
        <v>485</v>
      </c>
      <c r="B27" s="541">
        <v>361745.91183872998</v>
      </c>
      <c r="C27" s="541">
        <v>415985.43141382997</v>
      </c>
      <c r="D27" s="541">
        <v>423204.34043245297</v>
      </c>
      <c r="E27" s="542">
        <v>54239.519575099985</v>
      </c>
      <c r="F27" s="543"/>
      <c r="G27" s="544">
        <v>14.993816875332241</v>
      </c>
      <c r="H27" s="545">
        <v>7218.9090186230023</v>
      </c>
      <c r="I27" s="544"/>
      <c r="J27" s="546">
        <v>1.7353754418965455</v>
      </c>
      <c r="L27" s="539"/>
    </row>
    <row r="28" spans="1:12" ht="31.5" customHeight="1">
      <c r="A28" s="547" t="s">
        <v>486</v>
      </c>
      <c r="B28" s="541">
        <v>207656.43750904762</v>
      </c>
      <c r="C28" s="541">
        <v>253409.51741769715</v>
      </c>
      <c r="D28" s="541">
        <v>303438.42404282617</v>
      </c>
      <c r="E28" s="542">
        <v>45753.079908649524</v>
      </c>
      <c r="F28" s="543"/>
      <c r="G28" s="544">
        <v>22.033065989902699</v>
      </c>
      <c r="H28" s="545">
        <v>50028.906625129021</v>
      </c>
      <c r="I28" s="544"/>
      <c r="J28" s="546">
        <v>19.742315574780061</v>
      </c>
      <c r="L28" s="539"/>
    </row>
    <row r="29" spans="1:12" ht="31.5" customHeight="1">
      <c r="A29" s="547" t="s">
        <v>487</v>
      </c>
      <c r="B29" s="541">
        <v>1053770.1054989251</v>
      </c>
      <c r="C29" s="541">
        <v>1209565.2949770796</v>
      </c>
      <c r="D29" s="541">
        <v>1367115.6025136779</v>
      </c>
      <c r="E29" s="542">
        <v>155795.18947815453</v>
      </c>
      <c r="F29" s="543"/>
      <c r="G29" s="544">
        <v>14.78455202564232</v>
      </c>
      <c r="H29" s="545">
        <v>157550.30753659829</v>
      </c>
      <c r="I29" s="544"/>
      <c r="J29" s="546">
        <v>13.025366070839835</v>
      </c>
      <c r="L29" s="539"/>
    </row>
    <row r="30" spans="1:12" ht="31.5" customHeight="1">
      <c r="A30" s="559" t="s">
        <v>488</v>
      </c>
      <c r="B30" s="560">
        <v>968529.50234363868</v>
      </c>
      <c r="C30" s="560">
        <v>1215506.3934272516</v>
      </c>
      <c r="D30" s="560">
        <v>1488379.2897991484</v>
      </c>
      <c r="E30" s="561">
        <v>246976.89108361292</v>
      </c>
      <c r="F30" s="562"/>
      <c r="G30" s="562">
        <v>25.500192868258587</v>
      </c>
      <c r="H30" s="563">
        <v>272872.89637189684</v>
      </c>
      <c r="I30" s="562"/>
      <c r="J30" s="564">
        <v>22.44931806590521</v>
      </c>
      <c r="L30" s="539"/>
    </row>
    <row r="31" spans="1:12" ht="31.5" customHeight="1" thickBot="1">
      <c r="A31" s="565" t="s">
        <v>489</v>
      </c>
      <c r="B31" s="566">
        <v>2682041.5696336441</v>
      </c>
      <c r="C31" s="566">
        <v>3171644.9329814729</v>
      </c>
      <c r="D31" s="566">
        <v>3666627.910640209</v>
      </c>
      <c r="E31" s="567">
        <v>489603.36334782885</v>
      </c>
      <c r="F31" s="568"/>
      <c r="G31" s="568">
        <v>18.25487602023658</v>
      </c>
      <c r="H31" s="569">
        <v>494982.97765873605</v>
      </c>
      <c r="I31" s="568"/>
      <c r="J31" s="570">
        <v>15.606506658783911</v>
      </c>
      <c r="L31" s="539"/>
    </row>
    <row r="32" spans="1:12" ht="26.25" customHeight="1" thickTop="1">
      <c r="A32" s="571" t="s">
        <v>1833</v>
      </c>
      <c r="B32" s="572">
        <v>38696.607862119992</v>
      </c>
      <c r="C32" s="573"/>
      <c r="D32" s="573"/>
      <c r="E32" s="573"/>
      <c r="F32" s="574"/>
      <c r="G32" s="575"/>
      <c r="H32" s="573"/>
      <c r="I32" s="576"/>
      <c r="J32" s="576"/>
      <c r="L32" s="539"/>
    </row>
    <row r="33" spans="1:10" ht="26.25" customHeight="1">
      <c r="A33" s="571" t="s">
        <v>1834</v>
      </c>
      <c r="B33" s="572">
        <v>-2108.0973055269865</v>
      </c>
      <c r="C33" s="573"/>
      <c r="D33" s="573"/>
      <c r="E33" s="573"/>
      <c r="F33" s="574"/>
      <c r="G33" s="575"/>
      <c r="H33" s="573"/>
      <c r="I33" s="576"/>
      <c r="J33" s="576"/>
    </row>
    <row r="34" spans="1:10" ht="26.25" customHeight="1">
      <c r="A34" s="577" t="s">
        <v>1835</v>
      </c>
      <c r="B34" s="578"/>
      <c r="C34" s="573"/>
      <c r="D34" s="573"/>
      <c r="E34" s="573"/>
      <c r="F34" s="574"/>
      <c r="G34" s="575"/>
      <c r="H34" s="573"/>
      <c r="I34" s="576"/>
      <c r="J34" s="576"/>
    </row>
    <row r="35" spans="1:10" ht="26.25" customHeight="1">
      <c r="A35" s="579" t="s">
        <v>491</v>
      </c>
      <c r="B35" s="578"/>
      <c r="C35" s="573"/>
      <c r="D35" s="573"/>
      <c r="E35" s="573"/>
      <c r="F35" s="574"/>
      <c r="G35" s="575"/>
      <c r="H35" s="573"/>
      <c r="I35" s="576"/>
      <c r="J35" s="576"/>
    </row>
    <row r="36" spans="1:10" ht="26.25" customHeight="1">
      <c r="A36" s="580" t="s">
        <v>492</v>
      </c>
      <c r="B36" s="581">
        <v>0.86678967189953871</v>
      </c>
      <c r="C36" s="581">
        <v>0.94296322358648055</v>
      </c>
      <c r="D36" s="581">
        <v>1.0394582895821296</v>
      </c>
      <c r="E36" s="582">
        <v>7.6173551686941843E-2</v>
      </c>
      <c r="F36" s="583"/>
      <c r="G36" s="582">
        <v>8.7880086895832772</v>
      </c>
      <c r="H36" s="582">
        <v>9.6495065995649054E-2</v>
      </c>
      <c r="I36" s="582"/>
      <c r="J36" s="582">
        <v>10.233173848354156</v>
      </c>
    </row>
    <row r="37" spans="1:10" ht="26.25" customHeight="1">
      <c r="A37" s="580" t="s">
        <v>493</v>
      </c>
      <c r="B37" s="581">
        <v>2.4709224702419132</v>
      </c>
      <c r="C37" s="581">
        <v>2.6468535612575246</v>
      </c>
      <c r="D37" s="581">
        <v>2.9951093041661405</v>
      </c>
      <c r="E37" s="582">
        <v>0.17593109101561133</v>
      </c>
      <c r="F37" s="583"/>
      <c r="G37" s="582">
        <v>7.1200571096181333</v>
      </c>
      <c r="H37" s="582">
        <v>0.34825574290861594</v>
      </c>
      <c r="I37" s="582"/>
      <c r="J37" s="582">
        <v>13.157348332605112</v>
      </c>
    </row>
    <row r="38" spans="1:10" ht="26.25" customHeight="1">
      <c r="A38" s="580" t="s">
        <v>494</v>
      </c>
      <c r="B38" s="584">
        <v>3.94529523216046</v>
      </c>
      <c r="C38" s="584">
        <v>4.3591130049920759</v>
      </c>
      <c r="D38" s="584">
        <v>5.1242273266871461</v>
      </c>
      <c r="E38" s="582">
        <v>0.41381777283161592</v>
      </c>
      <c r="F38" s="583"/>
      <c r="G38" s="582">
        <v>10.488892427069587</v>
      </c>
      <c r="H38" s="582">
        <v>0.76511432169507021</v>
      </c>
      <c r="I38" s="582"/>
      <c r="J38" s="582">
        <v>17.552064395184473</v>
      </c>
    </row>
    <row r="39" spans="1:10" ht="17.100000000000001" customHeight="1">
      <c r="A39" s="585"/>
      <c r="B39" s="525"/>
      <c r="C39" s="525"/>
      <c r="D39" s="525"/>
      <c r="E39" s="525"/>
      <c r="F39" s="525"/>
      <c r="G39" s="525"/>
      <c r="H39" s="525"/>
      <c r="I39" s="525"/>
      <c r="J39" s="525"/>
    </row>
  </sheetData>
  <mergeCells count="13">
    <mergeCell ref="A1:J1"/>
    <mergeCell ref="A2:J2"/>
    <mergeCell ref="A3:J3"/>
    <mergeCell ref="H4:J4"/>
    <mergeCell ref="A5:A7"/>
    <mergeCell ref="E5:J5"/>
    <mergeCell ref="E6:G6"/>
    <mergeCell ref="H6:J6"/>
    <mergeCell ref="E7:F7"/>
    <mergeCell ref="H7:I7"/>
    <mergeCell ref="B6:B7"/>
    <mergeCell ref="C6:C7"/>
    <mergeCell ref="D6:D7"/>
  </mergeCells>
  <pageMargins left="0.39370078740157483" right="0.39370078740157483" top="0.39370078740157483" bottom="0.39370078740157483" header="0.31496062992125984" footer="0.31496062992125984"/>
  <pageSetup paperSize="9" scale="66"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L57"/>
  <sheetViews>
    <sheetView showGridLines="0" workbookViewId="0">
      <selection activeCell="A8" sqref="A8"/>
    </sheetView>
  </sheetViews>
  <sheetFormatPr defaultColWidth="11" defaultRowHeight="17.100000000000001" customHeight="1"/>
  <cols>
    <col min="1" max="1" width="53.5703125" style="586" bestFit="1" customWidth="1"/>
    <col min="2" max="2" width="17" style="586" bestFit="1" customWidth="1"/>
    <col min="3" max="3" width="16.5703125" style="586" bestFit="1" customWidth="1"/>
    <col min="4" max="4" width="17" style="586" bestFit="1" customWidth="1"/>
    <col min="5" max="5" width="15.140625" style="586" bestFit="1" customWidth="1"/>
    <col min="6" max="6" width="2.42578125" style="586" bestFit="1" customWidth="1"/>
    <col min="7" max="7" width="12.5703125" style="586" bestFit="1" customWidth="1"/>
    <col min="8" max="8" width="15.140625" style="586" bestFit="1" customWidth="1"/>
    <col min="9" max="9" width="2.140625" style="586" customWidth="1"/>
    <col min="10" max="10" width="9.42578125" style="586" customWidth="1"/>
    <col min="11" max="255" width="11" style="524"/>
    <col min="256" max="256" width="46.7109375" style="524" bestFit="1" customWidth="1"/>
    <col min="257" max="257" width="11.85546875" style="524" customWidth="1"/>
    <col min="258" max="258" width="12.42578125" style="524" customWidth="1"/>
    <col min="259" max="259" width="12.5703125" style="524" customWidth="1"/>
    <col min="260" max="260" width="11.7109375" style="524" customWidth="1"/>
    <col min="261" max="261" width="10.7109375" style="524" customWidth="1"/>
    <col min="262" max="262" width="2.42578125" style="524" bestFit="1" customWidth="1"/>
    <col min="263" max="263" width="8.5703125" style="524" customWidth="1"/>
    <col min="264" max="264" width="12.42578125" style="524" customWidth="1"/>
    <col min="265" max="265" width="2.140625" style="524" customWidth="1"/>
    <col min="266" max="266" width="9.42578125" style="524" customWidth="1"/>
    <col min="267" max="511" width="11" style="524"/>
    <col min="512" max="512" width="46.7109375" style="524" bestFit="1" customWidth="1"/>
    <col min="513" max="513" width="11.85546875" style="524" customWidth="1"/>
    <col min="514" max="514" width="12.42578125" style="524" customWidth="1"/>
    <col min="515" max="515" width="12.5703125" style="524" customWidth="1"/>
    <col min="516" max="516" width="11.7109375" style="524" customWidth="1"/>
    <col min="517" max="517" width="10.7109375" style="524" customWidth="1"/>
    <col min="518" max="518" width="2.42578125" style="524" bestFit="1" customWidth="1"/>
    <col min="519" max="519" width="8.5703125" style="524" customWidth="1"/>
    <col min="520" max="520" width="12.42578125" style="524" customWidth="1"/>
    <col min="521" max="521" width="2.140625" style="524" customWidth="1"/>
    <col min="522" max="522" width="9.42578125" style="524" customWidth="1"/>
    <col min="523" max="767" width="11" style="524"/>
    <col min="768" max="768" width="46.7109375" style="524" bestFit="1" customWidth="1"/>
    <col min="769" max="769" width="11.85546875" style="524" customWidth="1"/>
    <col min="770" max="770" width="12.42578125" style="524" customWidth="1"/>
    <col min="771" max="771" width="12.5703125" style="524" customWidth="1"/>
    <col min="772" max="772" width="11.7109375" style="524" customWidth="1"/>
    <col min="773" max="773" width="10.7109375" style="524" customWidth="1"/>
    <col min="774" max="774" width="2.42578125" style="524" bestFit="1" customWidth="1"/>
    <col min="775" max="775" width="8.5703125" style="524" customWidth="1"/>
    <col min="776" max="776" width="12.42578125" style="524" customWidth="1"/>
    <col min="777" max="777" width="2.140625" style="524" customWidth="1"/>
    <col min="778" max="778" width="9.42578125" style="524" customWidth="1"/>
    <col min="779" max="1023" width="11" style="524"/>
    <col min="1024" max="1024" width="46.7109375" style="524" bestFit="1" customWidth="1"/>
    <col min="1025" max="1025" width="11.85546875" style="524" customWidth="1"/>
    <col min="1026" max="1026" width="12.42578125" style="524" customWidth="1"/>
    <col min="1027" max="1027" width="12.5703125" style="524" customWidth="1"/>
    <col min="1028" max="1028" width="11.7109375" style="524" customWidth="1"/>
    <col min="1029" max="1029" width="10.7109375" style="524" customWidth="1"/>
    <col min="1030" max="1030" width="2.42578125" style="524" bestFit="1" customWidth="1"/>
    <col min="1031" max="1031" width="8.5703125" style="524" customWidth="1"/>
    <col min="1032" max="1032" width="12.42578125" style="524" customWidth="1"/>
    <col min="1033" max="1033" width="2.140625" style="524" customWidth="1"/>
    <col min="1034" max="1034" width="9.42578125" style="524" customWidth="1"/>
    <col min="1035" max="1279" width="11" style="524"/>
    <col min="1280" max="1280" width="46.7109375" style="524" bestFit="1" customWidth="1"/>
    <col min="1281" max="1281" width="11.85546875" style="524" customWidth="1"/>
    <col min="1282" max="1282" width="12.42578125" style="524" customWidth="1"/>
    <col min="1283" max="1283" width="12.5703125" style="524" customWidth="1"/>
    <col min="1284" max="1284" width="11.7109375" style="524" customWidth="1"/>
    <col min="1285" max="1285" width="10.7109375" style="524" customWidth="1"/>
    <col min="1286" max="1286" width="2.42578125" style="524" bestFit="1" customWidth="1"/>
    <col min="1287" max="1287" width="8.5703125" style="524" customWidth="1"/>
    <col min="1288" max="1288" width="12.42578125" style="524" customWidth="1"/>
    <col min="1289" max="1289" width="2.140625" style="524" customWidth="1"/>
    <col min="1290" max="1290" width="9.42578125" style="524" customWidth="1"/>
    <col min="1291" max="1535" width="11" style="524"/>
    <col min="1536" max="1536" width="46.7109375" style="524" bestFit="1" customWidth="1"/>
    <col min="1537" max="1537" width="11.85546875" style="524" customWidth="1"/>
    <col min="1538" max="1538" width="12.42578125" style="524" customWidth="1"/>
    <col min="1539" max="1539" width="12.5703125" style="524" customWidth="1"/>
    <col min="1540" max="1540" width="11.7109375" style="524" customWidth="1"/>
    <col min="1541" max="1541" width="10.7109375" style="524" customWidth="1"/>
    <col min="1542" max="1542" width="2.42578125" style="524" bestFit="1" customWidth="1"/>
    <col min="1543" max="1543" width="8.5703125" style="524" customWidth="1"/>
    <col min="1544" max="1544" width="12.42578125" style="524" customWidth="1"/>
    <col min="1545" max="1545" width="2.140625" style="524" customWidth="1"/>
    <col min="1546" max="1546" width="9.42578125" style="524" customWidth="1"/>
    <col min="1547" max="1791" width="11" style="524"/>
    <col min="1792" max="1792" width="46.7109375" style="524" bestFit="1" customWidth="1"/>
    <col min="1793" max="1793" width="11.85546875" style="524" customWidth="1"/>
    <col min="1794" max="1794" width="12.42578125" style="524" customWidth="1"/>
    <col min="1795" max="1795" width="12.5703125" style="524" customWidth="1"/>
    <col min="1796" max="1796" width="11.7109375" style="524" customWidth="1"/>
    <col min="1797" max="1797" width="10.7109375" style="524" customWidth="1"/>
    <col min="1798" max="1798" width="2.42578125" style="524" bestFit="1" customWidth="1"/>
    <col min="1799" max="1799" width="8.5703125" style="524" customWidth="1"/>
    <col min="1800" max="1800" width="12.42578125" style="524" customWidth="1"/>
    <col min="1801" max="1801" width="2.140625" style="524" customWidth="1"/>
    <col min="1802" max="1802" width="9.42578125" style="524" customWidth="1"/>
    <col min="1803" max="2047" width="11" style="524"/>
    <col min="2048" max="2048" width="46.7109375" style="524" bestFit="1" customWidth="1"/>
    <col min="2049" max="2049" width="11.85546875" style="524" customWidth="1"/>
    <col min="2050" max="2050" width="12.42578125" style="524" customWidth="1"/>
    <col min="2051" max="2051" width="12.5703125" style="524" customWidth="1"/>
    <col min="2052" max="2052" width="11.7109375" style="524" customWidth="1"/>
    <col min="2053" max="2053" width="10.7109375" style="524" customWidth="1"/>
    <col min="2054" max="2054" width="2.42578125" style="524" bestFit="1" customWidth="1"/>
    <col min="2055" max="2055" width="8.5703125" style="524" customWidth="1"/>
    <col min="2056" max="2056" width="12.42578125" style="524" customWidth="1"/>
    <col min="2057" max="2057" width="2.140625" style="524" customWidth="1"/>
    <col min="2058" max="2058" width="9.42578125" style="524" customWidth="1"/>
    <col min="2059" max="2303" width="11" style="524"/>
    <col min="2304" max="2304" width="46.7109375" style="524" bestFit="1" customWidth="1"/>
    <col min="2305" max="2305" width="11.85546875" style="524" customWidth="1"/>
    <col min="2306" max="2306" width="12.42578125" style="524" customWidth="1"/>
    <col min="2307" max="2307" width="12.5703125" style="524" customWidth="1"/>
    <col min="2308" max="2308" width="11.7109375" style="524" customWidth="1"/>
    <col min="2309" max="2309" width="10.7109375" style="524" customWidth="1"/>
    <col min="2310" max="2310" width="2.42578125" style="524" bestFit="1" customWidth="1"/>
    <col min="2311" max="2311" width="8.5703125" style="524" customWidth="1"/>
    <col min="2312" max="2312" width="12.42578125" style="524" customWidth="1"/>
    <col min="2313" max="2313" width="2.140625" style="524" customWidth="1"/>
    <col min="2314" max="2314" width="9.42578125" style="524" customWidth="1"/>
    <col min="2315" max="2559" width="11" style="524"/>
    <col min="2560" max="2560" width="46.7109375" style="524" bestFit="1" customWidth="1"/>
    <col min="2561" max="2561" width="11.85546875" style="524" customWidth="1"/>
    <col min="2562" max="2562" width="12.42578125" style="524" customWidth="1"/>
    <col min="2563" max="2563" width="12.5703125" style="524" customWidth="1"/>
    <col min="2564" max="2564" width="11.7109375" style="524" customWidth="1"/>
    <col min="2565" max="2565" width="10.7109375" style="524" customWidth="1"/>
    <col min="2566" max="2566" width="2.42578125" style="524" bestFit="1" customWidth="1"/>
    <col min="2567" max="2567" width="8.5703125" style="524" customWidth="1"/>
    <col min="2568" max="2568" width="12.42578125" style="524" customWidth="1"/>
    <col min="2569" max="2569" width="2.140625" style="524" customWidth="1"/>
    <col min="2570" max="2570" width="9.42578125" style="524" customWidth="1"/>
    <col min="2571" max="2815" width="11" style="524"/>
    <col min="2816" max="2816" width="46.7109375" style="524" bestFit="1" customWidth="1"/>
    <col min="2817" max="2817" width="11.85546875" style="524" customWidth="1"/>
    <col min="2818" max="2818" width="12.42578125" style="524" customWidth="1"/>
    <col min="2819" max="2819" width="12.5703125" style="524" customWidth="1"/>
    <col min="2820" max="2820" width="11.7109375" style="524" customWidth="1"/>
    <col min="2821" max="2821" width="10.7109375" style="524" customWidth="1"/>
    <col min="2822" max="2822" width="2.42578125" style="524" bestFit="1" customWidth="1"/>
    <col min="2823" max="2823" width="8.5703125" style="524" customWidth="1"/>
    <col min="2824" max="2824" width="12.42578125" style="524" customWidth="1"/>
    <col min="2825" max="2825" width="2.140625" style="524" customWidth="1"/>
    <col min="2826" max="2826" width="9.42578125" style="524" customWidth="1"/>
    <col min="2827" max="3071" width="11" style="524"/>
    <col min="3072" max="3072" width="46.7109375" style="524" bestFit="1" customWidth="1"/>
    <col min="3073" max="3073" width="11.85546875" style="524" customWidth="1"/>
    <col min="3074" max="3074" width="12.42578125" style="524" customWidth="1"/>
    <col min="3075" max="3075" width="12.5703125" style="524" customWidth="1"/>
    <col min="3076" max="3076" width="11.7109375" style="524" customWidth="1"/>
    <col min="3077" max="3077" width="10.7109375" style="524" customWidth="1"/>
    <col min="3078" max="3078" width="2.42578125" style="524" bestFit="1" customWidth="1"/>
    <col min="3079" max="3079" width="8.5703125" style="524" customWidth="1"/>
    <col min="3080" max="3080" width="12.42578125" style="524" customWidth="1"/>
    <col min="3081" max="3081" width="2.140625" style="524" customWidth="1"/>
    <col min="3082" max="3082" width="9.42578125" style="524" customWidth="1"/>
    <col min="3083" max="3327" width="11" style="524"/>
    <col min="3328" max="3328" width="46.7109375" style="524" bestFit="1" customWidth="1"/>
    <col min="3329" max="3329" width="11.85546875" style="524" customWidth="1"/>
    <col min="3330" max="3330" width="12.42578125" style="524" customWidth="1"/>
    <col min="3331" max="3331" width="12.5703125" style="524" customWidth="1"/>
    <col min="3332" max="3332" width="11.7109375" style="524" customWidth="1"/>
    <col min="3333" max="3333" width="10.7109375" style="524" customWidth="1"/>
    <col min="3334" max="3334" width="2.42578125" style="524" bestFit="1" customWidth="1"/>
    <col min="3335" max="3335" width="8.5703125" style="524" customWidth="1"/>
    <col min="3336" max="3336" width="12.42578125" style="524" customWidth="1"/>
    <col min="3337" max="3337" width="2.140625" style="524" customWidth="1"/>
    <col min="3338" max="3338" width="9.42578125" style="524" customWidth="1"/>
    <col min="3339" max="3583" width="11" style="524"/>
    <col min="3584" max="3584" width="46.7109375" style="524" bestFit="1" customWidth="1"/>
    <col min="3585" max="3585" width="11.85546875" style="524" customWidth="1"/>
    <col min="3586" max="3586" width="12.42578125" style="524" customWidth="1"/>
    <col min="3587" max="3587" width="12.5703125" style="524" customWidth="1"/>
    <col min="3588" max="3588" width="11.7109375" style="524" customWidth="1"/>
    <col min="3589" max="3589" width="10.7109375" style="524" customWidth="1"/>
    <col min="3590" max="3590" width="2.42578125" style="524" bestFit="1" customWidth="1"/>
    <col min="3591" max="3591" width="8.5703125" style="524" customWidth="1"/>
    <col min="3592" max="3592" width="12.42578125" style="524" customWidth="1"/>
    <col min="3593" max="3593" width="2.140625" style="524" customWidth="1"/>
    <col min="3594" max="3594" width="9.42578125" style="524" customWidth="1"/>
    <col min="3595" max="3839" width="11" style="524"/>
    <col min="3840" max="3840" width="46.7109375" style="524" bestFit="1" customWidth="1"/>
    <col min="3841" max="3841" width="11.85546875" style="524" customWidth="1"/>
    <col min="3842" max="3842" width="12.42578125" style="524" customWidth="1"/>
    <col min="3843" max="3843" width="12.5703125" style="524" customWidth="1"/>
    <col min="3844" max="3844" width="11.7109375" style="524" customWidth="1"/>
    <col min="3845" max="3845" width="10.7109375" style="524" customWidth="1"/>
    <col min="3846" max="3846" width="2.42578125" style="524" bestFit="1" customWidth="1"/>
    <col min="3847" max="3847" width="8.5703125" style="524" customWidth="1"/>
    <col min="3848" max="3848" width="12.42578125" style="524" customWidth="1"/>
    <col min="3849" max="3849" width="2.140625" style="524" customWidth="1"/>
    <col min="3850" max="3850" width="9.42578125" style="524" customWidth="1"/>
    <col min="3851" max="4095" width="11" style="524"/>
    <col min="4096" max="4096" width="46.7109375" style="524" bestFit="1" customWidth="1"/>
    <col min="4097" max="4097" width="11.85546875" style="524" customWidth="1"/>
    <col min="4098" max="4098" width="12.42578125" style="524" customWidth="1"/>
    <col min="4099" max="4099" width="12.5703125" style="524" customWidth="1"/>
    <col min="4100" max="4100" width="11.7109375" style="524" customWidth="1"/>
    <col min="4101" max="4101" width="10.7109375" style="524" customWidth="1"/>
    <col min="4102" max="4102" width="2.42578125" style="524" bestFit="1" customWidth="1"/>
    <col min="4103" max="4103" width="8.5703125" style="524" customWidth="1"/>
    <col min="4104" max="4104" width="12.42578125" style="524" customWidth="1"/>
    <col min="4105" max="4105" width="2.140625" style="524" customWidth="1"/>
    <col min="4106" max="4106" width="9.42578125" style="524" customWidth="1"/>
    <col min="4107" max="4351" width="11" style="524"/>
    <col min="4352" max="4352" width="46.7109375" style="524" bestFit="1" customWidth="1"/>
    <col min="4353" max="4353" width="11.85546875" style="524" customWidth="1"/>
    <col min="4354" max="4354" width="12.42578125" style="524" customWidth="1"/>
    <col min="4355" max="4355" width="12.5703125" style="524" customWidth="1"/>
    <col min="4356" max="4356" width="11.7109375" style="524" customWidth="1"/>
    <col min="4357" max="4357" width="10.7109375" style="524" customWidth="1"/>
    <col min="4358" max="4358" width="2.42578125" style="524" bestFit="1" customWidth="1"/>
    <col min="4359" max="4359" width="8.5703125" style="524" customWidth="1"/>
    <col min="4360" max="4360" width="12.42578125" style="524" customWidth="1"/>
    <col min="4361" max="4361" width="2.140625" style="524" customWidth="1"/>
    <col min="4362" max="4362" width="9.42578125" style="524" customWidth="1"/>
    <col min="4363" max="4607" width="11" style="524"/>
    <col min="4608" max="4608" width="46.7109375" style="524" bestFit="1" customWidth="1"/>
    <col min="4609" max="4609" width="11.85546875" style="524" customWidth="1"/>
    <col min="4610" max="4610" width="12.42578125" style="524" customWidth="1"/>
    <col min="4611" max="4611" width="12.5703125" style="524" customWidth="1"/>
    <col min="4612" max="4612" width="11.7109375" style="524" customWidth="1"/>
    <col min="4613" max="4613" width="10.7109375" style="524" customWidth="1"/>
    <col min="4614" max="4614" width="2.42578125" style="524" bestFit="1" customWidth="1"/>
    <col min="4615" max="4615" width="8.5703125" style="524" customWidth="1"/>
    <col min="4616" max="4616" width="12.42578125" style="524" customWidth="1"/>
    <col min="4617" max="4617" width="2.140625" style="524" customWidth="1"/>
    <col min="4618" max="4618" width="9.42578125" style="524" customWidth="1"/>
    <col min="4619" max="4863" width="11" style="524"/>
    <col min="4864" max="4864" width="46.7109375" style="524" bestFit="1" customWidth="1"/>
    <col min="4865" max="4865" width="11.85546875" style="524" customWidth="1"/>
    <col min="4866" max="4866" width="12.42578125" style="524" customWidth="1"/>
    <col min="4867" max="4867" width="12.5703125" style="524" customWidth="1"/>
    <col min="4868" max="4868" width="11.7109375" style="524" customWidth="1"/>
    <col min="4869" max="4869" width="10.7109375" style="524" customWidth="1"/>
    <col min="4870" max="4870" width="2.42578125" style="524" bestFit="1" customWidth="1"/>
    <col min="4871" max="4871" width="8.5703125" style="524" customWidth="1"/>
    <col min="4872" max="4872" width="12.42578125" style="524" customWidth="1"/>
    <col min="4873" max="4873" width="2.140625" style="524" customWidth="1"/>
    <col min="4874" max="4874" width="9.42578125" style="524" customWidth="1"/>
    <col min="4875" max="5119" width="11" style="524"/>
    <col min="5120" max="5120" width="46.7109375" style="524" bestFit="1" customWidth="1"/>
    <col min="5121" max="5121" width="11.85546875" style="524" customWidth="1"/>
    <col min="5122" max="5122" width="12.42578125" style="524" customWidth="1"/>
    <col min="5123" max="5123" width="12.5703125" style="524" customWidth="1"/>
    <col min="5124" max="5124" width="11.7109375" style="524" customWidth="1"/>
    <col min="5125" max="5125" width="10.7109375" style="524" customWidth="1"/>
    <col min="5126" max="5126" width="2.42578125" style="524" bestFit="1" customWidth="1"/>
    <col min="5127" max="5127" width="8.5703125" style="524" customWidth="1"/>
    <col min="5128" max="5128" width="12.42578125" style="524" customWidth="1"/>
    <col min="5129" max="5129" width="2.140625" style="524" customWidth="1"/>
    <col min="5130" max="5130" width="9.42578125" style="524" customWidth="1"/>
    <col min="5131" max="5375" width="11" style="524"/>
    <col min="5376" max="5376" width="46.7109375" style="524" bestFit="1" customWidth="1"/>
    <col min="5377" max="5377" width="11.85546875" style="524" customWidth="1"/>
    <col min="5378" max="5378" width="12.42578125" style="524" customWidth="1"/>
    <col min="5379" max="5379" width="12.5703125" style="524" customWidth="1"/>
    <col min="5380" max="5380" width="11.7109375" style="524" customWidth="1"/>
    <col min="5381" max="5381" width="10.7109375" style="524" customWidth="1"/>
    <col min="5382" max="5382" width="2.42578125" style="524" bestFit="1" customWidth="1"/>
    <col min="5383" max="5383" width="8.5703125" style="524" customWidth="1"/>
    <col min="5384" max="5384" width="12.42578125" style="524" customWidth="1"/>
    <col min="5385" max="5385" width="2.140625" style="524" customWidth="1"/>
    <col min="5386" max="5386" width="9.42578125" style="524" customWidth="1"/>
    <col min="5387" max="5631" width="11" style="524"/>
    <col min="5632" max="5632" width="46.7109375" style="524" bestFit="1" customWidth="1"/>
    <col min="5633" max="5633" width="11.85546875" style="524" customWidth="1"/>
    <col min="5634" max="5634" width="12.42578125" style="524" customWidth="1"/>
    <col min="5635" max="5635" width="12.5703125" style="524" customWidth="1"/>
    <col min="5636" max="5636" width="11.7109375" style="524" customWidth="1"/>
    <col min="5637" max="5637" width="10.7109375" style="524" customWidth="1"/>
    <col min="5638" max="5638" width="2.42578125" style="524" bestFit="1" customWidth="1"/>
    <col min="5639" max="5639" width="8.5703125" style="524" customWidth="1"/>
    <col min="5640" max="5640" width="12.42578125" style="524" customWidth="1"/>
    <col min="5641" max="5641" width="2.140625" style="524" customWidth="1"/>
    <col min="5642" max="5642" width="9.42578125" style="524" customWidth="1"/>
    <col min="5643" max="5887" width="11" style="524"/>
    <col min="5888" max="5888" width="46.7109375" style="524" bestFit="1" customWidth="1"/>
    <col min="5889" max="5889" width="11.85546875" style="524" customWidth="1"/>
    <col min="5890" max="5890" width="12.42578125" style="524" customWidth="1"/>
    <col min="5891" max="5891" width="12.5703125" style="524" customWidth="1"/>
    <col min="5892" max="5892" width="11.7109375" style="524" customWidth="1"/>
    <col min="5893" max="5893" width="10.7109375" style="524" customWidth="1"/>
    <col min="5894" max="5894" width="2.42578125" style="524" bestFit="1" customWidth="1"/>
    <col min="5895" max="5895" width="8.5703125" style="524" customWidth="1"/>
    <col min="5896" max="5896" width="12.42578125" style="524" customWidth="1"/>
    <col min="5897" max="5897" width="2.140625" style="524" customWidth="1"/>
    <col min="5898" max="5898" width="9.42578125" style="524" customWidth="1"/>
    <col min="5899" max="6143" width="11" style="524"/>
    <col min="6144" max="6144" width="46.7109375" style="524" bestFit="1" customWidth="1"/>
    <col min="6145" max="6145" width="11.85546875" style="524" customWidth="1"/>
    <col min="6146" max="6146" width="12.42578125" style="524" customWidth="1"/>
    <col min="6147" max="6147" width="12.5703125" style="524" customWidth="1"/>
    <col min="6148" max="6148" width="11.7109375" style="524" customWidth="1"/>
    <col min="6149" max="6149" width="10.7109375" style="524" customWidth="1"/>
    <col min="6150" max="6150" width="2.42578125" style="524" bestFit="1" customWidth="1"/>
    <col min="6151" max="6151" width="8.5703125" style="524" customWidth="1"/>
    <col min="6152" max="6152" width="12.42578125" style="524" customWidth="1"/>
    <col min="6153" max="6153" width="2.140625" style="524" customWidth="1"/>
    <col min="6154" max="6154" width="9.42578125" style="524" customWidth="1"/>
    <col min="6155" max="6399" width="11" style="524"/>
    <col min="6400" max="6400" width="46.7109375" style="524" bestFit="1" customWidth="1"/>
    <col min="6401" max="6401" width="11.85546875" style="524" customWidth="1"/>
    <col min="6402" max="6402" width="12.42578125" style="524" customWidth="1"/>
    <col min="6403" max="6403" width="12.5703125" style="524" customWidth="1"/>
    <col min="6404" max="6404" width="11.7109375" style="524" customWidth="1"/>
    <col min="6405" max="6405" width="10.7109375" style="524" customWidth="1"/>
    <col min="6406" max="6406" width="2.42578125" style="524" bestFit="1" customWidth="1"/>
    <col min="6407" max="6407" width="8.5703125" style="524" customWidth="1"/>
    <col min="6408" max="6408" width="12.42578125" style="524" customWidth="1"/>
    <col min="6409" max="6409" width="2.140625" style="524" customWidth="1"/>
    <col min="6410" max="6410" width="9.42578125" style="524" customWidth="1"/>
    <col min="6411" max="6655" width="11" style="524"/>
    <col min="6656" max="6656" width="46.7109375" style="524" bestFit="1" customWidth="1"/>
    <col min="6657" max="6657" width="11.85546875" style="524" customWidth="1"/>
    <col min="6658" max="6658" width="12.42578125" style="524" customWidth="1"/>
    <col min="6659" max="6659" width="12.5703125" style="524" customWidth="1"/>
    <col min="6660" max="6660" width="11.7109375" style="524" customWidth="1"/>
    <col min="6661" max="6661" width="10.7109375" style="524" customWidth="1"/>
    <col min="6662" max="6662" width="2.42578125" style="524" bestFit="1" customWidth="1"/>
    <col min="6663" max="6663" width="8.5703125" style="524" customWidth="1"/>
    <col min="6664" max="6664" width="12.42578125" style="524" customWidth="1"/>
    <col min="6665" max="6665" width="2.140625" style="524" customWidth="1"/>
    <col min="6666" max="6666" width="9.42578125" style="524" customWidth="1"/>
    <col min="6667" max="6911" width="11" style="524"/>
    <col min="6912" max="6912" width="46.7109375" style="524" bestFit="1" customWidth="1"/>
    <col min="6913" max="6913" width="11.85546875" style="524" customWidth="1"/>
    <col min="6914" max="6914" width="12.42578125" style="524" customWidth="1"/>
    <col min="6915" max="6915" width="12.5703125" style="524" customWidth="1"/>
    <col min="6916" max="6916" width="11.7109375" style="524" customWidth="1"/>
    <col min="6917" max="6917" width="10.7109375" style="524" customWidth="1"/>
    <col min="6918" max="6918" width="2.42578125" style="524" bestFit="1" customWidth="1"/>
    <col min="6919" max="6919" width="8.5703125" style="524" customWidth="1"/>
    <col min="6920" max="6920" width="12.42578125" style="524" customWidth="1"/>
    <col min="6921" max="6921" width="2.140625" style="524" customWidth="1"/>
    <col min="6922" max="6922" width="9.42578125" style="524" customWidth="1"/>
    <col min="6923" max="7167" width="11" style="524"/>
    <col min="7168" max="7168" width="46.7109375" style="524" bestFit="1" customWidth="1"/>
    <col min="7169" max="7169" width="11.85546875" style="524" customWidth="1"/>
    <col min="7170" max="7170" width="12.42578125" style="524" customWidth="1"/>
    <col min="7171" max="7171" width="12.5703125" style="524" customWidth="1"/>
    <col min="7172" max="7172" width="11.7109375" style="524" customWidth="1"/>
    <col min="7173" max="7173" width="10.7109375" style="524" customWidth="1"/>
    <col min="7174" max="7174" width="2.42578125" style="524" bestFit="1" customWidth="1"/>
    <col min="7175" max="7175" width="8.5703125" style="524" customWidth="1"/>
    <col min="7176" max="7176" width="12.42578125" style="524" customWidth="1"/>
    <col min="7177" max="7177" width="2.140625" style="524" customWidth="1"/>
    <col min="7178" max="7178" width="9.42578125" style="524" customWidth="1"/>
    <col min="7179" max="7423" width="11" style="524"/>
    <col min="7424" max="7424" width="46.7109375" style="524" bestFit="1" customWidth="1"/>
    <col min="7425" max="7425" width="11.85546875" style="524" customWidth="1"/>
    <col min="7426" max="7426" width="12.42578125" style="524" customWidth="1"/>
    <col min="7427" max="7427" width="12.5703125" style="524" customWidth="1"/>
    <col min="7428" max="7428" width="11.7109375" style="524" customWidth="1"/>
    <col min="7429" max="7429" width="10.7109375" style="524" customWidth="1"/>
    <col min="7430" max="7430" width="2.42578125" style="524" bestFit="1" customWidth="1"/>
    <col min="7431" max="7431" width="8.5703125" style="524" customWidth="1"/>
    <col min="7432" max="7432" width="12.42578125" style="524" customWidth="1"/>
    <col min="7433" max="7433" width="2.140625" style="524" customWidth="1"/>
    <col min="7434" max="7434" width="9.42578125" style="524" customWidth="1"/>
    <col min="7435" max="7679" width="11" style="524"/>
    <col min="7680" max="7680" width="46.7109375" style="524" bestFit="1" customWidth="1"/>
    <col min="7681" max="7681" width="11.85546875" style="524" customWidth="1"/>
    <col min="7682" max="7682" width="12.42578125" style="524" customWidth="1"/>
    <col min="7683" max="7683" width="12.5703125" style="524" customWidth="1"/>
    <col min="7684" max="7684" width="11.7109375" style="524" customWidth="1"/>
    <col min="7685" max="7685" width="10.7109375" style="524" customWidth="1"/>
    <col min="7686" max="7686" width="2.42578125" style="524" bestFit="1" customWidth="1"/>
    <col min="7687" max="7687" width="8.5703125" style="524" customWidth="1"/>
    <col min="7688" max="7688" width="12.42578125" style="524" customWidth="1"/>
    <col min="7689" max="7689" width="2.140625" style="524" customWidth="1"/>
    <col min="7690" max="7690" width="9.42578125" style="524" customWidth="1"/>
    <col min="7691" max="7935" width="11" style="524"/>
    <col min="7936" max="7936" width="46.7109375" style="524" bestFit="1" customWidth="1"/>
    <col min="7937" max="7937" width="11.85546875" style="524" customWidth="1"/>
    <col min="7938" max="7938" width="12.42578125" style="524" customWidth="1"/>
    <col min="7939" max="7939" width="12.5703125" style="524" customWidth="1"/>
    <col min="7940" max="7940" width="11.7109375" style="524" customWidth="1"/>
    <col min="7941" max="7941" width="10.7109375" style="524" customWidth="1"/>
    <col min="7942" max="7942" width="2.42578125" style="524" bestFit="1" customWidth="1"/>
    <col min="7943" max="7943" width="8.5703125" style="524" customWidth="1"/>
    <col min="7944" max="7944" width="12.42578125" style="524" customWidth="1"/>
    <col min="7945" max="7945" width="2.140625" style="524" customWidth="1"/>
    <col min="7946" max="7946" width="9.42578125" style="524" customWidth="1"/>
    <col min="7947" max="8191" width="11" style="524"/>
    <col min="8192" max="8192" width="46.7109375" style="524" bestFit="1" customWidth="1"/>
    <col min="8193" max="8193" width="11.85546875" style="524" customWidth="1"/>
    <col min="8194" max="8194" width="12.42578125" style="524" customWidth="1"/>
    <col min="8195" max="8195" width="12.5703125" style="524" customWidth="1"/>
    <col min="8196" max="8196" width="11.7109375" style="524" customWidth="1"/>
    <col min="8197" max="8197" width="10.7109375" style="524" customWidth="1"/>
    <col min="8198" max="8198" width="2.42578125" style="524" bestFit="1" customWidth="1"/>
    <col min="8199" max="8199" width="8.5703125" style="524" customWidth="1"/>
    <col min="8200" max="8200" width="12.42578125" style="524" customWidth="1"/>
    <col min="8201" max="8201" width="2.140625" style="524" customWidth="1"/>
    <col min="8202" max="8202" width="9.42578125" style="524" customWidth="1"/>
    <col min="8203" max="8447" width="11" style="524"/>
    <col min="8448" max="8448" width="46.7109375" style="524" bestFit="1" customWidth="1"/>
    <col min="8449" max="8449" width="11.85546875" style="524" customWidth="1"/>
    <col min="8450" max="8450" width="12.42578125" style="524" customWidth="1"/>
    <col min="8451" max="8451" width="12.5703125" style="524" customWidth="1"/>
    <col min="8452" max="8452" width="11.7109375" style="524" customWidth="1"/>
    <col min="8453" max="8453" width="10.7109375" style="524" customWidth="1"/>
    <col min="8454" max="8454" width="2.42578125" style="524" bestFit="1" customWidth="1"/>
    <col min="8455" max="8455" width="8.5703125" style="524" customWidth="1"/>
    <col min="8456" max="8456" width="12.42578125" style="524" customWidth="1"/>
    <col min="8457" max="8457" width="2.140625" style="524" customWidth="1"/>
    <col min="8458" max="8458" width="9.42578125" style="524" customWidth="1"/>
    <col min="8459" max="8703" width="11" style="524"/>
    <col min="8704" max="8704" width="46.7109375" style="524" bestFit="1" customWidth="1"/>
    <col min="8705" max="8705" width="11.85546875" style="524" customWidth="1"/>
    <col min="8706" max="8706" width="12.42578125" style="524" customWidth="1"/>
    <col min="8707" max="8707" width="12.5703125" style="524" customWidth="1"/>
    <col min="8708" max="8708" width="11.7109375" style="524" customWidth="1"/>
    <col min="8709" max="8709" width="10.7109375" style="524" customWidth="1"/>
    <col min="8710" max="8710" width="2.42578125" style="524" bestFit="1" customWidth="1"/>
    <col min="8711" max="8711" width="8.5703125" style="524" customWidth="1"/>
    <col min="8712" max="8712" width="12.42578125" style="524" customWidth="1"/>
    <col min="8713" max="8713" width="2.140625" style="524" customWidth="1"/>
    <col min="8714" max="8714" width="9.42578125" style="524" customWidth="1"/>
    <col min="8715" max="8959" width="11" style="524"/>
    <col min="8960" max="8960" width="46.7109375" style="524" bestFit="1" customWidth="1"/>
    <col min="8961" max="8961" width="11.85546875" style="524" customWidth="1"/>
    <col min="8962" max="8962" width="12.42578125" style="524" customWidth="1"/>
    <col min="8963" max="8963" width="12.5703125" style="524" customWidth="1"/>
    <col min="8964" max="8964" width="11.7109375" style="524" customWidth="1"/>
    <col min="8965" max="8965" width="10.7109375" style="524" customWidth="1"/>
    <col min="8966" max="8966" width="2.42578125" style="524" bestFit="1" customWidth="1"/>
    <col min="8967" max="8967" width="8.5703125" style="524" customWidth="1"/>
    <col min="8968" max="8968" width="12.42578125" style="524" customWidth="1"/>
    <col min="8969" max="8969" width="2.140625" style="524" customWidth="1"/>
    <col min="8970" max="8970" width="9.42578125" style="524" customWidth="1"/>
    <col min="8971" max="9215" width="11" style="524"/>
    <col min="9216" max="9216" width="46.7109375" style="524" bestFit="1" customWidth="1"/>
    <col min="9217" max="9217" width="11.85546875" style="524" customWidth="1"/>
    <col min="9218" max="9218" width="12.42578125" style="524" customWidth="1"/>
    <col min="9219" max="9219" width="12.5703125" style="524" customWidth="1"/>
    <col min="9220" max="9220" width="11.7109375" style="524" customWidth="1"/>
    <col min="9221" max="9221" width="10.7109375" style="524" customWidth="1"/>
    <col min="9222" max="9222" width="2.42578125" style="524" bestFit="1" customWidth="1"/>
    <col min="9223" max="9223" width="8.5703125" style="524" customWidth="1"/>
    <col min="9224" max="9224" width="12.42578125" style="524" customWidth="1"/>
    <col min="9225" max="9225" width="2.140625" style="524" customWidth="1"/>
    <col min="9226" max="9226" width="9.42578125" style="524" customWidth="1"/>
    <col min="9227" max="9471" width="11" style="524"/>
    <col min="9472" max="9472" width="46.7109375" style="524" bestFit="1" customWidth="1"/>
    <col min="9473" max="9473" width="11.85546875" style="524" customWidth="1"/>
    <col min="9474" max="9474" width="12.42578125" style="524" customWidth="1"/>
    <col min="9475" max="9475" width="12.5703125" style="524" customWidth="1"/>
    <col min="9476" max="9476" width="11.7109375" style="524" customWidth="1"/>
    <col min="9477" max="9477" width="10.7109375" style="524" customWidth="1"/>
    <col min="9478" max="9478" width="2.42578125" style="524" bestFit="1" customWidth="1"/>
    <col min="9479" max="9479" width="8.5703125" style="524" customWidth="1"/>
    <col min="9480" max="9480" width="12.42578125" style="524" customWidth="1"/>
    <col min="9481" max="9481" width="2.140625" style="524" customWidth="1"/>
    <col min="9482" max="9482" width="9.42578125" style="524" customWidth="1"/>
    <col min="9483" max="9727" width="11" style="524"/>
    <col min="9728" max="9728" width="46.7109375" style="524" bestFit="1" customWidth="1"/>
    <col min="9729" max="9729" width="11.85546875" style="524" customWidth="1"/>
    <col min="9730" max="9730" width="12.42578125" style="524" customWidth="1"/>
    <col min="9731" max="9731" width="12.5703125" style="524" customWidth="1"/>
    <col min="9732" max="9732" width="11.7109375" style="524" customWidth="1"/>
    <col min="9733" max="9733" width="10.7109375" style="524" customWidth="1"/>
    <col min="9734" max="9734" width="2.42578125" style="524" bestFit="1" customWidth="1"/>
    <col min="9735" max="9735" width="8.5703125" style="524" customWidth="1"/>
    <col min="9736" max="9736" width="12.42578125" style="524" customWidth="1"/>
    <col min="9737" max="9737" width="2.140625" style="524" customWidth="1"/>
    <col min="9738" max="9738" width="9.42578125" style="524" customWidth="1"/>
    <col min="9739" max="9983" width="11" style="524"/>
    <col min="9984" max="9984" width="46.7109375" style="524" bestFit="1" customWidth="1"/>
    <col min="9985" max="9985" width="11.85546875" style="524" customWidth="1"/>
    <col min="9986" max="9986" width="12.42578125" style="524" customWidth="1"/>
    <col min="9987" max="9987" width="12.5703125" style="524" customWidth="1"/>
    <col min="9988" max="9988" width="11.7109375" style="524" customWidth="1"/>
    <col min="9989" max="9989" width="10.7109375" style="524" customWidth="1"/>
    <col min="9990" max="9990" width="2.42578125" style="524" bestFit="1" customWidth="1"/>
    <col min="9991" max="9991" width="8.5703125" style="524" customWidth="1"/>
    <col min="9992" max="9992" width="12.42578125" style="524" customWidth="1"/>
    <col min="9993" max="9993" width="2.140625" style="524" customWidth="1"/>
    <col min="9994" max="9994" width="9.42578125" style="524" customWidth="1"/>
    <col min="9995" max="10239" width="11" style="524"/>
    <col min="10240" max="10240" width="46.7109375" style="524" bestFit="1" customWidth="1"/>
    <col min="10241" max="10241" width="11.85546875" style="524" customWidth="1"/>
    <col min="10242" max="10242" width="12.42578125" style="524" customWidth="1"/>
    <col min="10243" max="10243" width="12.5703125" style="524" customWidth="1"/>
    <col min="10244" max="10244" width="11.7109375" style="524" customWidth="1"/>
    <col min="10245" max="10245" width="10.7109375" style="524" customWidth="1"/>
    <col min="10246" max="10246" width="2.42578125" style="524" bestFit="1" customWidth="1"/>
    <col min="10247" max="10247" width="8.5703125" style="524" customWidth="1"/>
    <col min="10248" max="10248" width="12.42578125" style="524" customWidth="1"/>
    <col min="10249" max="10249" width="2.140625" style="524" customWidth="1"/>
    <col min="10250" max="10250" width="9.42578125" style="524" customWidth="1"/>
    <col min="10251" max="10495" width="11" style="524"/>
    <col min="10496" max="10496" width="46.7109375" style="524" bestFit="1" customWidth="1"/>
    <col min="10497" max="10497" width="11.85546875" style="524" customWidth="1"/>
    <col min="10498" max="10498" width="12.42578125" style="524" customWidth="1"/>
    <col min="10499" max="10499" width="12.5703125" style="524" customWidth="1"/>
    <col min="10500" max="10500" width="11.7109375" style="524" customWidth="1"/>
    <col min="10501" max="10501" width="10.7109375" style="524" customWidth="1"/>
    <col min="10502" max="10502" width="2.42578125" style="524" bestFit="1" customWidth="1"/>
    <col min="10503" max="10503" width="8.5703125" style="524" customWidth="1"/>
    <col min="10504" max="10504" width="12.42578125" style="524" customWidth="1"/>
    <col min="10505" max="10505" width="2.140625" style="524" customWidth="1"/>
    <col min="10506" max="10506" width="9.42578125" style="524" customWidth="1"/>
    <col min="10507" max="10751" width="11" style="524"/>
    <col min="10752" max="10752" width="46.7109375" style="524" bestFit="1" customWidth="1"/>
    <col min="10753" max="10753" width="11.85546875" style="524" customWidth="1"/>
    <col min="10754" max="10754" width="12.42578125" style="524" customWidth="1"/>
    <col min="10755" max="10755" width="12.5703125" style="524" customWidth="1"/>
    <col min="10756" max="10756" width="11.7109375" style="524" customWidth="1"/>
    <col min="10757" max="10757" width="10.7109375" style="524" customWidth="1"/>
    <col min="10758" max="10758" width="2.42578125" style="524" bestFit="1" customWidth="1"/>
    <col min="10759" max="10759" width="8.5703125" style="524" customWidth="1"/>
    <col min="10760" max="10760" width="12.42578125" style="524" customWidth="1"/>
    <col min="10761" max="10761" width="2.140625" style="524" customWidth="1"/>
    <col min="10762" max="10762" width="9.42578125" style="524" customWidth="1"/>
    <col min="10763" max="11007" width="11" style="524"/>
    <col min="11008" max="11008" width="46.7109375" style="524" bestFit="1" customWidth="1"/>
    <col min="11009" max="11009" width="11.85546875" style="524" customWidth="1"/>
    <col min="11010" max="11010" width="12.42578125" style="524" customWidth="1"/>
    <col min="11011" max="11011" width="12.5703125" style="524" customWidth="1"/>
    <col min="11012" max="11012" width="11.7109375" style="524" customWidth="1"/>
    <col min="11013" max="11013" width="10.7109375" style="524" customWidth="1"/>
    <col min="11014" max="11014" width="2.42578125" style="524" bestFit="1" customWidth="1"/>
    <col min="11015" max="11015" width="8.5703125" style="524" customWidth="1"/>
    <col min="11016" max="11016" width="12.42578125" style="524" customWidth="1"/>
    <col min="11017" max="11017" width="2.140625" style="524" customWidth="1"/>
    <col min="11018" max="11018" width="9.42578125" style="524" customWidth="1"/>
    <col min="11019" max="11263" width="11" style="524"/>
    <col min="11264" max="11264" width="46.7109375" style="524" bestFit="1" customWidth="1"/>
    <col min="11265" max="11265" width="11.85546875" style="524" customWidth="1"/>
    <col min="11266" max="11266" width="12.42578125" style="524" customWidth="1"/>
    <col min="11267" max="11267" width="12.5703125" style="524" customWidth="1"/>
    <col min="11268" max="11268" width="11.7109375" style="524" customWidth="1"/>
    <col min="11269" max="11269" width="10.7109375" style="524" customWidth="1"/>
    <col min="11270" max="11270" width="2.42578125" style="524" bestFit="1" customWidth="1"/>
    <col min="11271" max="11271" width="8.5703125" style="524" customWidth="1"/>
    <col min="11272" max="11272" width="12.42578125" style="524" customWidth="1"/>
    <col min="11273" max="11273" width="2.140625" style="524" customWidth="1"/>
    <col min="11274" max="11274" width="9.42578125" style="524" customWidth="1"/>
    <col min="11275" max="11519" width="11" style="524"/>
    <col min="11520" max="11520" width="46.7109375" style="524" bestFit="1" customWidth="1"/>
    <col min="11521" max="11521" width="11.85546875" style="524" customWidth="1"/>
    <col min="11522" max="11522" width="12.42578125" style="524" customWidth="1"/>
    <col min="11523" max="11523" width="12.5703125" style="524" customWidth="1"/>
    <col min="11524" max="11524" width="11.7109375" style="524" customWidth="1"/>
    <col min="11525" max="11525" width="10.7109375" style="524" customWidth="1"/>
    <col min="11526" max="11526" width="2.42578125" style="524" bestFit="1" customWidth="1"/>
    <col min="11527" max="11527" width="8.5703125" style="524" customWidth="1"/>
    <col min="11528" max="11528" width="12.42578125" style="524" customWidth="1"/>
    <col min="11529" max="11529" width="2.140625" style="524" customWidth="1"/>
    <col min="11530" max="11530" width="9.42578125" style="524" customWidth="1"/>
    <col min="11531" max="11775" width="11" style="524"/>
    <col min="11776" max="11776" width="46.7109375" style="524" bestFit="1" customWidth="1"/>
    <col min="11777" max="11777" width="11.85546875" style="524" customWidth="1"/>
    <col min="11778" max="11778" width="12.42578125" style="524" customWidth="1"/>
    <col min="11779" max="11779" width="12.5703125" style="524" customWidth="1"/>
    <col min="11780" max="11780" width="11.7109375" style="524" customWidth="1"/>
    <col min="11781" max="11781" width="10.7109375" style="524" customWidth="1"/>
    <col min="11782" max="11782" width="2.42578125" style="524" bestFit="1" customWidth="1"/>
    <col min="11783" max="11783" width="8.5703125" style="524" customWidth="1"/>
    <col min="11784" max="11784" width="12.42578125" style="524" customWidth="1"/>
    <col min="11785" max="11785" width="2.140625" style="524" customWidth="1"/>
    <col min="11786" max="11786" width="9.42578125" style="524" customWidth="1"/>
    <col min="11787" max="12031" width="11" style="524"/>
    <col min="12032" max="12032" width="46.7109375" style="524" bestFit="1" customWidth="1"/>
    <col min="12033" max="12033" width="11.85546875" style="524" customWidth="1"/>
    <col min="12034" max="12034" width="12.42578125" style="524" customWidth="1"/>
    <col min="12035" max="12035" width="12.5703125" style="524" customWidth="1"/>
    <col min="12036" max="12036" width="11.7109375" style="524" customWidth="1"/>
    <col min="12037" max="12037" width="10.7109375" style="524" customWidth="1"/>
    <col min="12038" max="12038" width="2.42578125" style="524" bestFit="1" customWidth="1"/>
    <col min="12039" max="12039" width="8.5703125" style="524" customWidth="1"/>
    <col min="12040" max="12040" width="12.42578125" style="524" customWidth="1"/>
    <col min="12041" max="12041" width="2.140625" style="524" customWidth="1"/>
    <col min="12042" max="12042" width="9.42578125" style="524" customWidth="1"/>
    <col min="12043" max="12287" width="11" style="524"/>
    <col min="12288" max="12288" width="46.7109375" style="524" bestFit="1" customWidth="1"/>
    <col min="12289" max="12289" width="11.85546875" style="524" customWidth="1"/>
    <col min="12290" max="12290" width="12.42578125" style="524" customWidth="1"/>
    <col min="12291" max="12291" width="12.5703125" style="524" customWidth="1"/>
    <col min="12292" max="12292" width="11.7109375" style="524" customWidth="1"/>
    <col min="12293" max="12293" width="10.7109375" style="524" customWidth="1"/>
    <col min="12294" max="12294" width="2.42578125" style="524" bestFit="1" customWidth="1"/>
    <col min="12295" max="12295" width="8.5703125" style="524" customWidth="1"/>
    <col min="12296" max="12296" width="12.42578125" style="524" customWidth="1"/>
    <col min="12297" max="12297" width="2.140625" style="524" customWidth="1"/>
    <col min="12298" max="12298" width="9.42578125" style="524" customWidth="1"/>
    <col min="12299" max="12543" width="11" style="524"/>
    <col min="12544" max="12544" width="46.7109375" style="524" bestFit="1" customWidth="1"/>
    <col min="12545" max="12545" width="11.85546875" style="524" customWidth="1"/>
    <col min="12546" max="12546" width="12.42578125" style="524" customWidth="1"/>
    <col min="12547" max="12547" width="12.5703125" style="524" customWidth="1"/>
    <col min="12548" max="12548" width="11.7109375" style="524" customWidth="1"/>
    <col min="12549" max="12549" width="10.7109375" style="524" customWidth="1"/>
    <col min="12550" max="12550" width="2.42578125" style="524" bestFit="1" customWidth="1"/>
    <col min="12551" max="12551" width="8.5703125" style="524" customWidth="1"/>
    <col min="12552" max="12552" width="12.42578125" style="524" customWidth="1"/>
    <col min="12553" max="12553" width="2.140625" style="524" customWidth="1"/>
    <col min="12554" max="12554" width="9.42578125" style="524" customWidth="1"/>
    <col min="12555" max="12799" width="11" style="524"/>
    <col min="12800" max="12800" width="46.7109375" style="524" bestFit="1" customWidth="1"/>
    <col min="12801" max="12801" width="11.85546875" style="524" customWidth="1"/>
    <col min="12802" max="12802" width="12.42578125" style="524" customWidth="1"/>
    <col min="12803" max="12803" width="12.5703125" style="524" customWidth="1"/>
    <col min="12804" max="12804" width="11.7109375" style="524" customWidth="1"/>
    <col min="12805" max="12805" width="10.7109375" style="524" customWidth="1"/>
    <col min="12806" max="12806" width="2.42578125" style="524" bestFit="1" customWidth="1"/>
    <col min="12807" max="12807" width="8.5703125" style="524" customWidth="1"/>
    <col min="12808" max="12808" width="12.42578125" style="524" customWidth="1"/>
    <col min="12809" max="12809" width="2.140625" style="524" customWidth="1"/>
    <col min="12810" max="12810" width="9.42578125" style="524" customWidth="1"/>
    <col min="12811" max="13055" width="11" style="524"/>
    <col min="13056" max="13056" width="46.7109375" style="524" bestFit="1" customWidth="1"/>
    <col min="13057" max="13057" width="11.85546875" style="524" customWidth="1"/>
    <col min="13058" max="13058" width="12.42578125" style="524" customWidth="1"/>
    <col min="13059" max="13059" width="12.5703125" style="524" customWidth="1"/>
    <col min="13060" max="13060" width="11.7109375" style="524" customWidth="1"/>
    <col min="13061" max="13061" width="10.7109375" style="524" customWidth="1"/>
    <col min="13062" max="13062" width="2.42578125" style="524" bestFit="1" customWidth="1"/>
    <col min="13063" max="13063" width="8.5703125" style="524" customWidth="1"/>
    <col min="13064" max="13064" width="12.42578125" style="524" customWidth="1"/>
    <col min="13065" max="13065" width="2.140625" style="524" customWidth="1"/>
    <col min="13066" max="13066" width="9.42578125" style="524" customWidth="1"/>
    <col min="13067" max="13311" width="11" style="524"/>
    <col min="13312" max="13312" width="46.7109375" style="524" bestFit="1" customWidth="1"/>
    <col min="13313" max="13313" width="11.85546875" style="524" customWidth="1"/>
    <col min="13314" max="13314" width="12.42578125" style="524" customWidth="1"/>
    <col min="13315" max="13315" width="12.5703125" style="524" customWidth="1"/>
    <col min="13316" max="13316" width="11.7109375" style="524" customWidth="1"/>
    <col min="13317" max="13317" width="10.7109375" style="524" customWidth="1"/>
    <col min="13318" max="13318" width="2.42578125" style="524" bestFit="1" customWidth="1"/>
    <col min="13319" max="13319" width="8.5703125" style="524" customWidth="1"/>
    <col min="13320" max="13320" width="12.42578125" style="524" customWidth="1"/>
    <col min="13321" max="13321" width="2.140625" style="524" customWidth="1"/>
    <col min="13322" max="13322" width="9.42578125" style="524" customWidth="1"/>
    <col min="13323" max="13567" width="11" style="524"/>
    <col min="13568" max="13568" width="46.7109375" style="524" bestFit="1" customWidth="1"/>
    <col min="13569" max="13569" width="11.85546875" style="524" customWidth="1"/>
    <col min="13570" max="13570" width="12.42578125" style="524" customWidth="1"/>
    <col min="13571" max="13571" width="12.5703125" style="524" customWidth="1"/>
    <col min="13572" max="13572" width="11.7109375" style="524" customWidth="1"/>
    <col min="13573" max="13573" width="10.7109375" style="524" customWidth="1"/>
    <col min="13574" max="13574" width="2.42578125" style="524" bestFit="1" customWidth="1"/>
    <col min="13575" max="13575" width="8.5703125" style="524" customWidth="1"/>
    <col min="13576" max="13576" width="12.42578125" style="524" customWidth="1"/>
    <col min="13577" max="13577" width="2.140625" style="524" customWidth="1"/>
    <col min="13578" max="13578" width="9.42578125" style="524" customWidth="1"/>
    <col min="13579" max="13823" width="11" style="524"/>
    <col min="13824" max="13824" width="46.7109375" style="524" bestFit="1" customWidth="1"/>
    <col min="13825" max="13825" width="11.85546875" style="524" customWidth="1"/>
    <col min="13826" max="13826" width="12.42578125" style="524" customWidth="1"/>
    <col min="13827" max="13827" width="12.5703125" style="524" customWidth="1"/>
    <col min="13828" max="13828" width="11.7109375" style="524" customWidth="1"/>
    <col min="13829" max="13829" width="10.7109375" style="524" customWidth="1"/>
    <col min="13830" max="13830" width="2.42578125" style="524" bestFit="1" customWidth="1"/>
    <col min="13831" max="13831" width="8.5703125" style="524" customWidth="1"/>
    <col min="13832" max="13832" width="12.42578125" style="524" customWidth="1"/>
    <col min="13833" max="13833" width="2.140625" style="524" customWidth="1"/>
    <col min="13834" max="13834" width="9.42578125" style="524" customWidth="1"/>
    <col min="13835" max="14079" width="11" style="524"/>
    <col min="14080" max="14080" width="46.7109375" style="524" bestFit="1" customWidth="1"/>
    <col min="14081" max="14081" width="11.85546875" style="524" customWidth="1"/>
    <col min="14082" max="14082" width="12.42578125" style="524" customWidth="1"/>
    <col min="14083" max="14083" width="12.5703125" style="524" customWidth="1"/>
    <col min="14084" max="14084" width="11.7109375" style="524" customWidth="1"/>
    <col min="14085" max="14085" width="10.7109375" style="524" customWidth="1"/>
    <col min="14086" max="14086" width="2.42578125" style="524" bestFit="1" customWidth="1"/>
    <col min="14087" max="14087" width="8.5703125" style="524" customWidth="1"/>
    <col min="14088" max="14088" width="12.42578125" style="524" customWidth="1"/>
    <col min="14089" max="14089" width="2.140625" style="524" customWidth="1"/>
    <col min="14090" max="14090" width="9.42578125" style="524" customWidth="1"/>
    <col min="14091" max="14335" width="11" style="524"/>
    <col min="14336" max="14336" width="46.7109375" style="524" bestFit="1" customWidth="1"/>
    <col min="14337" max="14337" width="11.85546875" style="524" customWidth="1"/>
    <col min="14338" max="14338" width="12.42578125" style="524" customWidth="1"/>
    <col min="14339" max="14339" width="12.5703125" style="524" customWidth="1"/>
    <col min="14340" max="14340" width="11.7109375" style="524" customWidth="1"/>
    <col min="14341" max="14341" width="10.7109375" style="524" customWidth="1"/>
    <col min="14342" max="14342" width="2.42578125" style="524" bestFit="1" customWidth="1"/>
    <col min="14343" max="14343" width="8.5703125" style="524" customWidth="1"/>
    <col min="14344" max="14344" width="12.42578125" style="524" customWidth="1"/>
    <col min="14345" max="14345" width="2.140625" style="524" customWidth="1"/>
    <col min="14346" max="14346" width="9.42578125" style="524" customWidth="1"/>
    <col min="14347" max="14591" width="11" style="524"/>
    <col min="14592" max="14592" width="46.7109375" style="524" bestFit="1" customWidth="1"/>
    <col min="14593" max="14593" width="11.85546875" style="524" customWidth="1"/>
    <col min="14594" max="14594" width="12.42578125" style="524" customWidth="1"/>
    <col min="14595" max="14595" width="12.5703125" style="524" customWidth="1"/>
    <col min="14596" max="14596" width="11.7109375" style="524" customWidth="1"/>
    <col min="14597" max="14597" width="10.7109375" style="524" customWidth="1"/>
    <col min="14598" max="14598" width="2.42578125" style="524" bestFit="1" customWidth="1"/>
    <col min="14599" max="14599" width="8.5703125" style="524" customWidth="1"/>
    <col min="14600" max="14600" width="12.42578125" style="524" customWidth="1"/>
    <col min="14601" max="14601" width="2.140625" style="524" customWidth="1"/>
    <col min="14602" max="14602" width="9.42578125" style="524" customWidth="1"/>
    <col min="14603" max="14847" width="11" style="524"/>
    <col min="14848" max="14848" width="46.7109375" style="524" bestFit="1" customWidth="1"/>
    <col min="14849" max="14849" width="11.85546875" style="524" customWidth="1"/>
    <col min="14850" max="14850" width="12.42578125" style="524" customWidth="1"/>
    <col min="14851" max="14851" width="12.5703125" style="524" customWidth="1"/>
    <col min="14852" max="14852" width="11.7109375" style="524" customWidth="1"/>
    <col min="14853" max="14853" width="10.7109375" style="524" customWidth="1"/>
    <col min="14854" max="14854" width="2.42578125" style="524" bestFit="1" customWidth="1"/>
    <col min="14855" max="14855" width="8.5703125" style="524" customWidth="1"/>
    <col min="14856" max="14856" width="12.42578125" style="524" customWidth="1"/>
    <col min="14857" max="14857" width="2.140625" style="524" customWidth="1"/>
    <col min="14858" max="14858" width="9.42578125" style="524" customWidth="1"/>
    <col min="14859" max="15103" width="11" style="524"/>
    <col min="15104" max="15104" width="46.7109375" style="524" bestFit="1" customWidth="1"/>
    <col min="15105" max="15105" width="11.85546875" style="524" customWidth="1"/>
    <col min="15106" max="15106" width="12.42578125" style="524" customWidth="1"/>
    <col min="15107" max="15107" width="12.5703125" style="524" customWidth="1"/>
    <col min="15108" max="15108" width="11.7109375" style="524" customWidth="1"/>
    <col min="15109" max="15109" width="10.7109375" style="524" customWidth="1"/>
    <col min="15110" max="15110" width="2.42578125" style="524" bestFit="1" customWidth="1"/>
    <col min="15111" max="15111" width="8.5703125" style="524" customWidth="1"/>
    <col min="15112" max="15112" width="12.42578125" style="524" customWidth="1"/>
    <col min="15113" max="15113" width="2.140625" style="524" customWidth="1"/>
    <col min="15114" max="15114" width="9.42578125" style="524" customWidth="1"/>
    <col min="15115" max="15359" width="11" style="524"/>
    <col min="15360" max="15360" width="46.7109375" style="524" bestFit="1" customWidth="1"/>
    <col min="15361" max="15361" width="11.85546875" style="524" customWidth="1"/>
    <col min="15362" max="15362" width="12.42578125" style="524" customWidth="1"/>
    <col min="15363" max="15363" width="12.5703125" style="524" customWidth="1"/>
    <col min="15364" max="15364" width="11.7109375" style="524" customWidth="1"/>
    <col min="15365" max="15365" width="10.7109375" style="524" customWidth="1"/>
    <col min="15366" max="15366" width="2.42578125" style="524" bestFit="1" customWidth="1"/>
    <col min="15367" max="15367" width="8.5703125" style="524" customWidth="1"/>
    <col min="15368" max="15368" width="12.42578125" style="524" customWidth="1"/>
    <col min="15369" max="15369" width="2.140625" style="524" customWidth="1"/>
    <col min="15370" max="15370" width="9.42578125" style="524" customWidth="1"/>
    <col min="15371" max="15615" width="11" style="524"/>
    <col min="15616" max="15616" width="46.7109375" style="524" bestFit="1" customWidth="1"/>
    <col min="15617" max="15617" width="11.85546875" style="524" customWidth="1"/>
    <col min="15618" max="15618" width="12.42578125" style="524" customWidth="1"/>
    <col min="15619" max="15619" width="12.5703125" style="524" customWidth="1"/>
    <col min="15620" max="15620" width="11.7109375" style="524" customWidth="1"/>
    <col min="15621" max="15621" width="10.7109375" style="524" customWidth="1"/>
    <col min="15622" max="15622" width="2.42578125" style="524" bestFit="1" customWidth="1"/>
    <col min="15623" max="15623" width="8.5703125" style="524" customWidth="1"/>
    <col min="15624" max="15624" width="12.42578125" style="524" customWidth="1"/>
    <col min="15625" max="15625" width="2.140625" style="524" customWidth="1"/>
    <col min="15626" max="15626" width="9.42578125" style="524" customWidth="1"/>
    <col min="15627" max="15871" width="11" style="524"/>
    <col min="15872" max="15872" width="46.7109375" style="524" bestFit="1" customWidth="1"/>
    <col min="15873" max="15873" width="11.85546875" style="524" customWidth="1"/>
    <col min="15874" max="15874" width="12.42578125" style="524" customWidth="1"/>
    <col min="15875" max="15875" width="12.5703125" style="524" customWidth="1"/>
    <col min="15876" max="15876" width="11.7109375" style="524" customWidth="1"/>
    <col min="15877" max="15877" width="10.7109375" style="524" customWidth="1"/>
    <col min="15878" max="15878" width="2.42578125" style="524" bestFit="1" customWidth="1"/>
    <col min="15879" max="15879" width="8.5703125" style="524" customWidth="1"/>
    <col min="15880" max="15880" width="12.42578125" style="524" customWidth="1"/>
    <col min="15881" max="15881" width="2.140625" style="524" customWidth="1"/>
    <col min="15882" max="15882" width="9.42578125" style="524" customWidth="1"/>
    <col min="15883" max="16127" width="11" style="524"/>
    <col min="16128" max="16128" width="46.7109375" style="524" bestFit="1" customWidth="1"/>
    <col min="16129" max="16129" width="11.85546875" style="524" customWidth="1"/>
    <col min="16130" max="16130" width="12.42578125" style="524" customWidth="1"/>
    <col min="16131" max="16131" width="12.5703125" style="524" customWidth="1"/>
    <col min="16132" max="16132" width="11.7109375" style="524" customWidth="1"/>
    <col min="16133" max="16133" width="10.7109375" style="524" customWidth="1"/>
    <col min="16134" max="16134" width="2.42578125" style="524" bestFit="1" customWidth="1"/>
    <col min="16135" max="16135" width="8.5703125" style="524" customWidth="1"/>
    <col min="16136" max="16136" width="12.42578125" style="524" customWidth="1"/>
    <col min="16137" max="16137" width="2.140625" style="524" customWidth="1"/>
    <col min="16138" max="16138" width="9.42578125" style="524" customWidth="1"/>
    <col min="16139" max="16384" width="11" style="524"/>
  </cols>
  <sheetData>
    <row r="1" spans="1:12" ht="17.100000000000001" customHeight="1">
      <c r="A1" s="2759" t="s">
        <v>758</v>
      </c>
      <c r="B1" s="2759"/>
      <c r="C1" s="2759"/>
      <c r="D1" s="2759"/>
      <c r="E1" s="2759"/>
      <c r="F1" s="2759"/>
      <c r="G1" s="2759"/>
      <c r="H1" s="2759"/>
      <c r="I1" s="2759"/>
      <c r="J1" s="2759"/>
    </row>
    <row r="2" spans="1:12" ht="17.100000000000001" customHeight="1">
      <c r="A2" s="2776" t="s">
        <v>496</v>
      </c>
      <c r="B2" s="2776"/>
      <c r="C2" s="2776"/>
      <c r="D2" s="2776"/>
      <c r="E2" s="2776"/>
      <c r="F2" s="2776"/>
      <c r="G2" s="2776"/>
      <c r="H2" s="2776"/>
      <c r="I2" s="2776"/>
      <c r="J2" s="2776"/>
    </row>
    <row r="3" spans="1:12" ht="17.100000000000001" customHeight="1">
      <c r="A3" s="2776" t="s">
        <v>456</v>
      </c>
      <c r="B3" s="2776"/>
      <c r="C3" s="2776"/>
      <c r="D3" s="2776"/>
      <c r="E3" s="2776"/>
      <c r="F3" s="2776"/>
      <c r="G3" s="2776"/>
      <c r="H3" s="2776"/>
      <c r="I3" s="2776"/>
      <c r="J3" s="2776"/>
    </row>
    <row r="4" spans="1:12" ht="17.100000000000001" customHeight="1" thickBot="1">
      <c r="D4" s="587"/>
      <c r="H4" s="2761" t="s">
        <v>224</v>
      </c>
      <c r="I4" s="2761"/>
      <c r="J4" s="2761"/>
    </row>
    <row r="5" spans="1:12" ht="18" customHeight="1" thickTop="1">
      <c r="A5" s="2777" t="s">
        <v>1813</v>
      </c>
      <c r="B5" s="588">
        <v>2017</v>
      </c>
      <c r="C5" s="588">
        <v>2018</v>
      </c>
      <c r="D5" s="588">
        <v>2019</v>
      </c>
      <c r="E5" s="2780" t="str">
        <f>MS!E5</f>
        <v>Changes during the fiscal year</v>
      </c>
      <c r="F5" s="2781"/>
      <c r="G5" s="2781"/>
      <c r="H5" s="2781"/>
      <c r="I5" s="2781"/>
      <c r="J5" s="2782"/>
    </row>
    <row r="6" spans="1:12" ht="15.75">
      <c r="A6" s="2778"/>
      <c r="B6" s="2783" t="str">
        <f>MS!B6</f>
        <v xml:space="preserve">Jul </v>
      </c>
      <c r="C6" s="2783" t="str">
        <f>MS!C6</f>
        <v>Jul (R)</v>
      </c>
      <c r="D6" s="2783" t="str">
        <f>MS!D6</f>
        <v>Jul (P)</v>
      </c>
      <c r="E6" s="2768" t="str">
        <f>MS!E6</f>
        <v>2017/18</v>
      </c>
      <c r="F6" s="2769"/>
      <c r="G6" s="2770"/>
      <c r="H6" s="2769" t="str">
        <f>MS!H6</f>
        <v>2018/19</v>
      </c>
      <c r="I6" s="2769"/>
      <c r="J6" s="2771"/>
    </row>
    <row r="7" spans="1:12" ht="15.75">
      <c r="A7" s="2779"/>
      <c r="B7" s="2784"/>
      <c r="C7" s="2784"/>
      <c r="D7" s="2784"/>
      <c r="E7" s="590" t="s">
        <v>462</v>
      </c>
      <c r="F7" s="591" t="s">
        <v>178</v>
      </c>
      <c r="G7" s="592" t="s">
        <v>463</v>
      </c>
      <c r="H7" s="593" t="s">
        <v>462</v>
      </c>
      <c r="I7" s="591" t="s">
        <v>178</v>
      </c>
      <c r="J7" s="594" t="s">
        <v>463</v>
      </c>
    </row>
    <row r="8" spans="1:12" ht="18" customHeight="1">
      <c r="A8" s="531" t="s">
        <v>497</v>
      </c>
      <c r="B8" s="532">
        <v>955657.73971067986</v>
      </c>
      <c r="C8" s="532">
        <v>1020106.3194269199</v>
      </c>
      <c r="D8" s="532">
        <v>937051.61449491803</v>
      </c>
      <c r="E8" s="533">
        <v>64448.579716240056</v>
      </c>
      <c r="F8" s="595"/>
      <c r="G8" s="535">
        <v>6.7438976359623801</v>
      </c>
      <c r="H8" s="536">
        <v>-83054.704932001885</v>
      </c>
      <c r="I8" s="596"/>
      <c r="J8" s="538">
        <v>-8.1417694754269085</v>
      </c>
      <c r="L8" s="597"/>
    </row>
    <row r="9" spans="1:12" ht="18" customHeight="1">
      <c r="A9" s="547" t="s">
        <v>498</v>
      </c>
      <c r="B9" s="541">
        <v>25929.438226990002</v>
      </c>
      <c r="C9" s="541">
        <v>28078.52314474</v>
      </c>
      <c r="D9" s="541">
        <v>31837.00129041</v>
      </c>
      <c r="E9" s="542">
        <v>2149.0849177499986</v>
      </c>
      <c r="F9" s="598"/>
      <c r="G9" s="544">
        <v>8.2882046997570971</v>
      </c>
      <c r="H9" s="545">
        <v>3758.4781456700002</v>
      </c>
      <c r="I9" s="544"/>
      <c r="J9" s="546">
        <v>13.385597690789099</v>
      </c>
      <c r="L9" s="597"/>
    </row>
    <row r="10" spans="1:12" ht="18" customHeight="1">
      <c r="A10" s="547" t="s">
        <v>499</v>
      </c>
      <c r="B10" s="541">
        <v>170.62933999999998</v>
      </c>
      <c r="C10" s="541">
        <v>165.14273</v>
      </c>
      <c r="D10" s="541">
        <v>349.93385473200004</v>
      </c>
      <c r="E10" s="542">
        <v>-5.4866099999999847</v>
      </c>
      <c r="F10" s="598"/>
      <c r="G10" s="544">
        <v>-3.2155138149159956</v>
      </c>
      <c r="H10" s="545">
        <v>184.79112473200004</v>
      </c>
      <c r="I10" s="544"/>
      <c r="J10" s="546">
        <v>111.89782603932976</v>
      </c>
      <c r="L10" s="597"/>
    </row>
    <row r="11" spans="1:12" ht="18" customHeight="1">
      <c r="A11" s="547" t="s">
        <v>500</v>
      </c>
      <c r="B11" s="541">
        <v>2291.3082800000002</v>
      </c>
      <c r="C11" s="541">
        <v>2466.3372199999999</v>
      </c>
      <c r="D11" s="541">
        <v>2420.7545448560004</v>
      </c>
      <c r="E11" s="542">
        <v>175.02893999999969</v>
      </c>
      <c r="F11" s="598"/>
      <c r="G11" s="544">
        <v>7.6388210843457385</v>
      </c>
      <c r="H11" s="545">
        <v>-45.582675143999495</v>
      </c>
      <c r="I11" s="544"/>
      <c r="J11" s="546">
        <v>-175.02893999999969</v>
      </c>
      <c r="L11" s="597"/>
    </row>
    <row r="12" spans="1:12" ht="18" customHeight="1">
      <c r="A12" s="547" t="s">
        <v>501</v>
      </c>
      <c r="B12" s="541">
        <v>927266.36386368982</v>
      </c>
      <c r="C12" s="541">
        <v>989396.31633217994</v>
      </c>
      <c r="D12" s="541">
        <v>902443.92480491998</v>
      </c>
      <c r="E12" s="542">
        <v>62129.952468490112</v>
      </c>
      <c r="F12" s="598"/>
      <c r="G12" s="544">
        <v>6.7003349727482782</v>
      </c>
      <c r="H12" s="545">
        <v>-86952.391527259955</v>
      </c>
      <c r="I12" s="544"/>
      <c r="J12" s="546">
        <v>-8.7884288724263406</v>
      </c>
      <c r="L12" s="597"/>
    </row>
    <row r="13" spans="1:12" ht="18" customHeight="1">
      <c r="A13" s="531" t="s">
        <v>502</v>
      </c>
      <c r="B13" s="532">
        <v>41866.499995250007</v>
      </c>
      <c r="C13" s="532">
        <v>74587.505888879998</v>
      </c>
      <c r="D13" s="532">
        <v>65313.205413880001</v>
      </c>
      <c r="E13" s="533">
        <v>32721.00589362999</v>
      </c>
      <c r="F13" s="595"/>
      <c r="G13" s="535">
        <v>78.155579991980161</v>
      </c>
      <c r="H13" s="536">
        <v>-9274.3004749999964</v>
      </c>
      <c r="I13" s="535"/>
      <c r="J13" s="538">
        <v>-12.434120653956162</v>
      </c>
      <c r="L13" s="597"/>
    </row>
    <row r="14" spans="1:12" ht="18" customHeight="1">
      <c r="A14" s="547" t="s">
        <v>503</v>
      </c>
      <c r="B14" s="541">
        <v>30457.402599250003</v>
      </c>
      <c r="C14" s="541">
        <v>26119.902674249999</v>
      </c>
      <c r="D14" s="541">
        <v>18473.102742250001</v>
      </c>
      <c r="E14" s="542">
        <v>-4337.4999250000037</v>
      </c>
      <c r="F14" s="598"/>
      <c r="G14" s="544">
        <v>-14.241201004798789</v>
      </c>
      <c r="H14" s="545">
        <v>-7646.7999319999981</v>
      </c>
      <c r="I14" s="544"/>
      <c r="J14" s="546">
        <v>-29.275759666357814</v>
      </c>
      <c r="L14" s="597"/>
    </row>
    <row r="15" spans="1:12" ht="18" customHeight="1">
      <c r="A15" s="547" t="s">
        <v>504</v>
      </c>
      <c r="B15" s="541">
        <v>8942</v>
      </c>
      <c r="C15" s="541">
        <v>45287</v>
      </c>
      <c r="D15" s="541">
        <v>44032.5</v>
      </c>
      <c r="E15" s="542">
        <v>36345</v>
      </c>
      <c r="F15" s="598"/>
      <c r="G15" s="544">
        <v>406.45269514649965</v>
      </c>
      <c r="H15" s="545">
        <v>-1254.5</v>
      </c>
      <c r="I15" s="544"/>
      <c r="J15" s="546">
        <v>-2.7701106277739749</v>
      </c>
      <c r="L15" s="597"/>
    </row>
    <row r="16" spans="1:12" ht="18" customHeight="1">
      <c r="A16" s="547" t="s">
        <v>505</v>
      </c>
      <c r="B16" s="541">
        <v>2467.097396000001</v>
      </c>
      <c r="C16" s="541">
        <v>3180.6032146299985</v>
      </c>
      <c r="D16" s="541">
        <v>2807.6026716299966</v>
      </c>
      <c r="E16" s="542">
        <v>713.50581862999752</v>
      </c>
      <c r="F16" s="598"/>
      <c r="G16" s="544">
        <v>28.920861405262382</v>
      </c>
      <c r="H16" s="545">
        <v>-373.00054300000193</v>
      </c>
      <c r="I16" s="544"/>
      <c r="J16" s="546">
        <v>-11.727352260863299</v>
      </c>
      <c r="L16" s="597"/>
    </row>
    <row r="17" spans="1:12" ht="18" customHeight="1">
      <c r="A17" s="547" t="s">
        <v>506</v>
      </c>
      <c r="B17" s="541">
        <v>0</v>
      </c>
      <c r="C17" s="541">
        <v>0</v>
      </c>
      <c r="D17" s="541">
        <v>0</v>
      </c>
      <c r="E17" s="542">
        <v>0</v>
      </c>
      <c r="F17" s="598"/>
      <c r="G17" s="544"/>
      <c r="H17" s="545">
        <v>0</v>
      </c>
      <c r="I17" s="544"/>
      <c r="J17" s="546"/>
      <c r="L17" s="597"/>
    </row>
    <row r="18" spans="1:12" ht="18" customHeight="1">
      <c r="A18" s="599" t="s">
        <v>507</v>
      </c>
      <c r="B18" s="532">
        <v>31</v>
      </c>
      <c r="C18" s="532">
        <v>31</v>
      </c>
      <c r="D18" s="532">
        <v>31</v>
      </c>
      <c r="E18" s="533">
        <v>0</v>
      </c>
      <c r="F18" s="595"/>
      <c r="G18" s="535">
        <v>0</v>
      </c>
      <c r="H18" s="536">
        <v>0</v>
      </c>
      <c r="I18" s="535"/>
      <c r="J18" s="538">
        <v>0</v>
      </c>
      <c r="L18" s="597"/>
    </row>
    <row r="19" spans="1:12" ht="18" customHeight="1">
      <c r="A19" s="531" t="s">
        <v>508</v>
      </c>
      <c r="B19" s="532">
        <v>3448.5718692200003</v>
      </c>
      <c r="C19" s="532">
        <v>2795.6894597300002</v>
      </c>
      <c r="D19" s="532">
        <v>577.71908449999989</v>
      </c>
      <c r="E19" s="533">
        <v>-652.8824094900001</v>
      </c>
      <c r="F19" s="595"/>
      <c r="G19" s="535">
        <v>-18.931964716097664</v>
      </c>
      <c r="H19" s="536">
        <v>-2217.9703752300002</v>
      </c>
      <c r="I19" s="535"/>
      <c r="J19" s="538">
        <v>-79.335362785400548</v>
      </c>
      <c r="L19" s="597"/>
    </row>
    <row r="20" spans="1:12" ht="18" customHeight="1">
      <c r="A20" s="547" t="s">
        <v>509</v>
      </c>
      <c r="B20" s="541">
        <v>3432.5718692200003</v>
      </c>
      <c r="C20" s="541">
        <v>2779.6894597300002</v>
      </c>
      <c r="D20" s="541">
        <v>577.71908449999989</v>
      </c>
      <c r="E20" s="542">
        <v>-652.8824094900001</v>
      </c>
      <c r="F20" s="598"/>
      <c r="G20" s="544">
        <v>-19.020210919527162</v>
      </c>
      <c r="H20" s="545">
        <v>-2201.9703752300002</v>
      </c>
      <c r="I20" s="544"/>
      <c r="J20" s="546">
        <v>-79.216416334646397</v>
      </c>
      <c r="L20" s="597"/>
    </row>
    <row r="21" spans="1:12" ht="18" customHeight="1">
      <c r="A21" s="547" t="s">
        <v>510</v>
      </c>
      <c r="B21" s="541">
        <v>16</v>
      </c>
      <c r="C21" s="541">
        <v>16</v>
      </c>
      <c r="D21" s="541">
        <v>0</v>
      </c>
      <c r="E21" s="542">
        <v>0</v>
      </c>
      <c r="F21" s="598"/>
      <c r="G21" s="544">
        <v>0</v>
      </c>
      <c r="H21" s="545">
        <v>-16</v>
      </c>
      <c r="I21" s="544"/>
      <c r="J21" s="546">
        <v>-100</v>
      </c>
      <c r="L21" s="597"/>
    </row>
    <row r="22" spans="1:12" ht="18" customHeight="1">
      <c r="A22" s="531" t="s">
        <v>511</v>
      </c>
      <c r="B22" s="532">
        <v>6937.2709147099995</v>
      </c>
      <c r="C22" s="532">
        <v>12230.303400999999</v>
      </c>
      <c r="D22" s="532">
        <v>22904.790410080001</v>
      </c>
      <c r="E22" s="533">
        <v>5293.0324862899997</v>
      </c>
      <c r="F22" s="595"/>
      <c r="G22" s="535">
        <v>76.298483241680714</v>
      </c>
      <c r="H22" s="536">
        <v>10674.487009080001</v>
      </c>
      <c r="I22" s="535"/>
      <c r="J22" s="538">
        <v>87.279004118632187</v>
      </c>
      <c r="L22" s="597"/>
    </row>
    <row r="23" spans="1:12" ht="18" customHeight="1">
      <c r="A23" s="547" t="s">
        <v>512</v>
      </c>
      <c r="B23" s="541">
        <v>6937.2709147099995</v>
      </c>
      <c r="C23" s="541">
        <v>12230.303400999999</v>
      </c>
      <c r="D23" s="541">
        <v>22404.790410080001</v>
      </c>
      <c r="E23" s="542">
        <v>5293.0324862899997</v>
      </c>
      <c r="F23" s="598"/>
      <c r="G23" s="544">
        <v>76.298483241680714</v>
      </c>
      <c r="H23" s="545">
        <v>10174.487009080001</v>
      </c>
      <c r="I23" s="544"/>
      <c r="J23" s="546">
        <v>83.190798097846809</v>
      </c>
      <c r="L23" s="597"/>
    </row>
    <row r="24" spans="1:12" ht="18" customHeight="1">
      <c r="A24" s="547" t="s">
        <v>513</v>
      </c>
      <c r="B24" s="541">
        <v>0</v>
      </c>
      <c r="C24" s="541">
        <v>0</v>
      </c>
      <c r="D24" s="541">
        <v>500</v>
      </c>
      <c r="E24" s="542">
        <v>0</v>
      </c>
      <c r="F24" s="598"/>
      <c r="G24" s="544"/>
      <c r="H24" s="545">
        <v>500</v>
      </c>
      <c r="I24" s="544"/>
      <c r="J24" s="546"/>
      <c r="L24" s="597"/>
    </row>
    <row r="25" spans="1:12" ht="18" customHeight="1">
      <c r="A25" s="531" t="s">
        <v>514</v>
      </c>
      <c r="B25" s="532">
        <v>4137.1226891200004</v>
      </c>
      <c r="C25" s="532">
        <v>4796.1389131599999</v>
      </c>
      <c r="D25" s="532">
        <v>3638.1308600699999</v>
      </c>
      <c r="E25" s="533">
        <v>659.01622403999954</v>
      </c>
      <c r="F25" s="595"/>
      <c r="G25" s="535">
        <v>15.92933721238462</v>
      </c>
      <c r="H25" s="536">
        <v>-1158.00805309</v>
      </c>
      <c r="I25" s="535"/>
      <c r="J25" s="538">
        <v>-24.144589513714294</v>
      </c>
      <c r="L25" s="597"/>
    </row>
    <row r="26" spans="1:12" ht="18" customHeight="1">
      <c r="A26" s="531" t="s">
        <v>515</v>
      </c>
      <c r="B26" s="532">
        <v>36601.222259999995</v>
      </c>
      <c r="C26" s="532">
        <v>38810.401949780004</v>
      </c>
      <c r="D26" s="532">
        <v>43350.806475172016</v>
      </c>
      <c r="E26" s="533">
        <v>2209.1796897800086</v>
      </c>
      <c r="F26" s="595"/>
      <c r="G26" s="535">
        <v>6.0358085150460461</v>
      </c>
      <c r="H26" s="536">
        <v>4540.4045253920121</v>
      </c>
      <c r="I26" s="535"/>
      <c r="J26" s="538">
        <v>11.69893713357367</v>
      </c>
      <c r="L26" s="597"/>
    </row>
    <row r="27" spans="1:12" ht="18" customHeight="1">
      <c r="A27" s="600" t="s">
        <v>516</v>
      </c>
      <c r="B27" s="601">
        <v>1048679.42743898</v>
      </c>
      <c r="C27" s="601">
        <v>1153357.3590394701</v>
      </c>
      <c r="D27" s="601">
        <v>1072867.2667386199</v>
      </c>
      <c r="E27" s="602">
        <v>104677.93160049012</v>
      </c>
      <c r="F27" s="554"/>
      <c r="G27" s="603">
        <v>9.9818809124660799</v>
      </c>
      <c r="H27" s="604">
        <v>-80490.0923008502</v>
      </c>
      <c r="I27" s="603"/>
      <c r="J27" s="605">
        <v>-6.9787643586791974</v>
      </c>
      <c r="L27" s="597"/>
    </row>
    <row r="28" spans="1:12" ht="18" customHeight="1">
      <c r="A28" s="531" t="s">
        <v>517</v>
      </c>
      <c r="B28" s="532">
        <v>656909.51932897011</v>
      </c>
      <c r="C28" s="532">
        <v>709884.47333433991</v>
      </c>
      <c r="D28" s="532">
        <v>699059.08176795987</v>
      </c>
      <c r="E28" s="533">
        <v>52974.9540053698</v>
      </c>
      <c r="F28" s="595"/>
      <c r="G28" s="535">
        <v>8.064269499319094</v>
      </c>
      <c r="H28" s="536">
        <v>-10825.391566380044</v>
      </c>
      <c r="I28" s="535"/>
      <c r="J28" s="538">
        <v>-1.5249511678334065</v>
      </c>
      <c r="L28" s="597"/>
    </row>
    <row r="29" spans="1:12" ht="18" customHeight="1">
      <c r="A29" s="547" t="s">
        <v>518</v>
      </c>
      <c r="B29" s="541">
        <v>361745.91183872998</v>
      </c>
      <c r="C29" s="541">
        <v>415985.43141382997</v>
      </c>
      <c r="D29" s="541">
        <v>423204.34043245297</v>
      </c>
      <c r="E29" s="542">
        <v>54239.519575099985</v>
      </c>
      <c r="F29" s="598"/>
      <c r="G29" s="544">
        <v>14.993816875332241</v>
      </c>
      <c r="H29" s="545">
        <v>7218.9090186230023</v>
      </c>
      <c r="I29" s="544"/>
      <c r="J29" s="546">
        <v>1.7353754418965455</v>
      </c>
      <c r="L29" s="597"/>
    </row>
    <row r="30" spans="1:12" ht="18" customHeight="1">
      <c r="A30" s="547" t="s">
        <v>519</v>
      </c>
      <c r="B30" s="541">
        <v>63082.488793020013</v>
      </c>
      <c r="C30" s="541">
        <v>72207.413901170017</v>
      </c>
      <c r="D30" s="541">
        <v>82116.008428296991</v>
      </c>
      <c r="E30" s="542">
        <v>9124.9251081500042</v>
      </c>
      <c r="F30" s="598"/>
      <c r="G30" s="544">
        <v>14.465068329960475</v>
      </c>
      <c r="H30" s="545">
        <v>9908.5945271269738</v>
      </c>
      <c r="I30" s="544"/>
      <c r="J30" s="546">
        <v>13.722406040865589</v>
      </c>
      <c r="L30" s="597"/>
    </row>
    <row r="31" spans="1:12" ht="18" customHeight="1">
      <c r="A31" s="547" t="s">
        <v>520</v>
      </c>
      <c r="B31" s="541">
        <v>194425.91190588006</v>
      </c>
      <c r="C31" s="541">
        <v>191080.57552753005</v>
      </c>
      <c r="D31" s="541">
        <v>165897.07678064995</v>
      </c>
      <c r="E31" s="542">
        <v>-3345.3363783500099</v>
      </c>
      <c r="F31" s="598"/>
      <c r="G31" s="544">
        <v>-1.7206227017566769</v>
      </c>
      <c r="H31" s="545">
        <v>-25183.498746880097</v>
      </c>
      <c r="I31" s="544"/>
      <c r="J31" s="546">
        <v>-13.179517948045833</v>
      </c>
      <c r="L31" s="597"/>
    </row>
    <row r="32" spans="1:12" ht="18" customHeight="1">
      <c r="A32" s="547" t="s">
        <v>521</v>
      </c>
      <c r="B32" s="541">
        <v>12364.73573455</v>
      </c>
      <c r="C32" s="541">
        <v>12843.750556450001</v>
      </c>
      <c r="D32" s="541">
        <v>14674.971972580001</v>
      </c>
      <c r="E32" s="542">
        <v>479.01482190000024</v>
      </c>
      <c r="F32" s="598"/>
      <c r="G32" s="544">
        <v>3.8740401103884445</v>
      </c>
      <c r="H32" s="545">
        <v>1831.2214161299999</v>
      </c>
      <c r="I32" s="544"/>
      <c r="J32" s="546">
        <v>14.257684374058316</v>
      </c>
      <c r="L32" s="597"/>
    </row>
    <row r="33" spans="1:12" ht="18" customHeight="1">
      <c r="A33" s="547" t="s">
        <v>522</v>
      </c>
      <c r="B33" s="541">
        <v>4802.4487722700005</v>
      </c>
      <c r="C33" s="541">
        <v>4210.7347835199998</v>
      </c>
      <c r="D33" s="541">
        <v>4809.8639008400005</v>
      </c>
      <c r="E33" s="542">
        <v>-591.71398875000068</v>
      </c>
      <c r="F33" s="598"/>
      <c r="G33" s="544">
        <v>-12.321089027885911</v>
      </c>
      <c r="H33" s="545">
        <v>599.12911732000066</v>
      </c>
      <c r="I33" s="544"/>
      <c r="J33" s="546">
        <v>14.228612062314539</v>
      </c>
      <c r="L33" s="597"/>
    </row>
    <row r="34" spans="1:12" ht="18" customHeight="1">
      <c r="A34" s="547" t="s">
        <v>523</v>
      </c>
      <c r="B34" s="541">
        <v>20488.022284520001</v>
      </c>
      <c r="C34" s="541">
        <v>13556.567151840001</v>
      </c>
      <c r="D34" s="541">
        <v>8356.8202531399984</v>
      </c>
      <c r="E34" s="542">
        <v>-6931.4551326799992</v>
      </c>
      <c r="F34" s="598"/>
      <c r="G34" s="544">
        <v>-33.831743427559395</v>
      </c>
      <c r="H34" s="545">
        <v>-5199.7468987000029</v>
      </c>
      <c r="I34" s="544"/>
      <c r="J34" s="546">
        <v>-38.355926249325243</v>
      </c>
      <c r="L34" s="597"/>
    </row>
    <row r="35" spans="1:12" ht="18" customHeight="1">
      <c r="A35" s="531" t="s">
        <v>524</v>
      </c>
      <c r="B35" s="532">
        <v>106272.09723108003</v>
      </c>
      <c r="C35" s="532">
        <v>89497.802038999842</v>
      </c>
      <c r="D35" s="532">
        <v>58643.401467379226</v>
      </c>
      <c r="E35" s="533">
        <v>-16774.295192080186</v>
      </c>
      <c r="F35" s="595"/>
      <c r="G35" s="535">
        <v>-15.784289224673758</v>
      </c>
      <c r="H35" s="536">
        <v>-30854.400571620616</v>
      </c>
      <c r="I35" s="535"/>
      <c r="J35" s="538">
        <v>-34.475037228484567</v>
      </c>
      <c r="L35" s="597"/>
    </row>
    <row r="36" spans="1:12" ht="18" customHeight="1">
      <c r="A36" s="531" t="s">
        <v>525</v>
      </c>
      <c r="B36" s="532">
        <v>14400</v>
      </c>
      <c r="C36" s="532">
        <v>44550</v>
      </c>
      <c r="D36" s="532">
        <v>0</v>
      </c>
      <c r="E36" s="533">
        <v>30150</v>
      </c>
      <c r="F36" s="595"/>
      <c r="G36" s="535">
        <v>209.375</v>
      </c>
      <c r="H36" s="536">
        <v>-44550</v>
      </c>
      <c r="I36" s="535"/>
      <c r="J36" s="538">
        <v>-100</v>
      </c>
      <c r="L36" s="597"/>
    </row>
    <row r="37" spans="1:12" ht="18" customHeight="1">
      <c r="A37" s="531" t="s">
        <v>526</v>
      </c>
      <c r="B37" s="532">
        <v>0</v>
      </c>
      <c r="C37" s="532">
        <v>0</v>
      </c>
      <c r="D37" s="532">
        <v>0</v>
      </c>
      <c r="E37" s="533">
        <v>0</v>
      </c>
      <c r="F37" s="595"/>
      <c r="G37" s="535"/>
      <c r="H37" s="536">
        <v>0</v>
      </c>
      <c r="I37" s="535"/>
      <c r="J37" s="538"/>
      <c r="L37" s="597"/>
    </row>
    <row r="38" spans="1:12" ht="18" customHeight="1">
      <c r="A38" s="531" t="s">
        <v>527</v>
      </c>
      <c r="B38" s="532">
        <v>0</v>
      </c>
      <c r="C38" s="532">
        <v>0</v>
      </c>
      <c r="D38" s="532">
        <v>0</v>
      </c>
      <c r="E38" s="533">
        <v>0</v>
      </c>
      <c r="F38" s="595"/>
      <c r="G38" s="535"/>
      <c r="H38" s="536">
        <v>0</v>
      </c>
      <c r="I38" s="535"/>
      <c r="J38" s="538"/>
      <c r="L38" s="597"/>
    </row>
    <row r="39" spans="1:12" ht="18" customHeight="1">
      <c r="A39" s="531" t="s">
        <v>528</v>
      </c>
      <c r="B39" s="532">
        <v>2849.0322149899994</v>
      </c>
      <c r="C39" s="532">
        <v>1825.2256828300001</v>
      </c>
      <c r="D39" s="532">
        <v>954.68284978999941</v>
      </c>
      <c r="E39" s="533">
        <v>-1023.8065321599993</v>
      </c>
      <c r="F39" s="595"/>
      <c r="G39" s="535">
        <v>-35.935238877725119</v>
      </c>
      <c r="H39" s="536">
        <v>-870.54283304000069</v>
      </c>
      <c r="I39" s="535"/>
      <c r="J39" s="538">
        <v>-47.695079092368999</v>
      </c>
      <c r="L39" s="597"/>
    </row>
    <row r="40" spans="1:12" ht="18" customHeight="1">
      <c r="A40" s="547" t="s">
        <v>529</v>
      </c>
      <c r="B40" s="541">
        <v>235.10543498999976</v>
      </c>
      <c r="C40" s="541">
        <v>56.500742829999922</v>
      </c>
      <c r="D40" s="541">
        <v>83.635375889999395</v>
      </c>
      <c r="E40" s="542">
        <v>-178.60469215999984</v>
      </c>
      <c r="F40" s="598"/>
      <c r="G40" s="544">
        <v>-75.967912935571576</v>
      </c>
      <c r="H40" s="545">
        <v>27.134633059999473</v>
      </c>
      <c r="I40" s="544"/>
      <c r="J40" s="546">
        <v>48.025267812217024</v>
      </c>
      <c r="L40" s="597"/>
    </row>
    <row r="41" spans="1:12" ht="18" customHeight="1">
      <c r="A41" s="547" t="s">
        <v>530</v>
      </c>
      <c r="B41" s="541">
        <v>0</v>
      </c>
      <c r="C41" s="541">
        <v>0</v>
      </c>
      <c r="D41" s="541">
        <v>0</v>
      </c>
      <c r="E41" s="542">
        <v>0</v>
      </c>
      <c r="F41" s="598"/>
      <c r="G41" s="544"/>
      <c r="H41" s="545">
        <v>0</v>
      </c>
      <c r="I41" s="544"/>
      <c r="J41" s="546"/>
      <c r="L41" s="597"/>
    </row>
    <row r="42" spans="1:12" ht="18" customHeight="1">
      <c r="A42" s="547" t="s">
        <v>531</v>
      </c>
      <c r="B42" s="541">
        <v>0</v>
      </c>
      <c r="C42" s="541">
        <v>0</v>
      </c>
      <c r="D42" s="541">
        <v>0</v>
      </c>
      <c r="E42" s="542">
        <v>0</v>
      </c>
      <c r="F42" s="598"/>
      <c r="G42" s="544"/>
      <c r="H42" s="545">
        <v>0</v>
      </c>
      <c r="I42" s="544"/>
      <c r="J42" s="546"/>
      <c r="L42" s="597"/>
    </row>
    <row r="43" spans="1:12" ht="18" customHeight="1">
      <c r="A43" s="547" t="s">
        <v>532</v>
      </c>
      <c r="B43" s="541">
        <v>0</v>
      </c>
      <c r="C43" s="541">
        <v>0</v>
      </c>
      <c r="D43" s="541">
        <v>0</v>
      </c>
      <c r="E43" s="542">
        <v>0</v>
      </c>
      <c r="F43" s="598"/>
      <c r="G43" s="544"/>
      <c r="H43" s="545">
        <v>0</v>
      </c>
      <c r="I43" s="544"/>
      <c r="J43" s="546"/>
      <c r="L43" s="597"/>
    </row>
    <row r="44" spans="1:12" ht="18" customHeight="1">
      <c r="A44" s="547" t="s">
        <v>533</v>
      </c>
      <c r="B44" s="541">
        <v>0</v>
      </c>
      <c r="C44" s="541">
        <v>0</v>
      </c>
      <c r="D44" s="541">
        <v>0</v>
      </c>
      <c r="E44" s="542">
        <v>0</v>
      </c>
      <c r="F44" s="598"/>
      <c r="G44" s="544"/>
      <c r="H44" s="545">
        <v>0</v>
      </c>
      <c r="I44" s="552"/>
      <c r="J44" s="546"/>
      <c r="L44" s="597"/>
    </row>
    <row r="45" spans="1:12" ht="18" customHeight="1">
      <c r="A45" s="547" t="s">
        <v>534</v>
      </c>
      <c r="B45" s="541">
        <v>153.42302000000001</v>
      </c>
      <c r="C45" s="541">
        <v>0</v>
      </c>
      <c r="D45" s="541">
        <v>0</v>
      </c>
      <c r="E45" s="542">
        <v>-153.42302000000001</v>
      </c>
      <c r="F45" s="598"/>
      <c r="G45" s="544">
        <v>-100</v>
      </c>
      <c r="H45" s="545">
        <v>0</v>
      </c>
      <c r="I45" s="552"/>
      <c r="J45" s="546"/>
      <c r="L45" s="597"/>
    </row>
    <row r="46" spans="1:12" ht="18" customHeight="1">
      <c r="A46" s="547" t="s">
        <v>535</v>
      </c>
      <c r="B46" s="541">
        <v>2460.5037599999996</v>
      </c>
      <c r="C46" s="541">
        <v>1768.7249400000001</v>
      </c>
      <c r="D46" s="541">
        <v>871.0474739</v>
      </c>
      <c r="E46" s="542">
        <v>-691.77881999999954</v>
      </c>
      <c r="F46" s="598"/>
      <c r="G46" s="544">
        <v>-28.115332772342512</v>
      </c>
      <c r="H46" s="545">
        <v>-897.67746610000006</v>
      </c>
      <c r="I46" s="552"/>
      <c r="J46" s="546">
        <v>-50.752801964787132</v>
      </c>
      <c r="L46" s="597"/>
    </row>
    <row r="47" spans="1:12" ht="18" customHeight="1">
      <c r="A47" s="547" t="s">
        <v>536</v>
      </c>
      <c r="B47" s="541">
        <v>0</v>
      </c>
      <c r="C47" s="541">
        <v>0</v>
      </c>
      <c r="D47" s="541">
        <v>0</v>
      </c>
      <c r="E47" s="542">
        <v>0</v>
      </c>
      <c r="F47" s="598"/>
      <c r="G47" s="544"/>
      <c r="H47" s="545">
        <v>0</v>
      </c>
      <c r="I47" s="544"/>
      <c r="J47" s="546"/>
      <c r="L47" s="597"/>
    </row>
    <row r="48" spans="1:12" ht="18" customHeight="1">
      <c r="A48" s="531" t="s">
        <v>537</v>
      </c>
      <c r="B48" s="532">
        <v>128664.14382493</v>
      </c>
      <c r="C48" s="532">
        <v>173512.20073145002</v>
      </c>
      <c r="D48" s="532">
        <v>195281.71081799999</v>
      </c>
      <c r="E48" s="533">
        <v>44848.056906520025</v>
      </c>
      <c r="F48" s="595"/>
      <c r="G48" s="535">
        <v>34.856686232291437</v>
      </c>
      <c r="H48" s="536">
        <v>21769.51008654997</v>
      </c>
      <c r="I48" s="606"/>
      <c r="J48" s="538">
        <v>12.546385784273054</v>
      </c>
      <c r="L48" s="597"/>
    </row>
    <row r="49" spans="1:12" ht="18" customHeight="1" thickBot="1">
      <c r="A49" s="565" t="s">
        <v>538</v>
      </c>
      <c r="B49" s="566">
        <v>139584.59640362012</v>
      </c>
      <c r="C49" s="566">
        <v>134087.67068055997</v>
      </c>
      <c r="D49" s="566">
        <v>118928.39122024</v>
      </c>
      <c r="E49" s="567">
        <v>-5496.9257230601506</v>
      </c>
      <c r="F49" s="607"/>
      <c r="G49" s="568">
        <v>-3.9380604054371062</v>
      </c>
      <c r="H49" s="569">
        <v>-15159.279460319973</v>
      </c>
      <c r="I49" s="608"/>
      <c r="J49" s="570">
        <v>-11.305498397711942</v>
      </c>
      <c r="L49" s="597"/>
    </row>
    <row r="50" spans="1:12" ht="18" customHeight="1" thickTop="1">
      <c r="A50" s="577" t="s">
        <v>1835</v>
      </c>
      <c r="B50" s="578"/>
      <c r="C50" s="573"/>
      <c r="D50" s="573"/>
      <c r="E50" s="573"/>
      <c r="F50" s="573"/>
      <c r="G50" s="573"/>
      <c r="H50" s="573"/>
      <c r="I50" s="573"/>
      <c r="J50" s="573"/>
      <c r="L50" s="597"/>
    </row>
    <row r="51" spans="1:12" ht="18" customHeight="1">
      <c r="A51" s="609" t="s">
        <v>491</v>
      </c>
      <c r="B51" s="578"/>
      <c r="C51" s="573"/>
      <c r="D51" s="573"/>
      <c r="E51" s="573"/>
      <c r="F51" s="573"/>
      <c r="G51" s="573"/>
      <c r="H51" s="573"/>
      <c r="I51" s="573"/>
      <c r="J51" s="573"/>
      <c r="L51" s="597"/>
    </row>
    <row r="52" spans="1:12" ht="18" customHeight="1">
      <c r="A52" s="580" t="s">
        <v>539</v>
      </c>
      <c r="B52" s="582">
        <v>952808.70749568986</v>
      </c>
      <c r="C52" s="582">
        <v>1018281.0937440899</v>
      </c>
      <c r="D52" s="582">
        <v>936096.93164512806</v>
      </c>
      <c r="E52" s="582">
        <v>26931.218519440081</v>
      </c>
      <c r="F52" s="610" t="s">
        <v>465</v>
      </c>
      <c r="G52" s="582">
        <v>2.8265084384277528</v>
      </c>
      <c r="H52" s="582">
        <v>-80003.455842249896</v>
      </c>
      <c r="I52" s="610" t="s">
        <v>466</v>
      </c>
      <c r="J52" s="582">
        <v>-7.8567162185136308</v>
      </c>
      <c r="K52" s="597"/>
      <c r="L52" s="597"/>
    </row>
    <row r="53" spans="1:12" ht="18" customHeight="1">
      <c r="A53" s="580" t="s">
        <v>540</v>
      </c>
      <c r="B53" s="582">
        <v>-295899.14973133011</v>
      </c>
      <c r="C53" s="582">
        <v>-308396.63383845985</v>
      </c>
      <c r="D53" s="582">
        <v>-237037.85126191718</v>
      </c>
      <c r="E53" s="582">
        <v>26043.683621830263</v>
      </c>
      <c r="F53" s="610" t="s">
        <v>465</v>
      </c>
      <c r="G53" s="582">
        <v>-8.8015405402406035</v>
      </c>
      <c r="H53" s="582">
        <v>69178.076319830681</v>
      </c>
      <c r="I53" s="610" t="s">
        <v>466</v>
      </c>
      <c r="J53" s="582">
        <v>-22.431527691727858</v>
      </c>
      <c r="L53" s="597"/>
    </row>
    <row r="54" spans="1:12" ht="18" customHeight="1">
      <c r="A54" s="580" t="s">
        <v>541</v>
      </c>
      <c r="B54" s="582">
        <v>246047.51796855009</v>
      </c>
      <c r="C54" s="582">
        <v>313339.46946222999</v>
      </c>
      <c r="D54" s="582">
        <v>270859.29556306801</v>
      </c>
      <c r="E54" s="582">
        <v>28750.78376471989</v>
      </c>
      <c r="F54" s="610" t="s">
        <v>465</v>
      </c>
      <c r="G54" s="582">
        <v>11.685053359650158</v>
      </c>
      <c r="H54" s="582">
        <v>-40299.467642449999</v>
      </c>
      <c r="I54" s="610" t="s">
        <v>466</v>
      </c>
      <c r="J54" s="582">
        <v>-12.861280358843432</v>
      </c>
      <c r="L54" s="597"/>
    </row>
    <row r="55" spans="1:12" ht="18" customHeight="1">
      <c r="A55" s="571" t="s">
        <v>1836</v>
      </c>
      <c r="B55" s="611">
        <v>38541.167728960005</v>
      </c>
      <c r="C55" s="582"/>
      <c r="D55" s="582"/>
      <c r="E55" s="582"/>
      <c r="F55" s="582"/>
      <c r="G55" s="582"/>
      <c r="H55" s="582"/>
      <c r="I55" s="582"/>
      <c r="J55" s="582"/>
    </row>
    <row r="56" spans="1:12" ht="18" customHeight="1">
      <c r="A56" s="571" t="s">
        <v>1834</v>
      </c>
      <c r="B56" s="611">
        <v>-2180.7062567119815</v>
      </c>
      <c r="C56" s="582"/>
      <c r="D56" s="582"/>
      <c r="E56" s="582"/>
      <c r="F56" s="582"/>
      <c r="G56" s="582"/>
      <c r="H56" s="582"/>
      <c r="I56" s="582"/>
      <c r="J56" s="582"/>
    </row>
    <row r="57" spans="1:12" ht="17.100000000000001" customHeight="1">
      <c r="A57" s="612"/>
      <c r="B57" s="525"/>
      <c r="C57" s="525"/>
      <c r="D57" s="525"/>
      <c r="E57" s="525"/>
      <c r="F57" s="525"/>
      <c r="G57" s="525"/>
      <c r="H57" s="525"/>
      <c r="I57" s="525"/>
      <c r="J57" s="525"/>
    </row>
  </sheetData>
  <mergeCells count="11">
    <mergeCell ref="A1:J1"/>
    <mergeCell ref="A2:J2"/>
    <mergeCell ref="A3:J3"/>
    <mergeCell ref="H4:J4"/>
    <mergeCell ref="A5:A7"/>
    <mergeCell ref="E5:J5"/>
    <mergeCell ref="E6:G6"/>
    <mergeCell ref="H6:J6"/>
    <mergeCell ref="B6:B7"/>
    <mergeCell ref="C6:C7"/>
    <mergeCell ref="D6:D7"/>
  </mergeCells>
  <pageMargins left="0.39370078740157483" right="0.39370078740157483" top="0.39370078740157483" bottom="0.39370078740157483" header="0.31496062992125984" footer="0.31496062992125984"/>
  <pageSetup scale="61"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J47"/>
  <sheetViews>
    <sheetView showGridLines="0" workbookViewId="0">
      <selection activeCell="K10" sqref="K10"/>
    </sheetView>
  </sheetViews>
  <sheetFormatPr defaultColWidth="11" defaultRowHeight="17.100000000000001" customHeight="1"/>
  <cols>
    <col min="1" max="1" width="51.42578125" style="586" bestFit="1" customWidth="1"/>
    <col min="2" max="2" width="17.5703125" style="586" bestFit="1" customWidth="1"/>
    <col min="3" max="4" width="17" style="586" bestFit="1" customWidth="1"/>
    <col min="5" max="5" width="15.140625" style="586" bestFit="1" customWidth="1"/>
    <col min="6" max="6" width="12.5703125" style="586" bestFit="1" customWidth="1"/>
    <col min="7" max="7" width="15.5703125" style="586" bestFit="1" customWidth="1"/>
    <col min="8" max="8" width="11.42578125" style="586" customWidth="1"/>
    <col min="9" max="253" width="11" style="524"/>
    <col min="254" max="254" width="46.7109375" style="524" bestFit="1" customWidth="1"/>
    <col min="255" max="255" width="11.85546875" style="524" customWidth="1"/>
    <col min="256" max="256" width="12.42578125" style="524" customWidth="1"/>
    <col min="257" max="257" width="12.5703125" style="524" customWidth="1"/>
    <col min="258" max="258" width="11.7109375" style="524" customWidth="1"/>
    <col min="259" max="259" width="10.7109375" style="524" customWidth="1"/>
    <col min="260" max="260" width="2.42578125" style="524" bestFit="1" customWidth="1"/>
    <col min="261" max="261" width="8.5703125" style="524" customWidth="1"/>
    <col min="262" max="262" width="12.42578125" style="524" customWidth="1"/>
    <col min="263" max="263" width="2.140625" style="524" customWidth="1"/>
    <col min="264" max="264" width="9.42578125" style="524" customWidth="1"/>
    <col min="265" max="509" width="11" style="524"/>
    <col min="510" max="510" width="46.7109375" style="524" bestFit="1" customWidth="1"/>
    <col min="511" max="511" width="11.85546875" style="524" customWidth="1"/>
    <col min="512" max="512" width="12.42578125" style="524" customWidth="1"/>
    <col min="513" max="513" width="12.5703125" style="524" customWidth="1"/>
    <col min="514" max="514" width="11.7109375" style="524" customWidth="1"/>
    <col min="515" max="515" width="10.7109375" style="524" customWidth="1"/>
    <col min="516" max="516" width="2.42578125" style="524" bestFit="1" customWidth="1"/>
    <col min="517" max="517" width="8.5703125" style="524" customWidth="1"/>
    <col min="518" max="518" width="12.42578125" style="524" customWidth="1"/>
    <col min="519" max="519" width="2.140625" style="524" customWidth="1"/>
    <col min="520" max="520" width="9.42578125" style="524" customWidth="1"/>
    <col min="521" max="765" width="11" style="524"/>
    <col min="766" max="766" width="46.7109375" style="524" bestFit="1" customWidth="1"/>
    <col min="767" max="767" width="11.85546875" style="524" customWidth="1"/>
    <col min="768" max="768" width="12.42578125" style="524" customWidth="1"/>
    <col min="769" max="769" width="12.5703125" style="524" customWidth="1"/>
    <col min="770" max="770" width="11.7109375" style="524" customWidth="1"/>
    <col min="771" max="771" width="10.7109375" style="524" customWidth="1"/>
    <col min="772" max="772" width="2.42578125" style="524" bestFit="1" customWidth="1"/>
    <col min="773" max="773" width="8.5703125" style="524" customWidth="1"/>
    <col min="774" max="774" width="12.42578125" style="524" customWidth="1"/>
    <col min="775" max="775" width="2.140625" style="524" customWidth="1"/>
    <col min="776" max="776" width="9.42578125" style="524" customWidth="1"/>
    <col min="777" max="1021" width="11" style="524"/>
    <col min="1022" max="1022" width="46.7109375" style="524" bestFit="1" customWidth="1"/>
    <col min="1023" max="1023" width="11.85546875" style="524" customWidth="1"/>
    <col min="1024" max="1024" width="12.42578125" style="524" customWidth="1"/>
    <col min="1025" max="1025" width="12.5703125" style="524" customWidth="1"/>
    <col min="1026" max="1026" width="11.7109375" style="524" customWidth="1"/>
    <col min="1027" max="1027" width="10.7109375" style="524" customWidth="1"/>
    <col min="1028" max="1028" width="2.42578125" style="524" bestFit="1" customWidth="1"/>
    <col min="1029" max="1029" width="8.5703125" style="524" customWidth="1"/>
    <col min="1030" max="1030" width="12.42578125" style="524" customWidth="1"/>
    <col min="1031" max="1031" width="2.140625" style="524" customWidth="1"/>
    <col min="1032" max="1032" width="9.42578125" style="524" customWidth="1"/>
    <col min="1033" max="1277" width="11" style="524"/>
    <col min="1278" max="1278" width="46.7109375" style="524" bestFit="1" customWidth="1"/>
    <col min="1279" max="1279" width="11.85546875" style="524" customWidth="1"/>
    <col min="1280" max="1280" width="12.42578125" style="524" customWidth="1"/>
    <col min="1281" max="1281" width="12.5703125" style="524" customWidth="1"/>
    <col min="1282" max="1282" width="11.7109375" style="524" customWidth="1"/>
    <col min="1283" max="1283" width="10.7109375" style="524" customWidth="1"/>
    <col min="1284" max="1284" width="2.42578125" style="524" bestFit="1" customWidth="1"/>
    <col min="1285" max="1285" width="8.5703125" style="524" customWidth="1"/>
    <col min="1286" max="1286" width="12.42578125" style="524" customWidth="1"/>
    <col min="1287" max="1287" width="2.140625" style="524" customWidth="1"/>
    <col min="1288" max="1288" width="9.42578125" style="524" customWidth="1"/>
    <col min="1289" max="1533" width="11" style="524"/>
    <col min="1534" max="1534" width="46.7109375" style="524" bestFit="1" customWidth="1"/>
    <col min="1535" max="1535" width="11.85546875" style="524" customWidth="1"/>
    <col min="1536" max="1536" width="12.42578125" style="524" customWidth="1"/>
    <col min="1537" max="1537" width="12.5703125" style="524" customWidth="1"/>
    <col min="1538" max="1538" width="11.7109375" style="524" customWidth="1"/>
    <col min="1539" max="1539" width="10.7109375" style="524" customWidth="1"/>
    <col min="1540" max="1540" width="2.42578125" style="524" bestFit="1" customWidth="1"/>
    <col min="1541" max="1541" width="8.5703125" style="524" customWidth="1"/>
    <col min="1542" max="1542" width="12.42578125" style="524" customWidth="1"/>
    <col min="1543" max="1543" width="2.140625" style="524" customWidth="1"/>
    <col min="1544" max="1544" width="9.42578125" style="524" customWidth="1"/>
    <col min="1545" max="1789" width="11" style="524"/>
    <col min="1790" max="1790" width="46.7109375" style="524" bestFit="1" customWidth="1"/>
    <col min="1791" max="1791" width="11.85546875" style="524" customWidth="1"/>
    <col min="1792" max="1792" width="12.42578125" style="524" customWidth="1"/>
    <col min="1793" max="1793" width="12.5703125" style="524" customWidth="1"/>
    <col min="1794" max="1794" width="11.7109375" style="524" customWidth="1"/>
    <col min="1795" max="1795" width="10.7109375" style="524" customWidth="1"/>
    <col min="1796" max="1796" width="2.42578125" style="524" bestFit="1" customWidth="1"/>
    <col min="1797" max="1797" width="8.5703125" style="524" customWidth="1"/>
    <col min="1798" max="1798" width="12.42578125" style="524" customWidth="1"/>
    <col min="1799" max="1799" width="2.140625" style="524" customWidth="1"/>
    <col min="1800" max="1800" width="9.42578125" style="524" customWidth="1"/>
    <col min="1801" max="2045" width="11" style="524"/>
    <col min="2046" max="2046" width="46.7109375" style="524" bestFit="1" customWidth="1"/>
    <col min="2047" max="2047" width="11.85546875" style="524" customWidth="1"/>
    <col min="2048" max="2048" width="12.42578125" style="524" customWidth="1"/>
    <col min="2049" max="2049" width="12.5703125" style="524" customWidth="1"/>
    <col min="2050" max="2050" width="11.7109375" style="524" customWidth="1"/>
    <col min="2051" max="2051" width="10.7109375" style="524" customWidth="1"/>
    <col min="2052" max="2052" width="2.42578125" style="524" bestFit="1" customWidth="1"/>
    <col min="2053" max="2053" width="8.5703125" style="524" customWidth="1"/>
    <col min="2054" max="2054" width="12.42578125" style="524" customWidth="1"/>
    <col min="2055" max="2055" width="2.140625" style="524" customWidth="1"/>
    <col min="2056" max="2056" width="9.42578125" style="524" customWidth="1"/>
    <col min="2057" max="2301" width="11" style="524"/>
    <col min="2302" max="2302" width="46.7109375" style="524" bestFit="1" customWidth="1"/>
    <col min="2303" max="2303" width="11.85546875" style="524" customWidth="1"/>
    <col min="2304" max="2304" width="12.42578125" style="524" customWidth="1"/>
    <col min="2305" max="2305" width="12.5703125" style="524" customWidth="1"/>
    <col min="2306" max="2306" width="11.7109375" style="524" customWidth="1"/>
    <col min="2307" max="2307" width="10.7109375" style="524" customWidth="1"/>
    <col min="2308" max="2308" width="2.42578125" style="524" bestFit="1" customWidth="1"/>
    <col min="2309" max="2309" width="8.5703125" style="524" customWidth="1"/>
    <col min="2310" max="2310" width="12.42578125" style="524" customWidth="1"/>
    <col min="2311" max="2311" width="2.140625" style="524" customWidth="1"/>
    <col min="2312" max="2312" width="9.42578125" style="524" customWidth="1"/>
    <col min="2313" max="2557" width="11" style="524"/>
    <col min="2558" max="2558" width="46.7109375" style="524" bestFit="1" customWidth="1"/>
    <col min="2559" max="2559" width="11.85546875" style="524" customWidth="1"/>
    <col min="2560" max="2560" width="12.42578125" style="524" customWidth="1"/>
    <col min="2561" max="2561" width="12.5703125" style="524" customWidth="1"/>
    <col min="2562" max="2562" width="11.7109375" style="524" customWidth="1"/>
    <col min="2563" max="2563" width="10.7109375" style="524" customWidth="1"/>
    <col min="2564" max="2564" width="2.42578125" style="524" bestFit="1" customWidth="1"/>
    <col min="2565" max="2565" width="8.5703125" style="524" customWidth="1"/>
    <col min="2566" max="2566" width="12.42578125" style="524" customWidth="1"/>
    <col min="2567" max="2567" width="2.140625" style="524" customWidth="1"/>
    <col min="2568" max="2568" width="9.42578125" style="524" customWidth="1"/>
    <col min="2569" max="2813" width="11" style="524"/>
    <col min="2814" max="2814" width="46.7109375" style="524" bestFit="1" customWidth="1"/>
    <col min="2815" max="2815" width="11.85546875" style="524" customWidth="1"/>
    <col min="2816" max="2816" width="12.42578125" style="524" customWidth="1"/>
    <col min="2817" max="2817" width="12.5703125" style="524" customWidth="1"/>
    <col min="2818" max="2818" width="11.7109375" style="524" customWidth="1"/>
    <col min="2819" max="2819" width="10.7109375" style="524" customWidth="1"/>
    <col min="2820" max="2820" width="2.42578125" style="524" bestFit="1" customWidth="1"/>
    <col min="2821" max="2821" width="8.5703125" style="524" customWidth="1"/>
    <col min="2822" max="2822" width="12.42578125" style="524" customWidth="1"/>
    <col min="2823" max="2823" width="2.140625" style="524" customWidth="1"/>
    <col min="2824" max="2824" width="9.42578125" style="524" customWidth="1"/>
    <col min="2825" max="3069" width="11" style="524"/>
    <col min="3070" max="3070" width="46.7109375" style="524" bestFit="1" customWidth="1"/>
    <col min="3071" max="3071" width="11.85546875" style="524" customWidth="1"/>
    <col min="3072" max="3072" width="12.42578125" style="524" customWidth="1"/>
    <col min="3073" max="3073" width="12.5703125" style="524" customWidth="1"/>
    <col min="3074" max="3074" width="11.7109375" style="524" customWidth="1"/>
    <col min="3075" max="3075" width="10.7109375" style="524" customWidth="1"/>
    <col min="3076" max="3076" width="2.42578125" style="524" bestFit="1" customWidth="1"/>
    <col min="3077" max="3077" width="8.5703125" style="524" customWidth="1"/>
    <col min="3078" max="3078" width="12.42578125" style="524" customWidth="1"/>
    <col min="3079" max="3079" width="2.140625" style="524" customWidth="1"/>
    <col min="3080" max="3080" width="9.42578125" style="524" customWidth="1"/>
    <col min="3081" max="3325" width="11" style="524"/>
    <col min="3326" max="3326" width="46.7109375" style="524" bestFit="1" customWidth="1"/>
    <col min="3327" max="3327" width="11.85546875" style="524" customWidth="1"/>
    <col min="3328" max="3328" width="12.42578125" style="524" customWidth="1"/>
    <col min="3329" max="3329" width="12.5703125" style="524" customWidth="1"/>
    <col min="3330" max="3330" width="11.7109375" style="524" customWidth="1"/>
    <col min="3331" max="3331" width="10.7109375" style="524" customWidth="1"/>
    <col min="3332" max="3332" width="2.42578125" style="524" bestFit="1" customWidth="1"/>
    <col min="3333" max="3333" width="8.5703125" style="524" customWidth="1"/>
    <col min="3334" max="3334" width="12.42578125" style="524" customWidth="1"/>
    <col min="3335" max="3335" width="2.140625" style="524" customWidth="1"/>
    <col min="3336" max="3336" width="9.42578125" style="524" customWidth="1"/>
    <col min="3337" max="3581" width="11" style="524"/>
    <col min="3582" max="3582" width="46.7109375" style="524" bestFit="1" customWidth="1"/>
    <col min="3583" max="3583" width="11.85546875" style="524" customWidth="1"/>
    <col min="3584" max="3584" width="12.42578125" style="524" customWidth="1"/>
    <col min="3585" max="3585" width="12.5703125" style="524" customWidth="1"/>
    <col min="3586" max="3586" width="11.7109375" style="524" customWidth="1"/>
    <col min="3587" max="3587" width="10.7109375" style="524" customWidth="1"/>
    <col min="3588" max="3588" width="2.42578125" style="524" bestFit="1" customWidth="1"/>
    <col min="3589" max="3589" width="8.5703125" style="524" customWidth="1"/>
    <col min="3590" max="3590" width="12.42578125" style="524" customWidth="1"/>
    <col min="3591" max="3591" width="2.140625" style="524" customWidth="1"/>
    <col min="3592" max="3592" width="9.42578125" style="524" customWidth="1"/>
    <col min="3593" max="3837" width="11" style="524"/>
    <col min="3838" max="3838" width="46.7109375" style="524" bestFit="1" customWidth="1"/>
    <col min="3839" max="3839" width="11.85546875" style="524" customWidth="1"/>
    <col min="3840" max="3840" width="12.42578125" style="524" customWidth="1"/>
    <col min="3841" max="3841" width="12.5703125" style="524" customWidth="1"/>
    <col min="3842" max="3842" width="11.7109375" style="524" customWidth="1"/>
    <col min="3843" max="3843" width="10.7109375" style="524" customWidth="1"/>
    <col min="3844" max="3844" width="2.42578125" style="524" bestFit="1" customWidth="1"/>
    <col min="3845" max="3845" width="8.5703125" style="524" customWidth="1"/>
    <col min="3846" max="3846" width="12.42578125" style="524" customWidth="1"/>
    <col min="3847" max="3847" width="2.140625" style="524" customWidth="1"/>
    <col min="3848" max="3848" width="9.42578125" style="524" customWidth="1"/>
    <col min="3849" max="4093" width="11" style="524"/>
    <col min="4094" max="4094" width="46.7109375" style="524" bestFit="1" customWidth="1"/>
    <col min="4095" max="4095" width="11.85546875" style="524" customWidth="1"/>
    <col min="4096" max="4096" width="12.42578125" style="524" customWidth="1"/>
    <col min="4097" max="4097" width="12.5703125" style="524" customWidth="1"/>
    <col min="4098" max="4098" width="11.7109375" style="524" customWidth="1"/>
    <col min="4099" max="4099" width="10.7109375" style="524" customWidth="1"/>
    <col min="4100" max="4100" width="2.42578125" style="524" bestFit="1" customWidth="1"/>
    <col min="4101" max="4101" width="8.5703125" style="524" customWidth="1"/>
    <col min="4102" max="4102" width="12.42578125" style="524" customWidth="1"/>
    <col min="4103" max="4103" width="2.140625" style="524" customWidth="1"/>
    <col min="4104" max="4104" width="9.42578125" style="524" customWidth="1"/>
    <col min="4105" max="4349" width="11" style="524"/>
    <col min="4350" max="4350" width="46.7109375" style="524" bestFit="1" customWidth="1"/>
    <col min="4351" max="4351" width="11.85546875" style="524" customWidth="1"/>
    <col min="4352" max="4352" width="12.42578125" style="524" customWidth="1"/>
    <col min="4353" max="4353" width="12.5703125" style="524" customWidth="1"/>
    <col min="4354" max="4354" width="11.7109375" style="524" customWidth="1"/>
    <col min="4355" max="4355" width="10.7109375" style="524" customWidth="1"/>
    <col min="4356" max="4356" width="2.42578125" style="524" bestFit="1" customWidth="1"/>
    <col min="4357" max="4357" width="8.5703125" style="524" customWidth="1"/>
    <col min="4358" max="4358" width="12.42578125" style="524" customWidth="1"/>
    <col min="4359" max="4359" width="2.140625" style="524" customWidth="1"/>
    <col min="4360" max="4360" width="9.42578125" style="524" customWidth="1"/>
    <col min="4361" max="4605" width="11" style="524"/>
    <col min="4606" max="4606" width="46.7109375" style="524" bestFit="1" customWidth="1"/>
    <col min="4607" max="4607" width="11.85546875" style="524" customWidth="1"/>
    <col min="4608" max="4608" width="12.42578125" style="524" customWidth="1"/>
    <col min="4609" max="4609" width="12.5703125" style="524" customWidth="1"/>
    <col min="4610" max="4610" width="11.7109375" style="524" customWidth="1"/>
    <col min="4611" max="4611" width="10.7109375" style="524" customWidth="1"/>
    <col min="4612" max="4612" width="2.42578125" style="524" bestFit="1" customWidth="1"/>
    <col min="4613" max="4613" width="8.5703125" style="524" customWidth="1"/>
    <col min="4614" max="4614" width="12.42578125" style="524" customWidth="1"/>
    <col min="4615" max="4615" width="2.140625" style="524" customWidth="1"/>
    <col min="4616" max="4616" width="9.42578125" style="524" customWidth="1"/>
    <col min="4617" max="4861" width="11" style="524"/>
    <col min="4862" max="4862" width="46.7109375" style="524" bestFit="1" customWidth="1"/>
    <col min="4863" max="4863" width="11.85546875" style="524" customWidth="1"/>
    <col min="4864" max="4864" width="12.42578125" style="524" customWidth="1"/>
    <col min="4865" max="4865" width="12.5703125" style="524" customWidth="1"/>
    <col min="4866" max="4866" width="11.7109375" style="524" customWidth="1"/>
    <col min="4867" max="4867" width="10.7109375" style="524" customWidth="1"/>
    <col min="4868" max="4868" width="2.42578125" style="524" bestFit="1" customWidth="1"/>
    <col min="4869" max="4869" width="8.5703125" style="524" customWidth="1"/>
    <col min="4870" max="4870" width="12.42578125" style="524" customWidth="1"/>
    <col min="4871" max="4871" width="2.140625" style="524" customWidth="1"/>
    <col min="4872" max="4872" width="9.42578125" style="524" customWidth="1"/>
    <col min="4873" max="5117" width="11" style="524"/>
    <col min="5118" max="5118" width="46.7109375" style="524" bestFit="1" customWidth="1"/>
    <col min="5119" max="5119" width="11.85546875" style="524" customWidth="1"/>
    <col min="5120" max="5120" width="12.42578125" style="524" customWidth="1"/>
    <col min="5121" max="5121" width="12.5703125" style="524" customWidth="1"/>
    <col min="5122" max="5122" width="11.7109375" style="524" customWidth="1"/>
    <col min="5123" max="5123" width="10.7109375" style="524" customWidth="1"/>
    <col min="5124" max="5124" width="2.42578125" style="524" bestFit="1" customWidth="1"/>
    <col min="5125" max="5125" width="8.5703125" style="524" customWidth="1"/>
    <col min="5126" max="5126" width="12.42578125" style="524" customWidth="1"/>
    <col min="5127" max="5127" width="2.140625" style="524" customWidth="1"/>
    <col min="5128" max="5128" width="9.42578125" style="524" customWidth="1"/>
    <col min="5129" max="5373" width="11" style="524"/>
    <col min="5374" max="5374" width="46.7109375" style="524" bestFit="1" customWidth="1"/>
    <col min="5375" max="5375" width="11.85546875" style="524" customWidth="1"/>
    <col min="5376" max="5376" width="12.42578125" style="524" customWidth="1"/>
    <col min="5377" max="5377" width="12.5703125" style="524" customWidth="1"/>
    <col min="5378" max="5378" width="11.7109375" style="524" customWidth="1"/>
    <col min="5379" max="5379" width="10.7109375" style="524" customWidth="1"/>
    <col min="5380" max="5380" width="2.42578125" style="524" bestFit="1" customWidth="1"/>
    <col min="5381" max="5381" width="8.5703125" style="524" customWidth="1"/>
    <col min="5382" max="5382" width="12.42578125" style="524" customWidth="1"/>
    <col min="5383" max="5383" width="2.140625" style="524" customWidth="1"/>
    <col min="5384" max="5384" width="9.42578125" style="524" customWidth="1"/>
    <col min="5385" max="5629" width="11" style="524"/>
    <col min="5630" max="5630" width="46.7109375" style="524" bestFit="1" customWidth="1"/>
    <col min="5631" max="5631" width="11.85546875" style="524" customWidth="1"/>
    <col min="5632" max="5632" width="12.42578125" style="524" customWidth="1"/>
    <col min="5633" max="5633" width="12.5703125" style="524" customWidth="1"/>
    <col min="5634" max="5634" width="11.7109375" style="524" customWidth="1"/>
    <col min="5635" max="5635" width="10.7109375" style="524" customWidth="1"/>
    <col min="5636" max="5636" width="2.42578125" style="524" bestFit="1" customWidth="1"/>
    <col min="5637" max="5637" width="8.5703125" style="524" customWidth="1"/>
    <col min="5638" max="5638" width="12.42578125" style="524" customWidth="1"/>
    <col min="5639" max="5639" width="2.140625" style="524" customWidth="1"/>
    <col min="5640" max="5640" width="9.42578125" style="524" customWidth="1"/>
    <col min="5641" max="5885" width="11" style="524"/>
    <col min="5886" max="5886" width="46.7109375" style="524" bestFit="1" customWidth="1"/>
    <col min="5887" max="5887" width="11.85546875" style="524" customWidth="1"/>
    <col min="5888" max="5888" width="12.42578125" style="524" customWidth="1"/>
    <col min="5889" max="5889" width="12.5703125" style="524" customWidth="1"/>
    <col min="5890" max="5890" width="11.7109375" style="524" customWidth="1"/>
    <col min="5891" max="5891" width="10.7109375" style="524" customWidth="1"/>
    <col min="5892" max="5892" width="2.42578125" style="524" bestFit="1" customWidth="1"/>
    <col min="5893" max="5893" width="8.5703125" style="524" customWidth="1"/>
    <col min="5894" max="5894" width="12.42578125" style="524" customWidth="1"/>
    <col min="5895" max="5895" width="2.140625" style="524" customWidth="1"/>
    <col min="5896" max="5896" width="9.42578125" style="524" customWidth="1"/>
    <col min="5897" max="6141" width="11" style="524"/>
    <col min="6142" max="6142" width="46.7109375" style="524" bestFit="1" customWidth="1"/>
    <col min="6143" max="6143" width="11.85546875" style="524" customWidth="1"/>
    <col min="6144" max="6144" width="12.42578125" style="524" customWidth="1"/>
    <col min="6145" max="6145" width="12.5703125" style="524" customWidth="1"/>
    <col min="6146" max="6146" width="11.7109375" style="524" customWidth="1"/>
    <col min="6147" max="6147" width="10.7109375" style="524" customWidth="1"/>
    <col min="6148" max="6148" width="2.42578125" style="524" bestFit="1" customWidth="1"/>
    <col min="6149" max="6149" width="8.5703125" style="524" customWidth="1"/>
    <col min="6150" max="6150" width="12.42578125" style="524" customWidth="1"/>
    <col min="6151" max="6151" width="2.140625" style="524" customWidth="1"/>
    <col min="6152" max="6152" width="9.42578125" style="524" customWidth="1"/>
    <col min="6153" max="6397" width="11" style="524"/>
    <col min="6398" max="6398" width="46.7109375" style="524" bestFit="1" customWidth="1"/>
    <col min="6399" max="6399" width="11.85546875" style="524" customWidth="1"/>
    <col min="6400" max="6400" width="12.42578125" style="524" customWidth="1"/>
    <col min="6401" max="6401" width="12.5703125" style="524" customWidth="1"/>
    <col min="6402" max="6402" width="11.7109375" style="524" customWidth="1"/>
    <col min="6403" max="6403" width="10.7109375" style="524" customWidth="1"/>
    <col min="6404" max="6404" width="2.42578125" style="524" bestFit="1" customWidth="1"/>
    <col min="6405" max="6405" width="8.5703125" style="524" customWidth="1"/>
    <col min="6406" max="6406" width="12.42578125" style="524" customWidth="1"/>
    <col min="6407" max="6407" width="2.140625" style="524" customWidth="1"/>
    <col min="6408" max="6408" width="9.42578125" style="524" customWidth="1"/>
    <col min="6409" max="6653" width="11" style="524"/>
    <col min="6654" max="6654" width="46.7109375" style="524" bestFit="1" customWidth="1"/>
    <col min="6655" max="6655" width="11.85546875" style="524" customWidth="1"/>
    <col min="6656" max="6656" width="12.42578125" style="524" customWidth="1"/>
    <col min="6657" max="6657" width="12.5703125" style="524" customWidth="1"/>
    <col min="6658" max="6658" width="11.7109375" style="524" customWidth="1"/>
    <col min="6659" max="6659" width="10.7109375" style="524" customWidth="1"/>
    <col min="6660" max="6660" width="2.42578125" style="524" bestFit="1" customWidth="1"/>
    <col min="6661" max="6661" width="8.5703125" style="524" customWidth="1"/>
    <col min="6662" max="6662" width="12.42578125" style="524" customWidth="1"/>
    <col min="6663" max="6663" width="2.140625" style="524" customWidth="1"/>
    <col min="6664" max="6664" width="9.42578125" style="524" customWidth="1"/>
    <col min="6665" max="6909" width="11" style="524"/>
    <col min="6910" max="6910" width="46.7109375" style="524" bestFit="1" customWidth="1"/>
    <col min="6911" max="6911" width="11.85546875" style="524" customWidth="1"/>
    <col min="6912" max="6912" width="12.42578125" style="524" customWidth="1"/>
    <col min="6913" max="6913" width="12.5703125" style="524" customWidth="1"/>
    <col min="6914" max="6914" width="11.7109375" style="524" customWidth="1"/>
    <col min="6915" max="6915" width="10.7109375" style="524" customWidth="1"/>
    <col min="6916" max="6916" width="2.42578125" style="524" bestFit="1" customWidth="1"/>
    <col min="6917" max="6917" width="8.5703125" style="524" customWidth="1"/>
    <col min="6918" max="6918" width="12.42578125" style="524" customWidth="1"/>
    <col min="6919" max="6919" width="2.140625" style="524" customWidth="1"/>
    <col min="6920" max="6920" width="9.42578125" style="524" customWidth="1"/>
    <col min="6921" max="7165" width="11" style="524"/>
    <col min="7166" max="7166" width="46.7109375" style="524" bestFit="1" customWidth="1"/>
    <col min="7167" max="7167" width="11.85546875" style="524" customWidth="1"/>
    <col min="7168" max="7168" width="12.42578125" style="524" customWidth="1"/>
    <col min="7169" max="7169" width="12.5703125" style="524" customWidth="1"/>
    <col min="7170" max="7170" width="11.7109375" style="524" customWidth="1"/>
    <col min="7171" max="7171" width="10.7109375" style="524" customWidth="1"/>
    <col min="7172" max="7172" width="2.42578125" style="524" bestFit="1" customWidth="1"/>
    <col min="7173" max="7173" width="8.5703125" style="524" customWidth="1"/>
    <col min="7174" max="7174" width="12.42578125" style="524" customWidth="1"/>
    <col min="7175" max="7175" width="2.140625" style="524" customWidth="1"/>
    <col min="7176" max="7176" width="9.42578125" style="524" customWidth="1"/>
    <col min="7177" max="7421" width="11" style="524"/>
    <col min="7422" max="7422" width="46.7109375" style="524" bestFit="1" customWidth="1"/>
    <col min="7423" max="7423" width="11.85546875" style="524" customWidth="1"/>
    <col min="7424" max="7424" width="12.42578125" style="524" customWidth="1"/>
    <col min="7425" max="7425" width="12.5703125" style="524" customWidth="1"/>
    <col min="7426" max="7426" width="11.7109375" style="524" customWidth="1"/>
    <col min="7427" max="7427" width="10.7109375" style="524" customWidth="1"/>
    <col min="7428" max="7428" width="2.42578125" style="524" bestFit="1" customWidth="1"/>
    <col min="7429" max="7429" width="8.5703125" style="524" customWidth="1"/>
    <col min="7430" max="7430" width="12.42578125" style="524" customWidth="1"/>
    <col min="7431" max="7431" width="2.140625" style="524" customWidth="1"/>
    <col min="7432" max="7432" width="9.42578125" style="524" customWidth="1"/>
    <col min="7433" max="7677" width="11" style="524"/>
    <col min="7678" max="7678" width="46.7109375" style="524" bestFit="1" customWidth="1"/>
    <col min="7679" max="7679" width="11.85546875" style="524" customWidth="1"/>
    <col min="7680" max="7680" width="12.42578125" style="524" customWidth="1"/>
    <col min="7681" max="7681" width="12.5703125" style="524" customWidth="1"/>
    <col min="7682" max="7682" width="11.7109375" style="524" customWidth="1"/>
    <col min="7683" max="7683" width="10.7109375" style="524" customWidth="1"/>
    <col min="7684" max="7684" width="2.42578125" style="524" bestFit="1" customWidth="1"/>
    <col min="7685" max="7685" width="8.5703125" style="524" customWidth="1"/>
    <col min="7686" max="7686" width="12.42578125" style="524" customWidth="1"/>
    <col min="7687" max="7687" width="2.140625" style="524" customWidth="1"/>
    <col min="7688" max="7688" width="9.42578125" style="524" customWidth="1"/>
    <col min="7689" max="7933" width="11" style="524"/>
    <col min="7934" max="7934" width="46.7109375" style="524" bestFit="1" customWidth="1"/>
    <col min="7935" max="7935" width="11.85546875" style="524" customWidth="1"/>
    <col min="7936" max="7936" width="12.42578125" style="524" customWidth="1"/>
    <col min="7937" max="7937" width="12.5703125" style="524" customWidth="1"/>
    <col min="7938" max="7938" width="11.7109375" style="524" customWidth="1"/>
    <col min="7939" max="7939" width="10.7109375" style="524" customWidth="1"/>
    <col min="7940" max="7940" width="2.42578125" style="524" bestFit="1" customWidth="1"/>
    <col min="7941" max="7941" width="8.5703125" style="524" customWidth="1"/>
    <col min="7942" max="7942" width="12.42578125" style="524" customWidth="1"/>
    <col min="7943" max="7943" width="2.140625" style="524" customWidth="1"/>
    <col min="7944" max="7944" width="9.42578125" style="524" customWidth="1"/>
    <col min="7945" max="8189" width="11" style="524"/>
    <col min="8190" max="8190" width="46.7109375" style="524" bestFit="1" customWidth="1"/>
    <col min="8191" max="8191" width="11.85546875" style="524" customWidth="1"/>
    <col min="8192" max="8192" width="12.42578125" style="524" customWidth="1"/>
    <col min="8193" max="8193" width="12.5703125" style="524" customWidth="1"/>
    <col min="8194" max="8194" width="11.7109375" style="524" customWidth="1"/>
    <col min="8195" max="8195" width="10.7109375" style="524" customWidth="1"/>
    <col min="8196" max="8196" width="2.42578125" style="524" bestFit="1" customWidth="1"/>
    <col min="8197" max="8197" width="8.5703125" style="524" customWidth="1"/>
    <col min="8198" max="8198" width="12.42578125" style="524" customWidth="1"/>
    <col min="8199" max="8199" width="2.140625" style="524" customWidth="1"/>
    <col min="8200" max="8200" width="9.42578125" style="524" customWidth="1"/>
    <col min="8201" max="8445" width="11" style="524"/>
    <col min="8446" max="8446" width="46.7109375" style="524" bestFit="1" customWidth="1"/>
    <col min="8447" max="8447" width="11.85546875" style="524" customWidth="1"/>
    <col min="8448" max="8448" width="12.42578125" style="524" customWidth="1"/>
    <col min="8449" max="8449" width="12.5703125" style="524" customWidth="1"/>
    <col min="8450" max="8450" width="11.7109375" style="524" customWidth="1"/>
    <col min="8451" max="8451" width="10.7109375" style="524" customWidth="1"/>
    <col min="8452" max="8452" width="2.42578125" style="524" bestFit="1" customWidth="1"/>
    <col min="8453" max="8453" width="8.5703125" style="524" customWidth="1"/>
    <col min="8454" max="8454" width="12.42578125" style="524" customWidth="1"/>
    <col min="8455" max="8455" width="2.140625" style="524" customWidth="1"/>
    <col min="8456" max="8456" width="9.42578125" style="524" customWidth="1"/>
    <col min="8457" max="8701" width="11" style="524"/>
    <col min="8702" max="8702" width="46.7109375" style="524" bestFit="1" customWidth="1"/>
    <col min="8703" max="8703" width="11.85546875" style="524" customWidth="1"/>
    <col min="8704" max="8704" width="12.42578125" style="524" customWidth="1"/>
    <col min="8705" max="8705" width="12.5703125" style="524" customWidth="1"/>
    <col min="8706" max="8706" width="11.7109375" style="524" customWidth="1"/>
    <col min="8707" max="8707" width="10.7109375" style="524" customWidth="1"/>
    <col min="8708" max="8708" width="2.42578125" style="524" bestFit="1" customWidth="1"/>
    <col min="8709" max="8709" width="8.5703125" style="524" customWidth="1"/>
    <col min="8710" max="8710" width="12.42578125" style="524" customWidth="1"/>
    <col min="8711" max="8711" width="2.140625" style="524" customWidth="1"/>
    <col min="8712" max="8712" width="9.42578125" style="524" customWidth="1"/>
    <col min="8713" max="8957" width="11" style="524"/>
    <col min="8958" max="8958" width="46.7109375" style="524" bestFit="1" customWidth="1"/>
    <col min="8959" max="8959" width="11.85546875" style="524" customWidth="1"/>
    <col min="8960" max="8960" width="12.42578125" style="524" customWidth="1"/>
    <col min="8961" max="8961" width="12.5703125" style="524" customWidth="1"/>
    <col min="8962" max="8962" width="11.7109375" style="524" customWidth="1"/>
    <col min="8963" max="8963" width="10.7109375" style="524" customWidth="1"/>
    <col min="8964" max="8964" width="2.42578125" style="524" bestFit="1" customWidth="1"/>
    <col min="8965" max="8965" width="8.5703125" style="524" customWidth="1"/>
    <col min="8966" max="8966" width="12.42578125" style="524" customWidth="1"/>
    <col min="8967" max="8967" width="2.140625" style="524" customWidth="1"/>
    <col min="8968" max="8968" width="9.42578125" style="524" customWidth="1"/>
    <col min="8969" max="9213" width="11" style="524"/>
    <col min="9214" max="9214" width="46.7109375" style="524" bestFit="1" customWidth="1"/>
    <col min="9215" max="9215" width="11.85546875" style="524" customWidth="1"/>
    <col min="9216" max="9216" width="12.42578125" style="524" customWidth="1"/>
    <col min="9217" max="9217" width="12.5703125" style="524" customWidth="1"/>
    <col min="9218" max="9218" width="11.7109375" style="524" customWidth="1"/>
    <col min="9219" max="9219" width="10.7109375" style="524" customWidth="1"/>
    <col min="9220" max="9220" width="2.42578125" style="524" bestFit="1" customWidth="1"/>
    <col min="9221" max="9221" width="8.5703125" style="524" customWidth="1"/>
    <col min="9222" max="9222" width="12.42578125" style="524" customWidth="1"/>
    <col min="9223" max="9223" width="2.140625" style="524" customWidth="1"/>
    <col min="9224" max="9224" width="9.42578125" style="524" customWidth="1"/>
    <col min="9225" max="9469" width="11" style="524"/>
    <col min="9470" max="9470" width="46.7109375" style="524" bestFit="1" customWidth="1"/>
    <col min="9471" max="9471" width="11.85546875" style="524" customWidth="1"/>
    <col min="9472" max="9472" width="12.42578125" style="524" customWidth="1"/>
    <col min="9473" max="9473" width="12.5703125" style="524" customWidth="1"/>
    <col min="9474" max="9474" width="11.7109375" style="524" customWidth="1"/>
    <col min="9475" max="9475" width="10.7109375" style="524" customWidth="1"/>
    <col min="9476" max="9476" width="2.42578125" style="524" bestFit="1" customWidth="1"/>
    <col min="9477" max="9477" width="8.5703125" style="524" customWidth="1"/>
    <col min="9478" max="9478" width="12.42578125" style="524" customWidth="1"/>
    <col min="9479" max="9479" width="2.140625" style="524" customWidth="1"/>
    <col min="9480" max="9480" width="9.42578125" style="524" customWidth="1"/>
    <col min="9481" max="9725" width="11" style="524"/>
    <col min="9726" max="9726" width="46.7109375" style="524" bestFit="1" customWidth="1"/>
    <col min="9727" max="9727" width="11.85546875" style="524" customWidth="1"/>
    <col min="9728" max="9728" width="12.42578125" style="524" customWidth="1"/>
    <col min="9729" max="9729" width="12.5703125" style="524" customWidth="1"/>
    <col min="9730" max="9730" width="11.7109375" style="524" customWidth="1"/>
    <col min="9731" max="9731" width="10.7109375" style="524" customWidth="1"/>
    <col min="9732" max="9732" width="2.42578125" style="524" bestFit="1" customWidth="1"/>
    <col min="9733" max="9733" width="8.5703125" style="524" customWidth="1"/>
    <col min="9734" max="9734" width="12.42578125" style="524" customWidth="1"/>
    <col min="9735" max="9735" width="2.140625" style="524" customWidth="1"/>
    <col min="9736" max="9736" width="9.42578125" style="524" customWidth="1"/>
    <col min="9737" max="9981" width="11" style="524"/>
    <col min="9982" max="9982" width="46.7109375" style="524" bestFit="1" customWidth="1"/>
    <col min="9983" max="9983" width="11.85546875" style="524" customWidth="1"/>
    <col min="9984" max="9984" width="12.42578125" style="524" customWidth="1"/>
    <col min="9985" max="9985" width="12.5703125" style="524" customWidth="1"/>
    <col min="9986" max="9986" width="11.7109375" style="524" customWidth="1"/>
    <col min="9987" max="9987" width="10.7109375" style="524" customWidth="1"/>
    <col min="9988" max="9988" width="2.42578125" style="524" bestFit="1" customWidth="1"/>
    <col min="9989" max="9989" width="8.5703125" style="524" customWidth="1"/>
    <col min="9990" max="9990" width="12.42578125" style="524" customWidth="1"/>
    <col min="9991" max="9991" width="2.140625" style="524" customWidth="1"/>
    <col min="9992" max="9992" width="9.42578125" style="524" customWidth="1"/>
    <col min="9993" max="10237" width="11" style="524"/>
    <col min="10238" max="10238" width="46.7109375" style="524" bestFit="1" customWidth="1"/>
    <col min="10239" max="10239" width="11.85546875" style="524" customWidth="1"/>
    <col min="10240" max="10240" width="12.42578125" style="524" customWidth="1"/>
    <col min="10241" max="10241" width="12.5703125" style="524" customWidth="1"/>
    <col min="10242" max="10242" width="11.7109375" style="524" customWidth="1"/>
    <col min="10243" max="10243" width="10.7109375" style="524" customWidth="1"/>
    <col min="10244" max="10244" width="2.42578125" style="524" bestFit="1" customWidth="1"/>
    <col min="10245" max="10245" width="8.5703125" style="524" customWidth="1"/>
    <col min="10246" max="10246" width="12.42578125" style="524" customWidth="1"/>
    <col min="10247" max="10247" width="2.140625" style="524" customWidth="1"/>
    <col min="10248" max="10248" width="9.42578125" style="524" customWidth="1"/>
    <col min="10249" max="10493" width="11" style="524"/>
    <col min="10494" max="10494" width="46.7109375" style="524" bestFit="1" customWidth="1"/>
    <col min="10495" max="10495" width="11.85546875" style="524" customWidth="1"/>
    <col min="10496" max="10496" width="12.42578125" style="524" customWidth="1"/>
    <col min="10497" max="10497" width="12.5703125" style="524" customWidth="1"/>
    <col min="10498" max="10498" width="11.7109375" style="524" customWidth="1"/>
    <col min="10499" max="10499" width="10.7109375" style="524" customWidth="1"/>
    <col min="10500" max="10500" width="2.42578125" style="524" bestFit="1" customWidth="1"/>
    <col min="10501" max="10501" width="8.5703125" style="524" customWidth="1"/>
    <col min="10502" max="10502" width="12.42578125" style="524" customWidth="1"/>
    <col min="10503" max="10503" width="2.140625" style="524" customWidth="1"/>
    <col min="10504" max="10504" width="9.42578125" style="524" customWidth="1"/>
    <col min="10505" max="10749" width="11" style="524"/>
    <col min="10750" max="10750" width="46.7109375" style="524" bestFit="1" customWidth="1"/>
    <col min="10751" max="10751" width="11.85546875" style="524" customWidth="1"/>
    <col min="10752" max="10752" width="12.42578125" style="524" customWidth="1"/>
    <col min="10753" max="10753" width="12.5703125" style="524" customWidth="1"/>
    <col min="10754" max="10754" width="11.7109375" style="524" customWidth="1"/>
    <col min="10755" max="10755" width="10.7109375" style="524" customWidth="1"/>
    <col min="10756" max="10756" width="2.42578125" style="524" bestFit="1" customWidth="1"/>
    <col min="10757" max="10757" width="8.5703125" style="524" customWidth="1"/>
    <col min="10758" max="10758" width="12.42578125" style="524" customWidth="1"/>
    <col min="10759" max="10759" width="2.140625" style="524" customWidth="1"/>
    <col min="10760" max="10760" width="9.42578125" style="524" customWidth="1"/>
    <col min="10761" max="11005" width="11" style="524"/>
    <col min="11006" max="11006" width="46.7109375" style="524" bestFit="1" customWidth="1"/>
    <col min="11007" max="11007" width="11.85546875" style="524" customWidth="1"/>
    <col min="11008" max="11008" width="12.42578125" style="524" customWidth="1"/>
    <col min="11009" max="11009" width="12.5703125" style="524" customWidth="1"/>
    <col min="11010" max="11010" width="11.7109375" style="524" customWidth="1"/>
    <col min="11011" max="11011" width="10.7109375" style="524" customWidth="1"/>
    <col min="11012" max="11012" width="2.42578125" style="524" bestFit="1" customWidth="1"/>
    <col min="11013" max="11013" width="8.5703125" style="524" customWidth="1"/>
    <col min="11014" max="11014" width="12.42578125" style="524" customWidth="1"/>
    <col min="11015" max="11015" width="2.140625" style="524" customWidth="1"/>
    <col min="11016" max="11016" width="9.42578125" style="524" customWidth="1"/>
    <col min="11017" max="11261" width="11" style="524"/>
    <col min="11262" max="11262" width="46.7109375" style="524" bestFit="1" customWidth="1"/>
    <col min="11263" max="11263" width="11.85546875" style="524" customWidth="1"/>
    <col min="11264" max="11264" width="12.42578125" style="524" customWidth="1"/>
    <col min="11265" max="11265" width="12.5703125" style="524" customWidth="1"/>
    <col min="11266" max="11266" width="11.7109375" style="524" customWidth="1"/>
    <col min="11267" max="11267" width="10.7109375" style="524" customWidth="1"/>
    <col min="11268" max="11268" width="2.42578125" style="524" bestFit="1" customWidth="1"/>
    <col min="11269" max="11269" width="8.5703125" style="524" customWidth="1"/>
    <col min="11270" max="11270" width="12.42578125" style="524" customWidth="1"/>
    <col min="11271" max="11271" width="2.140625" style="524" customWidth="1"/>
    <col min="11272" max="11272" width="9.42578125" style="524" customWidth="1"/>
    <col min="11273" max="11517" width="11" style="524"/>
    <col min="11518" max="11518" width="46.7109375" style="524" bestFit="1" customWidth="1"/>
    <col min="11519" max="11519" width="11.85546875" style="524" customWidth="1"/>
    <col min="11520" max="11520" width="12.42578125" style="524" customWidth="1"/>
    <col min="11521" max="11521" width="12.5703125" style="524" customWidth="1"/>
    <col min="11522" max="11522" width="11.7109375" style="524" customWidth="1"/>
    <col min="11523" max="11523" width="10.7109375" style="524" customWidth="1"/>
    <col min="11524" max="11524" width="2.42578125" style="524" bestFit="1" customWidth="1"/>
    <col min="11525" max="11525" width="8.5703125" style="524" customWidth="1"/>
    <col min="11526" max="11526" width="12.42578125" style="524" customWidth="1"/>
    <col min="11527" max="11527" width="2.140625" style="524" customWidth="1"/>
    <col min="11528" max="11528" width="9.42578125" style="524" customWidth="1"/>
    <col min="11529" max="11773" width="11" style="524"/>
    <col min="11774" max="11774" width="46.7109375" style="524" bestFit="1" customWidth="1"/>
    <col min="11775" max="11775" width="11.85546875" style="524" customWidth="1"/>
    <col min="11776" max="11776" width="12.42578125" style="524" customWidth="1"/>
    <col min="11777" max="11777" width="12.5703125" style="524" customWidth="1"/>
    <col min="11778" max="11778" width="11.7109375" style="524" customWidth="1"/>
    <col min="11779" max="11779" width="10.7109375" style="524" customWidth="1"/>
    <col min="11780" max="11780" width="2.42578125" style="524" bestFit="1" customWidth="1"/>
    <col min="11781" max="11781" width="8.5703125" style="524" customWidth="1"/>
    <col min="11782" max="11782" width="12.42578125" style="524" customWidth="1"/>
    <col min="11783" max="11783" width="2.140625" style="524" customWidth="1"/>
    <col min="11784" max="11784" width="9.42578125" style="524" customWidth="1"/>
    <col min="11785" max="12029" width="11" style="524"/>
    <col min="12030" max="12030" width="46.7109375" style="524" bestFit="1" customWidth="1"/>
    <col min="12031" max="12031" width="11.85546875" style="524" customWidth="1"/>
    <col min="12032" max="12032" width="12.42578125" style="524" customWidth="1"/>
    <col min="12033" max="12033" width="12.5703125" style="524" customWidth="1"/>
    <col min="12034" max="12034" width="11.7109375" style="524" customWidth="1"/>
    <col min="12035" max="12035" width="10.7109375" style="524" customWidth="1"/>
    <col min="12036" max="12036" width="2.42578125" style="524" bestFit="1" customWidth="1"/>
    <col min="12037" max="12037" width="8.5703125" style="524" customWidth="1"/>
    <col min="12038" max="12038" width="12.42578125" style="524" customWidth="1"/>
    <col min="12039" max="12039" width="2.140625" style="524" customWidth="1"/>
    <col min="12040" max="12040" width="9.42578125" style="524" customWidth="1"/>
    <col min="12041" max="12285" width="11" style="524"/>
    <col min="12286" max="12286" width="46.7109375" style="524" bestFit="1" customWidth="1"/>
    <col min="12287" max="12287" width="11.85546875" style="524" customWidth="1"/>
    <col min="12288" max="12288" width="12.42578125" style="524" customWidth="1"/>
    <col min="12289" max="12289" width="12.5703125" style="524" customWidth="1"/>
    <col min="12290" max="12290" width="11.7109375" style="524" customWidth="1"/>
    <col min="12291" max="12291" width="10.7109375" style="524" customWidth="1"/>
    <col min="12292" max="12292" width="2.42578125" style="524" bestFit="1" customWidth="1"/>
    <col min="12293" max="12293" width="8.5703125" style="524" customWidth="1"/>
    <col min="12294" max="12294" width="12.42578125" style="524" customWidth="1"/>
    <col min="12295" max="12295" width="2.140625" style="524" customWidth="1"/>
    <col min="12296" max="12296" width="9.42578125" style="524" customWidth="1"/>
    <col min="12297" max="12541" width="11" style="524"/>
    <col min="12542" max="12542" width="46.7109375" style="524" bestFit="1" customWidth="1"/>
    <col min="12543" max="12543" width="11.85546875" style="524" customWidth="1"/>
    <col min="12544" max="12544" width="12.42578125" style="524" customWidth="1"/>
    <col min="12545" max="12545" width="12.5703125" style="524" customWidth="1"/>
    <col min="12546" max="12546" width="11.7109375" style="524" customWidth="1"/>
    <col min="12547" max="12547" width="10.7109375" style="524" customWidth="1"/>
    <col min="12548" max="12548" width="2.42578125" style="524" bestFit="1" customWidth="1"/>
    <col min="12549" max="12549" width="8.5703125" style="524" customWidth="1"/>
    <col min="12550" max="12550" width="12.42578125" style="524" customWidth="1"/>
    <col min="12551" max="12551" width="2.140625" style="524" customWidth="1"/>
    <col min="12552" max="12552" width="9.42578125" style="524" customWidth="1"/>
    <col min="12553" max="12797" width="11" style="524"/>
    <col min="12798" max="12798" width="46.7109375" style="524" bestFit="1" customWidth="1"/>
    <col min="12799" max="12799" width="11.85546875" style="524" customWidth="1"/>
    <col min="12800" max="12800" width="12.42578125" style="524" customWidth="1"/>
    <col min="12801" max="12801" width="12.5703125" style="524" customWidth="1"/>
    <col min="12802" max="12802" width="11.7109375" style="524" customWidth="1"/>
    <col min="12803" max="12803" width="10.7109375" style="524" customWidth="1"/>
    <col min="12804" max="12804" width="2.42578125" style="524" bestFit="1" customWidth="1"/>
    <col min="12805" max="12805" width="8.5703125" style="524" customWidth="1"/>
    <col min="12806" max="12806" width="12.42578125" style="524" customWidth="1"/>
    <col min="12807" max="12807" width="2.140625" style="524" customWidth="1"/>
    <col min="12808" max="12808" width="9.42578125" style="524" customWidth="1"/>
    <col min="12809" max="13053" width="11" style="524"/>
    <col min="13054" max="13054" width="46.7109375" style="524" bestFit="1" customWidth="1"/>
    <col min="13055" max="13055" width="11.85546875" style="524" customWidth="1"/>
    <col min="13056" max="13056" width="12.42578125" style="524" customWidth="1"/>
    <col min="13057" max="13057" width="12.5703125" style="524" customWidth="1"/>
    <col min="13058" max="13058" width="11.7109375" style="524" customWidth="1"/>
    <col min="13059" max="13059" width="10.7109375" style="524" customWidth="1"/>
    <col min="13060" max="13060" width="2.42578125" style="524" bestFit="1" customWidth="1"/>
    <col min="13061" max="13061" width="8.5703125" style="524" customWidth="1"/>
    <col min="13062" max="13062" width="12.42578125" style="524" customWidth="1"/>
    <col min="13063" max="13063" width="2.140625" style="524" customWidth="1"/>
    <col min="13064" max="13064" width="9.42578125" style="524" customWidth="1"/>
    <col min="13065" max="13309" width="11" style="524"/>
    <col min="13310" max="13310" width="46.7109375" style="524" bestFit="1" customWidth="1"/>
    <col min="13311" max="13311" width="11.85546875" style="524" customWidth="1"/>
    <col min="13312" max="13312" width="12.42578125" style="524" customWidth="1"/>
    <col min="13313" max="13313" width="12.5703125" style="524" customWidth="1"/>
    <col min="13314" max="13314" width="11.7109375" style="524" customWidth="1"/>
    <col min="13315" max="13315" width="10.7109375" style="524" customWidth="1"/>
    <col min="13316" max="13316" width="2.42578125" style="524" bestFit="1" customWidth="1"/>
    <col min="13317" max="13317" width="8.5703125" style="524" customWidth="1"/>
    <col min="13318" max="13318" width="12.42578125" style="524" customWidth="1"/>
    <col min="13319" max="13319" width="2.140625" style="524" customWidth="1"/>
    <col min="13320" max="13320" width="9.42578125" style="524" customWidth="1"/>
    <col min="13321" max="13565" width="11" style="524"/>
    <col min="13566" max="13566" width="46.7109375" style="524" bestFit="1" customWidth="1"/>
    <col min="13567" max="13567" width="11.85546875" style="524" customWidth="1"/>
    <col min="13568" max="13568" width="12.42578125" style="524" customWidth="1"/>
    <col min="13569" max="13569" width="12.5703125" style="524" customWidth="1"/>
    <col min="13570" max="13570" width="11.7109375" style="524" customWidth="1"/>
    <col min="13571" max="13571" width="10.7109375" style="524" customWidth="1"/>
    <col min="13572" max="13572" width="2.42578125" style="524" bestFit="1" customWidth="1"/>
    <col min="13573" max="13573" width="8.5703125" style="524" customWidth="1"/>
    <col min="13574" max="13574" width="12.42578125" style="524" customWidth="1"/>
    <col min="13575" max="13575" width="2.140625" style="524" customWidth="1"/>
    <col min="13576" max="13576" width="9.42578125" style="524" customWidth="1"/>
    <col min="13577" max="13821" width="11" style="524"/>
    <col min="13822" max="13822" width="46.7109375" style="524" bestFit="1" customWidth="1"/>
    <col min="13823" max="13823" width="11.85546875" style="524" customWidth="1"/>
    <col min="13824" max="13824" width="12.42578125" style="524" customWidth="1"/>
    <col min="13825" max="13825" width="12.5703125" style="524" customWidth="1"/>
    <col min="13826" max="13826" width="11.7109375" style="524" customWidth="1"/>
    <col min="13827" max="13827" width="10.7109375" style="524" customWidth="1"/>
    <col min="13828" max="13828" width="2.42578125" style="524" bestFit="1" customWidth="1"/>
    <col min="13829" max="13829" width="8.5703125" style="524" customWidth="1"/>
    <col min="13830" max="13830" width="12.42578125" style="524" customWidth="1"/>
    <col min="13831" max="13831" width="2.140625" style="524" customWidth="1"/>
    <col min="13832" max="13832" width="9.42578125" style="524" customWidth="1"/>
    <col min="13833" max="14077" width="11" style="524"/>
    <col min="14078" max="14078" width="46.7109375" style="524" bestFit="1" customWidth="1"/>
    <col min="14079" max="14079" width="11.85546875" style="524" customWidth="1"/>
    <col min="14080" max="14080" width="12.42578125" style="524" customWidth="1"/>
    <col min="14081" max="14081" width="12.5703125" style="524" customWidth="1"/>
    <col min="14082" max="14082" width="11.7109375" style="524" customWidth="1"/>
    <col min="14083" max="14083" width="10.7109375" style="524" customWidth="1"/>
    <col min="14084" max="14084" width="2.42578125" style="524" bestFit="1" customWidth="1"/>
    <col min="14085" max="14085" width="8.5703125" style="524" customWidth="1"/>
    <col min="14086" max="14086" width="12.42578125" style="524" customWidth="1"/>
    <col min="14087" max="14087" width="2.140625" style="524" customWidth="1"/>
    <col min="14088" max="14088" width="9.42578125" style="524" customWidth="1"/>
    <col min="14089" max="14333" width="11" style="524"/>
    <col min="14334" max="14334" width="46.7109375" style="524" bestFit="1" customWidth="1"/>
    <col min="14335" max="14335" width="11.85546875" style="524" customWidth="1"/>
    <col min="14336" max="14336" width="12.42578125" style="524" customWidth="1"/>
    <col min="14337" max="14337" width="12.5703125" style="524" customWidth="1"/>
    <col min="14338" max="14338" width="11.7109375" style="524" customWidth="1"/>
    <col min="14339" max="14339" width="10.7109375" style="524" customWidth="1"/>
    <col min="14340" max="14340" width="2.42578125" style="524" bestFit="1" customWidth="1"/>
    <col min="14341" max="14341" width="8.5703125" style="524" customWidth="1"/>
    <col min="14342" max="14342" width="12.42578125" style="524" customWidth="1"/>
    <col min="14343" max="14343" width="2.140625" style="524" customWidth="1"/>
    <col min="14344" max="14344" width="9.42578125" style="524" customWidth="1"/>
    <col min="14345" max="14589" width="11" style="524"/>
    <col min="14590" max="14590" width="46.7109375" style="524" bestFit="1" customWidth="1"/>
    <col min="14591" max="14591" width="11.85546875" style="524" customWidth="1"/>
    <col min="14592" max="14592" width="12.42578125" style="524" customWidth="1"/>
    <col min="14593" max="14593" width="12.5703125" style="524" customWidth="1"/>
    <col min="14594" max="14594" width="11.7109375" style="524" customWidth="1"/>
    <col min="14595" max="14595" width="10.7109375" style="524" customWidth="1"/>
    <col min="14596" max="14596" width="2.42578125" style="524" bestFit="1" customWidth="1"/>
    <col min="14597" max="14597" width="8.5703125" style="524" customWidth="1"/>
    <col min="14598" max="14598" width="12.42578125" style="524" customWidth="1"/>
    <col min="14599" max="14599" width="2.140625" style="524" customWidth="1"/>
    <col min="14600" max="14600" width="9.42578125" style="524" customWidth="1"/>
    <col min="14601" max="14845" width="11" style="524"/>
    <col min="14846" max="14846" width="46.7109375" style="524" bestFit="1" customWidth="1"/>
    <col min="14847" max="14847" width="11.85546875" style="524" customWidth="1"/>
    <col min="14848" max="14848" width="12.42578125" style="524" customWidth="1"/>
    <col min="14849" max="14849" width="12.5703125" style="524" customWidth="1"/>
    <col min="14850" max="14850" width="11.7109375" style="524" customWidth="1"/>
    <col min="14851" max="14851" width="10.7109375" style="524" customWidth="1"/>
    <col min="14852" max="14852" width="2.42578125" style="524" bestFit="1" customWidth="1"/>
    <col min="14853" max="14853" width="8.5703125" style="524" customWidth="1"/>
    <col min="14854" max="14854" width="12.42578125" style="524" customWidth="1"/>
    <col min="14855" max="14855" width="2.140625" style="524" customWidth="1"/>
    <col min="14856" max="14856" width="9.42578125" style="524" customWidth="1"/>
    <col min="14857" max="15101" width="11" style="524"/>
    <col min="15102" max="15102" width="46.7109375" style="524" bestFit="1" customWidth="1"/>
    <col min="15103" max="15103" width="11.85546875" style="524" customWidth="1"/>
    <col min="15104" max="15104" width="12.42578125" style="524" customWidth="1"/>
    <col min="15105" max="15105" width="12.5703125" style="524" customWidth="1"/>
    <col min="15106" max="15106" width="11.7109375" style="524" customWidth="1"/>
    <col min="15107" max="15107" width="10.7109375" style="524" customWidth="1"/>
    <col min="15108" max="15108" width="2.42578125" style="524" bestFit="1" customWidth="1"/>
    <col min="15109" max="15109" width="8.5703125" style="524" customWidth="1"/>
    <col min="15110" max="15110" width="12.42578125" style="524" customWidth="1"/>
    <col min="15111" max="15111" width="2.140625" style="524" customWidth="1"/>
    <col min="15112" max="15112" width="9.42578125" style="524" customWidth="1"/>
    <col min="15113" max="15357" width="11" style="524"/>
    <col min="15358" max="15358" width="46.7109375" style="524" bestFit="1" customWidth="1"/>
    <col min="15359" max="15359" width="11.85546875" style="524" customWidth="1"/>
    <col min="15360" max="15360" width="12.42578125" style="524" customWidth="1"/>
    <col min="15361" max="15361" width="12.5703125" style="524" customWidth="1"/>
    <col min="15362" max="15362" width="11.7109375" style="524" customWidth="1"/>
    <col min="15363" max="15363" width="10.7109375" style="524" customWidth="1"/>
    <col min="15364" max="15364" width="2.42578125" style="524" bestFit="1" customWidth="1"/>
    <col min="15365" max="15365" width="8.5703125" style="524" customWidth="1"/>
    <col min="15366" max="15366" width="12.42578125" style="524" customWidth="1"/>
    <col min="15367" max="15367" width="2.140625" style="524" customWidth="1"/>
    <col min="15368" max="15368" width="9.42578125" style="524" customWidth="1"/>
    <col min="15369" max="15613" width="11" style="524"/>
    <col min="15614" max="15614" width="46.7109375" style="524" bestFit="1" customWidth="1"/>
    <col min="15615" max="15615" width="11.85546875" style="524" customWidth="1"/>
    <col min="15616" max="15616" width="12.42578125" style="524" customWidth="1"/>
    <col min="15617" max="15617" width="12.5703125" style="524" customWidth="1"/>
    <col min="15618" max="15618" width="11.7109375" style="524" customWidth="1"/>
    <col min="15619" max="15619" width="10.7109375" style="524" customWidth="1"/>
    <col min="15620" max="15620" width="2.42578125" style="524" bestFit="1" customWidth="1"/>
    <col min="15621" max="15621" width="8.5703125" style="524" customWidth="1"/>
    <col min="15622" max="15622" width="12.42578125" style="524" customWidth="1"/>
    <col min="15623" max="15623" width="2.140625" style="524" customWidth="1"/>
    <col min="15624" max="15624" width="9.42578125" style="524" customWidth="1"/>
    <col min="15625" max="15869" width="11" style="524"/>
    <col min="15870" max="15870" width="46.7109375" style="524" bestFit="1" customWidth="1"/>
    <col min="15871" max="15871" width="11.85546875" style="524" customWidth="1"/>
    <col min="15872" max="15872" width="12.42578125" style="524" customWidth="1"/>
    <col min="15873" max="15873" width="12.5703125" style="524" customWidth="1"/>
    <col min="15874" max="15874" width="11.7109375" style="524" customWidth="1"/>
    <col min="15875" max="15875" width="10.7109375" style="524" customWidth="1"/>
    <col min="15876" max="15876" width="2.42578125" style="524" bestFit="1" customWidth="1"/>
    <col min="15877" max="15877" width="8.5703125" style="524" customWidth="1"/>
    <col min="15878" max="15878" width="12.42578125" style="524" customWidth="1"/>
    <col min="15879" max="15879" width="2.140625" style="524" customWidth="1"/>
    <col min="15880" max="15880" width="9.42578125" style="524" customWidth="1"/>
    <col min="15881" max="16125" width="11" style="524"/>
    <col min="16126" max="16126" width="46.7109375" style="524" bestFit="1" customWidth="1"/>
    <col min="16127" max="16127" width="11.85546875" style="524" customWidth="1"/>
    <col min="16128" max="16128" width="12.42578125" style="524" customWidth="1"/>
    <col min="16129" max="16129" width="12.5703125" style="524" customWidth="1"/>
    <col min="16130" max="16130" width="11.7109375" style="524" customWidth="1"/>
    <col min="16131" max="16131" width="10.7109375" style="524" customWidth="1"/>
    <col min="16132" max="16132" width="2.42578125" style="524" bestFit="1" customWidth="1"/>
    <col min="16133" max="16133" width="8.5703125" style="524" customWidth="1"/>
    <col min="16134" max="16134" width="12.42578125" style="524" customWidth="1"/>
    <col min="16135" max="16135" width="2.140625" style="524" customWidth="1"/>
    <col min="16136" max="16136" width="9.42578125" style="524" customWidth="1"/>
    <col min="16137" max="16384" width="11" style="524"/>
  </cols>
  <sheetData>
    <row r="1" spans="1:10" ht="17.100000000000001" customHeight="1">
      <c r="A1" s="2759" t="s">
        <v>794</v>
      </c>
      <c r="B1" s="2759"/>
      <c r="C1" s="2759"/>
      <c r="D1" s="2759"/>
      <c r="E1" s="2759"/>
      <c r="F1" s="2759"/>
      <c r="G1" s="2759"/>
      <c r="H1" s="2759"/>
    </row>
    <row r="2" spans="1:10" ht="17.100000000000001" customHeight="1">
      <c r="A2" s="2776" t="s">
        <v>543</v>
      </c>
      <c r="B2" s="2776"/>
      <c r="C2" s="2776"/>
      <c r="D2" s="2776"/>
      <c r="E2" s="2776"/>
      <c r="F2" s="2776"/>
      <c r="G2" s="2776"/>
      <c r="H2" s="2776"/>
    </row>
    <row r="3" spans="1:10" ht="17.100000000000001" customHeight="1">
      <c r="A3" s="2776" t="str">
        <f>CBS!A3</f>
        <v>(Mid-Month)</v>
      </c>
      <c r="B3" s="2776"/>
      <c r="C3" s="2776"/>
      <c r="D3" s="2776"/>
      <c r="E3" s="2776"/>
      <c r="F3" s="2776"/>
      <c r="G3" s="2776"/>
      <c r="H3" s="2776"/>
    </row>
    <row r="4" spans="1:10" ht="17.100000000000001" customHeight="1" thickBot="1">
      <c r="B4" s="525"/>
      <c r="C4" s="525"/>
      <c r="D4" s="525"/>
      <c r="G4" s="2761" t="s">
        <v>224</v>
      </c>
      <c r="H4" s="2761"/>
    </row>
    <row r="5" spans="1:10" ht="19.5" customHeight="1" thickTop="1">
      <c r="A5" s="2777" t="s">
        <v>1813</v>
      </c>
      <c r="B5" s="588">
        <v>2017</v>
      </c>
      <c r="C5" s="588">
        <v>2018</v>
      </c>
      <c r="D5" s="588">
        <v>2019</v>
      </c>
      <c r="E5" s="2765" t="str">
        <f>CBS!E5</f>
        <v>Changes during the fiscal year</v>
      </c>
      <c r="F5" s="2766"/>
      <c r="G5" s="2766"/>
      <c r="H5" s="2767"/>
    </row>
    <row r="6" spans="1:10" ht="15.75">
      <c r="A6" s="2778"/>
      <c r="B6" s="2774" t="str">
        <f>CBS!B6</f>
        <v xml:space="preserve">Jul </v>
      </c>
      <c r="C6" s="2774" t="str">
        <f>CBS!C6</f>
        <v>Jul (R)</v>
      </c>
      <c r="D6" s="2774" t="str">
        <f>CBS!D6</f>
        <v>Jul (P)</v>
      </c>
      <c r="E6" s="2768" t="str">
        <f>CBS!E6</f>
        <v>2017/18</v>
      </c>
      <c r="F6" s="2770"/>
      <c r="G6" s="2768" t="str">
        <f>CBS!H6</f>
        <v>2018/19</v>
      </c>
      <c r="H6" s="2771"/>
    </row>
    <row r="7" spans="1:10" ht="15.75">
      <c r="A7" s="2779"/>
      <c r="B7" s="2775"/>
      <c r="C7" s="2775"/>
      <c r="D7" s="2775"/>
      <c r="E7" s="613" t="s">
        <v>462</v>
      </c>
      <c r="F7" s="592" t="s">
        <v>463</v>
      </c>
      <c r="G7" s="613" t="s">
        <v>462</v>
      </c>
      <c r="H7" s="594" t="s">
        <v>463</v>
      </c>
    </row>
    <row r="8" spans="1:10" ht="25.5" customHeight="1">
      <c r="A8" s="531" t="s">
        <v>544</v>
      </c>
      <c r="B8" s="532">
        <v>2299807.5981313302</v>
      </c>
      <c r="C8" s="532">
        <v>2742102.9318979895</v>
      </c>
      <c r="D8" s="532">
        <v>3235066.7569785174</v>
      </c>
      <c r="E8" s="532">
        <v>442295.33376665926</v>
      </c>
      <c r="F8" s="535">
        <v>19.23184070380665</v>
      </c>
      <c r="G8" s="532">
        <v>492963.82508052792</v>
      </c>
      <c r="H8" s="538">
        <v>17.977582801361702</v>
      </c>
      <c r="J8" s="597"/>
    </row>
    <row r="9" spans="1:10" ht="25.5" customHeight="1">
      <c r="A9" s="540" t="s">
        <v>545</v>
      </c>
      <c r="B9" s="541">
        <v>199047.18817875491</v>
      </c>
      <c r="C9" s="541">
        <v>256298.38072125497</v>
      </c>
      <c r="D9" s="541">
        <v>312601.48493915511</v>
      </c>
      <c r="E9" s="541">
        <v>57251.192542500066</v>
      </c>
      <c r="F9" s="544">
        <v>28.762623107785611</v>
      </c>
      <c r="G9" s="541">
        <v>56303.104217900138</v>
      </c>
      <c r="H9" s="546">
        <v>21.967795527797062</v>
      </c>
      <c r="J9" s="597"/>
    </row>
    <row r="10" spans="1:10" ht="25.5" customHeight="1">
      <c r="A10" s="540" t="s">
        <v>546</v>
      </c>
      <c r="B10" s="541">
        <v>187168.41522452762</v>
      </c>
      <c r="C10" s="541">
        <v>239852.95026585716</v>
      </c>
      <c r="D10" s="541">
        <v>295081.60378968617</v>
      </c>
      <c r="E10" s="541">
        <v>52684.535041329538</v>
      </c>
      <c r="F10" s="544">
        <v>28.148197428572047</v>
      </c>
      <c r="G10" s="541">
        <v>55228.653523829009</v>
      </c>
      <c r="H10" s="546">
        <v>23.026047193754597</v>
      </c>
      <c r="J10" s="597"/>
    </row>
    <row r="11" spans="1:10" ht="25.5" customHeight="1">
      <c r="A11" s="540" t="s">
        <v>547</v>
      </c>
      <c r="B11" s="541">
        <v>11878.772954227281</v>
      </c>
      <c r="C11" s="541">
        <v>16445.4304553978</v>
      </c>
      <c r="D11" s="541">
        <v>17519.881149468947</v>
      </c>
      <c r="E11" s="541">
        <v>4566.657501170519</v>
      </c>
      <c r="F11" s="544">
        <v>38.443848693525112</v>
      </c>
      <c r="G11" s="541">
        <v>1074.4506940711472</v>
      </c>
      <c r="H11" s="546">
        <v>6.533430042984893</v>
      </c>
      <c r="J11" s="597"/>
    </row>
    <row r="12" spans="1:10" ht="25.5" customHeight="1">
      <c r="A12" s="540" t="s">
        <v>548</v>
      </c>
      <c r="B12" s="541">
        <v>814153.01116384647</v>
      </c>
      <c r="C12" s="541">
        <v>946821.90431149723</v>
      </c>
      <c r="D12" s="541">
        <v>1060334.7212904026</v>
      </c>
      <c r="E12" s="541">
        <v>132668.89314765076</v>
      </c>
      <c r="F12" s="544">
        <v>16.295326717271262</v>
      </c>
      <c r="G12" s="541">
        <v>113512.81697890535</v>
      </c>
      <c r="H12" s="546">
        <v>11.988824557396434</v>
      </c>
      <c r="J12" s="597"/>
    </row>
    <row r="13" spans="1:10" ht="25.5" customHeight="1">
      <c r="A13" s="540" t="s">
        <v>546</v>
      </c>
      <c r="B13" s="541">
        <v>800517.32135241595</v>
      </c>
      <c r="C13" s="541">
        <v>936435.00792985351</v>
      </c>
      <c r="D13" s="541">
        <v>1049099.7903122779</v>
      </c>
      <c r="E13" s="541">
        <v>135917.68657743756</v>
      </c>
      <c r="F13" s="544">
        <v>16.978731496754435</v>
      </c>
      <c r="G13" s="541">
        <v>112664.78238242434</v>
      </c>
      <c r="H13" s="546">
        <v>12.031244179079627</v>
      </c>
      <c r="J13" s="597"/>
    </row>
    <row r="14" spans="1:10" ht="25.5" customHeight="1">
      <c r="A14" s="540" t="s">
        <v>547</v>
      </c>
      <c r="B14" s="541">
        <v>13635.689811430475</v>
      </c>
      <c r="C14" s="541">
        <v>10386.896381643686</v>
      </c>
      <c r="D14" s="541">
        <v>11234.930978124674</v>
      </c>
      <c r="E14" s="541">
        <v>-3248.7934297867887</v>
      </c>
      <c r="F14" s="544">
        <v>-23.825662468967302</v>
      </c>
      <c r="G14" s="541">
        <v>848.0345964809876</v>
      </c>
      <c r="H14" s="546">
        <v>8.164465739541626</v>
      </c>
      <c r="J14" s="597"/>
    </row>
    <row r="15" spans="1:10" ht="25.5" customHeight="1">
      <c r="A15" s="540" t="s">
        <v>549</v>
      </c>
      <c r="B15" s="541">
        <v>993425.79717013601</v>
      </c>
      <c r="C15" s="541">
        <v>1228056.4673239386</v>
      </c>
      <c r="D15" s="541">
        <v>1497553.7002911749</v>
      </c>
      <c r="E15" s="541">
        <v>234630.67015380261</v>
      </c>
      <c r="F15" s="544">
        <v>23.618338764925319</v>
      </c>
      <c r="G15" s="541">
        <v>269497.23296723631</v>
      </c>
      <c r="H15" s="546">
        <v>21.945019641849083</v>
      </c>
      <c r="J15" s="597"/>
    </row>
    <row r="16" spans="1:10" ht="25.5" customHeight="1">
      <c r="A16" s="540" t="s">
        <v>546</v>
      </c>
      <c r="B16" s="541">
        <v>947689.90851885022</v>
      </c>
      <c r="C16" s="541">
        <v>1193173.7469921401</v>
      </c>
      <c r="D16" s="541">
        <v>1464882.7114755448</v>
      </c>
      <c r="E16" s="541">
        <v>245483.83847328986</v>
      </c>
      <c r="F16" s="544">
        <v>25.903392688538585</v>
      </c>
      <c r="G16" s="541">
        <v>271708.96448340476</v>
      </c>
      <c r="H16" s="546">
        <v>22.771952967315382</v>
      </c>
      <c r="J16" s="597"/>
    </row>
    <row r="17" spans="1:10" ht="25.5" customHeight="1">
      <c r="A17" s="540" t="s">
        <v>547</v>
      </c>
      <c r="B17" s="541">
        <v>45735.888651285779</v>
      </c>
      <c r="C17" s="541">
        <v>34882.720331798628</v>
      </c>
      <c r="D17" s="541">
        <v>32670.988815630033</v>
      </c>
      <c r="E17" s="541">
        <v>-10853.168319487151</v>
      </c>
      <c r="F17" s="544">
        <v>-23.730091705962806</v>
      </c>
      <c r="G17" s="541">
        <v>-2211.7315161685947</v>
      </c>
      <c r="H17" s="546">
        <v>-6.3404788821828486</v>
      </c>
      <c r="J17" s="597"/>
    </row>
    <row r="18" spans="1:10" ht="25.5" customHeight="1">
      <c r="A18" s="540" t="s">
        <v>550</v>
      </c>
      <c r="B18" s="541">
        <v>272342.00779380416</v>
      </c>
      <c r="C18" s="541">
        <v>288593.53310618747</v>
      </c>
      <c r="D18" s="541">
        <v>341080.27213418123</v>
      </c>
      <c r="E18" s="541">
        <v>16251.52531238331</v>
      </c>
      <c r="F18" s="544">
        <v>5.9673222812867266</v>
      </c>
      <c r="G18" s="541">
        <v>52486.739027993754</v>
      </c>
      <c r="H18" s="546">
        <v>18.187080792514276</v>
      </c>
      <c r="J18" s="597"/>
    </row>
    <row r="19" spans="1:10" ht="25.5" customHeight="1">
      <c r="A19" s="540" t="s">
        <v>546</v>
      </c>
      <c r="B19" s="541">
        <v>253252.78414650908</v>
      </c>
      <c r="C19" s="541">
        <v>273130.28704722598</v>
      </c>
      <c r="D19" s="541">
        <v>318015.81220139994</v>
      </c>
      <c r="E19" s="541">
        <v>19877.502900716907</v>
      </c>
      <c r="F19" s="544">
        <v>7.8488783322585656</v>
      </c>
      <c r="G19" s="541">
        <v>44885.525154173956</v>
      </c>
      <c r="H19" s="546">
        <v>16.433741435058412</v>
      </c>
      <c r="J19" s="597"/>
    </row>
    <row r="20" spans="1:10" ht="25.5" customHeight="1">
      <c r="A20" s="540" t="s">
        <v>547</v>
      </c>
      <c r="B20" s="541">
        <v>19089.223647295097</v>
      </c>
      <c r="C20" s="541">
        <v>15463.246058961477</v>
      </c>
      <c r="D20" s="541">
        <v>23064.45993278129</v>
      </c>
      <c r="E20" s="541">
        <v>-3625.9775883336206</v>
      </c>
      <c r="F20" s="544">
        <v>-18.994892905701871</v>
      </c>
      <c r="G20" s="541">
        <v>7601.2138738198137</v>
      </c>
      <c r="H20" s="546">
        <v>49.156650840556551</v>
      </c>
      <c r="J20" s="597"/>
    </row>
    <row r="21" spans="1:10" ht="25.5" customHeight="1">
      <c r="A21" s="540" t="s">
        <v>551</v>
      </c>
      <c r="B21" s="541">
        <v>20839.593824788502</v>
      </c>
      <c r="C21" s="541">
        <v>22332.646435111485</v>
      </c>
      <c r="D21" s="541">
        <v>23496.578323603499</v>
      </c>
      <c r="E21" s="541">
        <v>1493.0526103229822</v>
      </c>
      <c r="F21" s="544">
        <v>7.164499571709551</v>
      </c>
      <c r="G21" s="541">
        <v>1163.931888492014</v>
      </c>
      <c r="H21" s="546">
        <v>5.2117956189109558</v>
      </c>
      <c r="J21" s="597"/>
    </row>
    <row r="22" spans="1:10" ht="25.5" customHeight="1">
      <c r="A22" s="531" t="s">
        <v>552</v>
      </c>
      <c r="B22" s="532">
        <v>6937.2709147099995</v>
      </c>
      <c r="C22" s="532">
        <v>12230.303400999999</v>
      </c>
      <c r="D22" s="532">
        <v>22904.790410080001</v>
      </c>
      <c r="E22" s="532">
        <v>5293.0324862899997</v>
      </c>
      <c r="F22" s="535">
        <v>76.298483241680714</v>
      </c>
      <c r="G22" s="532">
        <v>10674.487009080001</v>
      </c>
      <c r="H22" s="538">
        <v>87.279004118632187</v>
      </c>
      <c r="J22" s="597"/>
    </row>
    <row r="23" spans="1:10" ht="25.5" customHeight="1">
      <c r="A23" s="531" t="s">
        <v>553</v>
      </c>
      <c r="B23" s="532">
        <v>0</v>
      </c>
      <c r="C23" s="532">
        <v>0</v>
      </c>
      <c r="D23" s="532">
        <v>3298.5</v>
      </c>
      <c r="E23" s="532">
        <v>0</v>
      </c>
      <c r="F23" s="535"/>
      <c r="G23" s="532">
        <v>3298.5</v>
      </c>
      <c r="H23" s="538"/>
      <c r="J23" s="597"/>
    </row>
    <row r="24" spans="1:10" ht="25.5" customHeight="1">
      <c r="A24" s="614" t="s">
        <v>554</v>
      </c>
      <c r="B24" s="532">
        <v>580781.95762471505</v>
      </c>
      <c r="C24" s="532">
        <v>691418.65219555085</v>
      </c>
      <c r="D24" s="532">
        <v>847028.46839602466</v>
      </c>
      <c r="E24" s="532">
        <v>110636.6945708358</v>
      </c>
      <c r="F24" s="535">
        <v>19.04960943058877</v>
      </c>
      <c r="G24" s="532">
        <v>155609.81620047381</v>
      </c>
      <c r="H24" s="538">
        <v>22.505874799059281</v>
      </c>
      <c r="J24" s="597"/>
    </row>
    <row r="25" spans="1:10" ht="25.5" customHeight="1">
      <c r="A25" s="615" t="s">
        <v>555</v>
      </c>
      <c r="B25" s="541">
        <v>226966.58346701006</v>
      </c>
      <c r="C25" s="541">
        <v>282509.23340986005</v>
      </c>
      <c r="D25" s="541">
        <v>305940.81086379162</v>
      </c>
      <c r="E25" s="541">
        <v>55542.649942849996</v>
      </c>
      <c r="F25" s="544">
        <v>24.471730196759651</v>
      </c>
      <c r="G25" s="541">
        <v>23431.577453931561</v>
      </c>
      <c r="H25" s="546">
        <v>8.294092611103224</v>
      </c>
      <c r="J25" s="597"/>
    </row>
    <row r="26" spans="1:10" ht="25.5" customHeight="1">
      <c r="A26" s="615" t="s">
        <v>556</v>
      </c>
      <c r="B26" s="541">
        <v>139321.83933900099</v>
      </c>
      <c r="C26" s="541">
        <v>151143.15820197412</v>
      </c>
      <c r="D26" s="541">
        <v>200127.41866717351</v>
      </c>
      <c r="E26" s="541">
        <v>11821.31886297313</v>
      </c>
      <c r="F26" s="544">
        <v>8.4849000839051758</v>
      </c>
      <c r="G26" s="541">
        <v>48984.26046519939</v>
      </c>
      <c r="H26" s="546">
        <v>32.409181499132913</v>
      </c>
      <c r="J26" s="597"/>
    </row>
    <row r="27" spans="1:10" ht="25.5" customHeight="1">
      <c r="A27" s="615" t="s">
        <v>557</v>
      </c>
      <c r="B27" s="541">
        <v>214493.53481870407</v>
      </c>
      <c r="C27" s="541">
        <v>257766.26058371671</v>
      </c>
      <c r="D27" s="541">
        <v>340960.23886505957</v>
      </c>
      <c r="E27" s="541">
        <v>43272.725765012641</v>
      </c>
      <c r="F27" s="544">
        <v>20.174372995245733</v>
      </c>
      <c r="G27" s="541">
        <v>83193.978281342861</v>
      </c>
      <c r="H27" s="546">
        <v>32.27496806329443</v>
      </c>
      <c r="J27" s="597"/>
    </row>
    <row r="28" spans="1:10" ht="25.5" customHeight="1">
      <c r="A28" s="616" t="s">
        <v>558</v>
      </c>
      <c r="B28" s="617">
        <v>2887526.8266707556</v>
      </c>
      <c r="C28" s="617">
        <v>3445751.8874945403</v>
      </c>
      <c r="D28" s="617">
        <v>4108298.5157846222</v>
      </c>
      <c r="E28" s="617">
        <v>558225.06082378468</v>
      </c>
      <c r="F28" s="618">
        <v>19.33229002992169</v>
      </c>
      <c r="G28" s="617">
        <v>662546.62829008186</v>
      </c>
      <c r="H28" s="619">
        <v>19.227926151462686</v>
      </c>
      <c r="J28" s="597"/>
    </row>
    <row r="29" spans="1:10" ht="25.5" customHeight="1">
      <c r="A29" s="531" t="s">
        <v>559</v>
      </c>
      <c r="B29" s="532">
        <v>420597.15440411511</v>
      </c>
      <c r="C29" s="532">
        <v>393460.50508462009</v>
      </c>
      <c r="D29" s="532">
        <v>403971.44564788026</v>
      </c>
      <c r="E29" s="532">
        <v>-27136.649319495016</v>
      </c>
      <c r="F29" s="535">
        <v>-6.4519336460897163</v>
      </c>
      <c r="G29" s="532">
        <v>10510.94056326017</v>
      </c>
      <c r="H29" s="538">
        <v>2.6714093098110627</v>
      </c>
      <c r="J29" s="597"/>
    </row>
    <row r="30" spans="1:10" ht="25.5" customHeight="1">
      <c r="A30" s="540" t="s">
        <v>560</v>
      </c>
      <c r="B30" s="541">
        <v>63082.488793020013</v>
      </c>
      <c r="C30" s="541">
        <v>72207.413901170017</v>
      </c>
      <c r="D30" s="541">
        <v>82116.008428296991</v>
      </c>
      <c r="E30" s="541">
        <v>9124.9251081500042</v>
      </c>
      <c r="F30" s="544">
        <v>14.465068329960475</v>
      </c>
      <c r="G30" s="541">
        <v>9908.5945271269738</v>
      </c>
      <c r="H30" s="546">
        <v>13.722406040865589</v>
      </c>
      <c r="J30" s="597"/>
    </row>
    <row r="31" spans="1:10" ht="25.5" customHeight="1">
      <c r="A31" s="540" t="s">
        <v>561</v>
      </c>
      <c r="B31" s="541">
        <v>211593.09641270005</v>
      </c>
      <c r="C31" s="541">
        <v>208135.06086750005</v>
      </c>
      <c r="D31" s="541">
        <v>185381.91265406995</v>
      </c>
      <c r="E31" s="541">
        <v>-3458.0355451999931</v>
      </c>
      <c r="F31" s="544">
        <v>-1.6342856188726003</v>
      </c>
      <c r="G31" s="541">
        <v>-22753.148213430104</v>
      </c>
      <c r="H31" s="546">
        <v>-10.93191513173981</v>
      </c>
      <c r="J31" s="597"/>
    </row>
    <row r="32" spans="1:10" ht="25.5" customHeight="1">
      <c r="A32" s="540" t="s">
        <v>562</v>
      </c>
      <c r="B32" s="541">
        <v>1092.8111314477501</v>
      </c>
      <c r="C32" s="541">
        <v>2684.9579020840006</v>
      </c>
      <c r="D32" s="541">
        <v>2703.3785122337504</v>
      </c>
      <c r="E32" s="541">
        <v>1592.1467706362505</v>
      </c>
      <c r="F32" s="544">
        <v>145.69276655582593</v>
      </c>
      <c r="G32" s="541">
        <v>18.420610149749791</v>
      </c>
      <c r="H32" s="546">
        <v>0.68606700073219584</v>
      </c>
      <c r="J32" s="597"/>
    </row>
    <row r="33" spans="1:10" ht="25.5" customHeight="1">
      <c r="A33" s="540" t="s">
        <v>563</v>
      </c>
      <c r="B33" s="541">
        <v>144663.05334058736</v>
      </c>
      <c r="C33" s="541">
        <v>110396.26079736601</v>
      </c>
      <c r="D33" s="541">
        <v>133670.56488802959</v>
      </c>
      <c r="E33" s="541">
        <v>-34266.792543221352</v>
      </c>
      <c r="F33" s="544">
        <v>-23.68731459203018</v>
      </c>
      <c r="G33" s="541">
        <v>23274.304090663587</v>
      </c>
      <c r="H33" s="546">
        <v>21.082511239564464</v>
      </c>
      <c r="J33" s="597"/>
    </row>
    <row r="34" spans="1:10" ht="25.5" customHeight="1">
      <c r="A34" s="540" t="s">
        <v>564</v>
      </c>
      <c r="B34" s="541">
        <v>165.70472636</v>
      </c>
      <c r="C34" s="541">
        <v>36.8116165</v>
      </c>
      <c r="D34" s="541">
        <v>99.581165249999998</v>
      </c>
      <c r="E34" s="541">
        <v>-128.89310985999998</v>
      </c>
      <c r="F34" s="544">
        <v>-77.784811991406116</v>
      </c>
      <c r="G34" s="541">
        <v>62.769548749999998</v>
      </c>
      <c r="H34" s="546">
        <v>170.51560001446825</v>
      </c>
      <c r="J34" s="597"/>
    </row>
    <row r="35" spans="1:10" ht="25.5" customHeight="1">
      <c r="A35" s="599" t="s">
        <v>565</v>
      </c>
      <c r="B35" s="532">
        <v>2240990.8355988525</v>
      </c>
      <c r="C35" s="532">
        <v>2763288.1895698281</v>
      </c>
      <c r="D35" s="532">
        <v>3334704.4617633219</v>
      </c>
      <c r="E35" s="532">
        <v>522297.35397097562</v>
      </c>
      <c r="F35" s="535">
        <v>23.306536808366904</v>
      </c>
      <c r="G35" s="532">
        <v>571416.27219349379</v>
      </c>
      <c r="H35" s="538">
        <v>20.678851896459211</v>
      </c>
      <c r="J35" s="597"/>
    </row>
    <row r="36" spans="1:10" ht="25.5" customHeight="1">
      <c r="A36" s="540" t="s">
        <v>566</v>
      </c>
      <c r="B36" s="541">
        <v>213894.59999999998</v>
      </c>
      <c r="C36" s="541">
        <v>287540.60000000003</v>
      </c>
      <c r="D36" s="541">
        <v>375886.29999999993</v>
      </c>
      <c r="E36" s="541">
        <v>73646.000000000058</v>
      </c>
      <c r="F36" s="544">
        <v>34.430976752101301</v>
      </c>
      <c r="G36" s="541">
        <v>88345.699999999895</v>
      </c>
      <c r="H36" s="546">
        <v>30.724600282533977</v>
      </c>
      <c r="J36" s="597"/>
    </row>
    <row r="37" spans="1:10" ht="25.5" customHeight="1">
      <c r="A37" s="540" t="s">
        <v>567</v>
      </c>
      <c r="B37" s="541">
        <v>9194.8825246000015</v>
      </c>
      <c r="C37" s="541">
        <v>10003.312353654001</v>
      </c>
      <c r="D37" s="541">
        <v>9662.1363867239997</v>
      </c>
      <c r="E37" s="541">
        <v>808.42982905399913</v>
      </c>
      <c r="F37" s="544">
        <v>8.7921713724033435</v>
      </c>
      <c r="G37" s="541">
        <v>-341.17596693000087</v>
      </c>
      <c r="H37" s="546">
        <v>-3.4106299480429243</v>
      </c>
      <c r="J37" s="597"/>
    </row>
    <row r="38" spans="1:10" ht="25.5" customHeight="1">
      <c r="A38" s="547" t="s">
        <v>568</v>
      </c>
      <c r="B38" s="541">
        <v>18468.577477057082</v>
      </c>
      <c r="C38" s="541">
        <v>27648.745320592348</v>
      </c>
      <c r="D38" s="541">
        <v>42417.219606057763</v>
      </c>
      <c r="E38" s="541">
        <v>9180.167843535266</v>
      </c>
      <c r="F38" s="544">
        <v>49.706956883601308</v>
      </c>
      <c r="G38" s="541">
        <v>14768.474285465414</v>
      </c>
      <c r="H38" s="546">
        <v>53.414627369966361</v>
      </c>
      <c r="J38" s="597"/>
    </row>
    <row r="39" spans="1:10" ht="25.5" customHeight="1">
      <c r="A39" s="620" t="s">
        <v>569</v>
      </c>
      <c r="B39" s="541">
        <v>853.65695507000009</v>
      </c>
      <c r="C39" s="541">
        <v>1047.4796596799999</v>
      </c>
      <c r="D39" s="541">
        <v>1029.5113906699999</v>
      </c>
      <c r="E39" s="541">
        <v>193.82270460999985</v>
      </c>
      <c r="F39" s="544">
        <v>22.704987461164226</v>
      </c>
      <c r="G39" s="541">
        <v>-17.968269010000085</v>
      </c>
      <c r="H39" s="546">
        <v>-1.7153811860642056</v>
      </c>
      <c r="J39" s="597"/>
    </row>
    <row r="40" spans="1:10" ht="25.5" customHeight="1">
      <c r="A40" s="620" t="s">
        <v>570</v>
      </c>
      <c r="B40" s="541">
        <v>17614.920521987082</v>
      </c>
      <c r="C40" s="541">
        <v>26601.265660912348</v>
      </c>
      <c r="D40" s="541">
        <v>41387.708215387764</v>
      </c>
      <c r="E40" s="541">
        <v>8986.3451389252659</v>
      </c>
      <c r="F40" s="544">
        <v>51.015530428924947</v>
      </c>
      <c r="G40" s="541">
        <v>14786.442554475416</v>
      </c>
      <c r="H40" s="546">
        <v>55.585485077886645</v>
      </c>
      <c r="J40" s="597"/>
    </row>
    <row r="41" spans="1:10" ht="25.5" customHeight="1">
      <c r="A41" s="540" t="s">
        <v>571</v>
      </c>
      <c r="B41" s="541">
        <v>1993022.8767434447</v>
      </c>
      <c r="C41" s="541">
        <v>2437987.8542541317</v>
      </c>
      <c r="D41" s="541">
        <v>2906637.8124325201</v>
      </c>
      <c r="E41" s="541">
        <v>444964.97751068696</v>
      </c>
      <c r="F41" s="544">
        <v>22.326134973309987</v>
      </c>
      <c r="G41" s="541">
        <v>468649.95817838842</v>
      </c>
      <c r="H41" s="546">
        <v>19.222817593640773</v>
      </c>
      <c r="J41" s="597"/>
    </row>
    <row r="42" spans="1:10" ht="25.5" customHeight="1">
      <c r="A42" s="547" t="s">
        <v>572</v>
      </c>
      <c r="B42" s="541">
        <v>1959009.1795665887</v>
      </c>
      <c r="C42" s="541">
        <v>2399814.500836431</v>
      </c>
      <c r="D42" s="541">
        <v>2866191.3911537011</v>
      </c>
      <c r="E42" s="541">
        <v>440805.32126984233</v>
      </c>
      <c r="F42" s="544">
        <v>22.501442355025926</v>
      </c>
      <c r="G42" s="541">
        <v>466376.89031727007</v>
      </c>
      <c r="H42" s="546">
        <v>19.433872499508574</v>
      </c>
      <c r="J42" s="597"/>
    </row>
    <row r="43" spans="1:10" ht="25.5" customHeight="1">
      <c r="A43" s="547" t="s">
        <v>573</v>
      </c>
      <c r="B43" s="541">
        <v>34013.697176856032</v>
      </c>
      <c r="C43" s="541">
        <v>38173.353417700542</v>
      </c>
      <c r="D43" s="541">
        <v>40446.421278818867</v>
      </c>
      <c r="E43" s="541">
        <v>4159.6562408445097</v>
      </c>
      <c r="F43" s="544">
        <v>12.229356365514032</v>
      </c>
      <c r="G43" s="541">
        <v>2273.0678611183248</v>
      </c>
      <c r="H43" s="546">
        <v>5.9545930802724012</v>
      </c>
      <c r="J43" s="597"/>
    </row>
    <row r="44" spans="1:10" ht="25.5" customHeight="1">
      <c r="A44" s="540" t="s">
        <v>574</v>
      </c>
      <c r="B44" s="541">
        <v>6409.8988537510004</v>
      </c>
      <c r="C44" s="541">
        <v>107.67764145000001</v>
      </c>
      <c r="D44" s="541">
        <v>100.99333802</v>
      </c>
      <c r="E44" s="541">
        <v>-6302.2212123010004</v>
      </c>
      <c r="F44" s="544">
        <v>-98.320135092506362</v>
      </c>
      <c r="G44" s="541">
        <v>-6.6843034300000141</v>
      </c>
      <c r="H44" s="546">
        <v>-6.2076985899657382</v>
      </c>
      <c r="J44" s="597"/>
    </row>
    <row r="45" spans="1:10" ht="25.5" customHeight="1">
      <c r="A45" s="621" t="s">
        <v>575</v>
      </c>
      <c r="B45" s="532">
        <v>0</v>
      </c>
      <c r="C45" s="532">
        <v>0</v>
      </c>
      <c r="D45" s="532">
        <v>0</v>
      </c>
      <c r="E45" s="532">
        <v>0</v>
      </c>
      <c r="F45" s="535"/>
      <c r="G45" s="532">
        <v>0</v>
      </c>
      <c r="H45" s="538"/>
      <c r="J45" s="597"/>
    </row>
    <row r="46" spans="1:10" s="597" customFormat="1" ht="25.5" customHeight="1" thickBot="1">
      <c r="A46" s="622" t="s">
        <v>576</v>
      </c>
      <c r="B46" s="566">
        <v>225938.83561146175</v>
      </c>
      <c r="C46" s="566">
        <v>289003.20878661523</v>
      </c>
      <c r="D46" s="566">
        <v>369622.6027342676</v>
      </c>
      <c r="E46" s="566">
        <v>63064.37317515348</v>
      </c>
      <c r="F46" s="568">
        <v>27.912144012109032</v>
      </c>
      <c r="G46" s="566">
        <v>80619.393947652366</v>
      </c>
      <c r="H46" s="570">
        <v>27.895674337366088</v>
      </c>
    </row>
    <row r="47" spans="1:10" ht="19.5" customHeight="1" thickTop="1">
      <c r="A47" s="577" t="s">
        <v>490</v>
      </c>
      <c r="B47" s="623"/>
      <c r="C47" s="624"/>
      <c r="D47" s="624"/>
      <c r="E47" s="625"/>
      <c r="F47" s="625"/>
      <c r="G47" s="625"/>
      <c r="H47" s="625"/>
    </row>
  </sheetData>
  <mergeCells count="11">
    <mergeCell ref="A1:H1"/>
    <mergeCell ref="A2:H2"/>
    <mergeCell ref="A3:H3"/>
    <mergeCell ref="G4:H4"/>
    <mergeCell ref="A5:A7"/>
    <mergeCell ref="E5:H5"/>
    <mergeCell ref="E6:F6"/>
    <mergeCell ref="G6:H6"/>
    <mergeCell ref="B6:B7"/>
    <mergeCell ref="C6:C7"/>
    <mergeCell ref="D6:D7"/>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sheetPr>
    <pageSetUpPr fitToPage="1"/>
  </sheetPr>
  <dimension ref="A1:H47"/>
  <sheetViews>
    <sheetView showGridLines="0" workbookViewId="0">
      <selection activeCell="E51" sqref="E51"/>
    </sheetView>
  </sheetViews>
  <sheetFormatPr defaultColWidth="11" defaultRowHeight="17.100000000000001" customHeight="1"/>
  <cols>
    <col min="1" max="1" width="51.42578125" style="586" bestFit="1" customWidth="1"/>
    <col min="2" max="2" width="17.5703125" style="586" bestFit="1" customWidth="1"/>
    <col min="3" max="3" width="17" style="586" bestFit="1" customWidth="1"/>
    <col min="4" max="4" width="16.5703125" style="586" bestFit="1" customWidth="1"/>
    <col min="5" max="5" width="15.5703125" style="586" bestFit="1" customWidth="1"/>
    <col min="6" max="6" width="10.85546875" style="586" customWidth="1"/>
    <col min="7" max="7" width="15.5703125" style="586" bestFit="1" customWidth="1"/>
    <col min="8" max="8" width="9.42578125" style="586" customWidth="1"/>
    <col min="9" max="253" width="11" style="524"/>
    <col min="254" max="254" width="46.7109375" style="524" bestFit="1" customWidth="1"/>
    <col min="255" max="255" width="11.85546875" style="524" customWidth="1"/>
    <col min="256" max="256" width="12.42578125" style="524" customWidth="1"/>
    <col min="257" max="257" width="12.5703125" style="524" customWidth="1"/>
    <col min="258" max="258" width="11.7109375" style="524" customWidth="1"/>
    <col min="259" max="259" width="10.7109375" style="524" customWidth="1"/>
    <col min="260" max="260" width="2.42578125" style="524" bestFit="1" customWidth="1"/>
    <col min="261" max="261" width="8.5703125" style="524" customWidth="1"/>
    <col min="262" max="262" width="12.42578125" style="524" customWidth="1"/>
    <col min="263" max="263" width="2.140625" style="524" customWidth="1"/>
    <col min="264" max="264" width="9.42578125" style="524" customWidth="1"/>
    <col min="265" max="509" width="11" style="524"/>
    <col min="510" max="510" width="46.7109375" style="524" bestFit="1" customWidth="1"/>
    <col min="511" max="511" width="11.85546875" style="524" customWidth="1"/>
    <col min="512" max="512" width="12.42578125" style="524" customWidth="1"/>
    <col min="513" max="513" width="12.5703125" style="524" customWidth="1"/>
    <col min="514" max="514" width="11.7109375" style="524" customWidth="1"/>
    <col min="515" max="515" width="10.7109375" style="524" customWidth="1"/>
    <col min="516" max="516" width="2.42578125" style="524" bestFit="1" customWidth="1"/>
    <col min="517" max="517" width="8.5703125" style="524" customWidth="1"/>
    <col min="518" max="518" width="12.42578125" style="524" customWidth="1"/>
    <col min="519" max="519" width="2.140625" style="524" customWidth="1"/>
    <col min="520" max="520" width="9.42578125" style="524" customWidth="1"/>
    <col min="521" max="765" width="11" style="524"/>
    <col min="766" max="766" width="46.7109375" style="524" bestFit="1" customWidth="1"/>
    <col min="767" max="767" width="11.85546875" style="524" customWidth="1"/>
    <col min="768" max="768" width="12.42578125" style="524" customWidth="1"/>
    <col min="769" max="769" width="12.5703125" style="524" customWidth="1"/>
    <col min="770" max="770" width="11.7109375" style="524" customWidth="1"/>
    <col min="771" max="771" width="10.7109375" style="524" customWidth="1"/>
    <col min="772" max="772" width="2.42578125" style="524" bestFit="1" customWidth="1"/>
    <col min="773" max="773" width="8.5703125" style="524" customWidth="1"/>
    <col min="774" max="774" width="12.42578125" style="524" customWidth="1"/>
    <col min="775" max="775" width="2.140625" style="524" customWidth="1"/>
    <col min="776" max="776" width="9.42578125" style="524" customWidth="1"/>
    <col min="777" max="1021" width="11" style="524"/>
    <col min="1022" max="1022" width="46.7109375" style="524" bestFit="1" customWidth="1"/>
    <col min="1023" max="1023" width="11.85546875" style="524" customWidth="1"/>
    <col min="1024" max="1024" width="12.42578125" style="524" customWidth="1"/>
    <col min="1025" max="1025" width="12.5703125" style="524" customWidth="1"/>
    <col min="1026" max="1026" width="11.7109375" style="524" customWidth="1"/>
    <col min="1027" max="1027" width="10.7109375" style="524" customWidth="1"/>
    <col min="1028" max="1028" width="2.42578125" style="524" bestFit="1" customWidth="1"/>
    <col min="1029" max="1029" width="8.5703125" style="524" customWidth="1"/>
    <col min="1030" max="1030" width="12.42578125" style="524" customWidth="1"/>
    <col min="1031" max="1031" width="2.140625" style="524" customWidth="1"/>
    <col min="1032" max="1032" width="9.42578125" style="524" customWidth="1"/>
    <col min="1033" max="1277" width="11" style="524"/>
    <col min="1278" max="1278" width="46.7109375" style="524" bestFit="1" customWidth="1"/>
    <col min="1279" max="1279" width="11.85546875" style="524" customWidth="1"/>
    <col min="1280" max="1280" width="12.42578125" style="524" customWidth="1"/>
    <col min="1281" max="1281" width="12.5703125" style="524" customWidth="1"/>
    <col min="1282" max="1282" width="11.7109375" style="524" customWidth="1"/>
    <col min="1283" max="1283" width="10.7109375" style="524" customWidth="1"/>
    <col min="1284" max="1284" width="2.42578125" style="524" bestFit="1" customWidth="1"/>
    <col min="1285" max="1285" width="8.5703125" style="524" customWidth="1"/>
    <col min="1286" max="1286" width="12.42578125" style="524" customWidth="1"/>
    <col min="1287" max="1287" width="2.140625" style="524" customWidth="1"/>
    <col min="1288" max="1288" width="9.42578125" style="524" customWidth="1"/>
    <col min="1289" max="1533" width="11" style="524"/>
    <col min="1534" max="1534" width="46.7109375" style="524" bestFit="1" customWidth="1"/>
    <col min="1535" max="1535" width="11.85546875" style="524" customWidth="1"/>
    <col min="1536" max="1536" width="12.42578125" style="524" customWidth="1"/>
    <col min="1537" max="1537" width="12.5703125" style="524" customWidth="1"/>
    <col min="1538" max="1538" width="11.7109375" style="524" customWidth="1"/>
    <col min="1539" max="1539" width="10.7109375" style="524" customWidth="1"/>
    <col min="1540" max="1540" width="2.42578125" style="524" bestFit="1" customWidth="1"/>
    <col min="1541" max="1541" width="8.5703125" style="524" customWidth="1"/>
    <col min="1542" max="1542" width="12.42578125" style="524" customWidth="1"/>
    <col min="1543" max="1543" width="2.140625" style="524" customWidth="1"/>
    <col min="1544" max="1544" width="9.42578125" style="524" customWidth="1"/>
    <col min="1545" max="1789" width="11" style="524"/>
    <col min="1790" max="1790" width="46.7109375" style="524" bestFit="1" customWidth="1"/>
    <col min="1791" max="1791" width="11.85546875" style="524" customWidth="1"/>
    <col min="1792" max="1792" width="12.42578125" style="524" customWidth="1"/>
    <col min="1793" max="1793" width="12.5703125" style="524" customWidth="1"/>
    <col min="1794" max="1794" width="11.7109375" style="524" customWidth="1"/>
    <col min="1795" max="1795" width="10.7109375" style="524" customWidth="1"/>
    <col min="1796" max="1796" width="2.42578125" style="524" bestFit="1" customWidth="1"/>
    <col min="1797" max="1797" width="8.5703125" style="524" customWidth="1"/>
    <col min="1798" max="1798" width="12.42578125" style="524" customWidth="1"/>
    <col min="1799" max="1799" width="2.140625" style="524" customWidth="1"/>
    <col min="1800" max="1800" width="9.42578125" style="524" customWidth="1"/>
    <col min="1801" max="2045" width="11" style="524"/>
    <col min="2046" max="2046" width="46.7109375" style="524" bestFit="1" customWidth="1"/>
    <col min="2047" max="2047" width="11.85546875" style="524" customWidth="1"/>
    <col min="2048" max="2048" width="12.42578125" style="524" customWidth="1"/>
    <col min="2049" max="2049" width="12.5703125" style="524" customWidth="1"/>
    <col min="2050" max="2050" width="11.7109375" style="524" customWidth="1"/>
    <col min="2051" max="2051" width="10.7109375" style="524" customWidth="1"/>
    <col min="2052" max="2052" width="2.42578125" style="524" bestFit="1" customWidth="1"/>
    <col min="2053" max="2053" width="8.5703125" style="524" customWidth="1"/>
    <col min="2054" max="2054" width="12.42578125" style="524" customWidth="1"/>
    <col min="2055" max="2055" width="2.140625" style="524" customWidth="1"/>
    <col min="2056" max="2056" width="9.42578125" style="524" customWidth="1"/>
    <col min="2057" max="2301" width="11" style="524"/>
    <col min="2302" max="2302" width="46.7109375" style="524" bestFit="1" customWidth="1"/>
    <col min="2303" max="2303" width="11.85546875" style="524" customWidth="1"/>
    <col min="2304" max="2304" width="12.42578125" style="524" customWidth="1"/>
    <col min="2305" max="2305" width="12.5703125" style="524" customWidth="1"/>
    <col min="2306" max="2306" width="11.7109375" style="524" customWidth="1"/>
    <col min="2307" max="2307" width="10.7109375" style="524" customWidth="1"/>
    <col min="2308" max="2308" width="2.42578125" style="524" bestFit="1" customWidth="1"/>
    <col min="2309" max="2309" width="8.5703125" style="524" customWidth="1"/>
    <col min="2310" max="2310" width="12.42578125" style="524" customWidth="1"/>
    <col min="2311" max="2311" width="2.140625" style="524" customWidth="1"/>
    <col min="2312" max="2312" width="9.42578125" style="524" customWidth="1"/>
    <col min="2313" max="2557" width="11" style="524"/>
    <col min="2558" max="2558" width="46.7109375" style="524" bestFit="1" customWidth="1"/>
    <col min="2559" max="2559" width="11.85546875" style="524" customWidth="1"/>
    <col min="2560" max="2560" width="12.42578125" style="524" customWidth="1"/>
    <col min="2561" max="2561" width="12.5703125" style="524" customWidth="1"/>
    <col min="2562" max="2562" width="11.7109375" style="524" customWidth="1"/>
    <col min="2563" max="2563" width="10.7109375" style="524" customWidth="1"/>
    <col min="2564" max="2564" width="2.42578125" style="524" bestFit="1" customWidth="1"/>
    <col min="2565" max="2565" width="8.5703125" style="524" customWidth="1"/>
    <col min="2566" max="2566" width="12.42578125" style="524" customWidth="1"/>
    <col min="2567" max="2567" width="2.140625" style="524" customWidth="1"/>
    <col min="2568" max="2568" width="9.42578125" style="524" customWidth="1"/>
    <col min="2569" max="2813" width="11" style="524"/>
    <col min="2814" max="2814" width="46.7109375" style="524" bestFit="1" customWidth="1"/>
    <col min="2815" max="2815" width="11.85546875" style="524" customWidth="1"/>
    <col min="2816" max="2816" width="12.42578125" style="524" customWidth="1"/>
    <col min="2817" max="2817" width="12.5703125" style="524" customWidth="1"/>
    <col min="2818" max="2818" width="11.7109375" style="524" customWidth="1"/>
    <col min="2819" max="2819" width="10.7109375" style="524" customWidth="1"/>
    <col min="2820" max="2820" width="2.42578125" style="524" bestFit="1" customWidth="1"/>
    <col min="2821" max="2821" width="8.5703125" style="524" customWidth="1"/>
    <col min="2822" max="2822" width="12.42578125" style="524" customWidth="1"/>
    <col min="2823" max="2823" width="2.140625" style="524" customWidth="1"/>
    <col min="2824" max="2824" width="9.42578125" style="524" customWidth="1"/>
    <col min="2825" max="3069" width="11" style="524"/>
    <col min="3070" max="3070" width="46.7109375" style="524" bestFit="1" customWidth="1"/>
    <col min="3071" max="3071" width="11.85546875" style="524" customWidth="1"/>
    <col min="3072" max="3072" width="12.42578125" style="524" customWidth="1"/>
    <col min="3073" max="3073" width="12.5703125" style="524" customWidth="1"/>
    <col min="3074" max="3074" width="11.7109375" style="524" customWidth="1"/>
    <col min="3075" max="3075" width="10.7109375" style="524" customWidth="1"/>
    <col min="3076" max="3076" width="2.42578125" style="524" bestFit="1" customWidth="1"/>
    <col min="3077" max="3077" width="8.5703125" style="524" customWidth="1"/>
    <col min="3078" max="3078" width="12.42578125" style="524" customWidth="1"/>
    <col min="3079" max="3079" width="2.140625" style="524" customWidth="1"/>
    <col min="3080" max="3080" width="9.42578125" style="524" customWidth="1"/>
    <col min="3081" max="3325" width="11" style="524"/>
    <col min="3326" max="3326" width="46.7109375" style="524" bestFit="1" customWidth="1"/>
    <col min="3327" max="3327" width="11.85546875" style="524" customWidth="1"/>
    <col min="3328" max="3328" width="12.42578125" style="524" customWidth="1"/>
    <col min="3329" max="3329" width="12.5703125" style="524" customWidth="1"/>
    <col min="3330" max="3330" width="11.7109375" style="524" customWidth="1"/>
    <col min="3331" max="3331" width="10.7109375" style="524" customWidth="1"/>
    <col min="3332" max="3332" width="2.42578125" style="524" bestFit="1" customWidth="1"/>
    <col min="3333" max="3333" width="8.5703125" style="524" customWidth="1"/>
    <col min="3334" max="3334" width="12.42578125" style="524" customWidth="1"/>
    <col min="3335" max="3335" width="2.140625" style="524" customWidth="1"/>
    <col min="3336" max="3336" width="9.42578125" style="524" customWidth="1"/>
    <col min="3337" max="3581" width="11" style="524"/>
    <col min="3582" max="3582" width="46.7109375" style="524" bestFit="1" customWidth="1"/>
    <col min="3583" max="3583" width="11.85546875" style="524" customWidth="1"/>
    <col min="3584" max="3584" width="12.42578125" style="524" customWidth="1"/>
    <col min="3585" max="3585" width="12.5703125" style="524" customWidth="1"/>
    <col min="3586" max="3586" width="11.7109375" style="524" customWidth="1"/>
    <col min="3587" max="3587" width="10.7109375" style="524" customWidth="1"/>
    <col min="3588" max="3588" width="2.42578125" style="524" bestFit="1" customWidth="1"/>
    <col min="3589" max="3589" width="8.5703125" style="524" customWidth="1"/>
    <col min="3590" max="3590" width="12.42578125" style="524" customWidth="1"/>
    <col min="3591" max="3591" width="2.140625" style="524" customWidth="1"/>
    <col min="3592" max="3592" width="9.42578125" style="524" customWidth="1"/>
    <col min="3593" max="3837" width="11" style="524"/>
    <col min="3838" max="3838" width="46.7109375" style="524" bestFit="1" customWidth="1"/>
    <col min="3839" max="3839" width="11.85546875" style="524" customWidth="1"/>
    <col min="3840" max="3840" width="12.42578125" style="524" customWidth="1"/>
    <col min="3841" max="3841" width="12.5703125" style="524" customWidth="1"/>
    <col min="3842" max="3842" width="11.7109375" style="524" customWidth="1"/>
    <col min="3843" max="3843" width="10.7109375" style="524" customWidth="1"/>
    <col min="3844" max="3844" width="2.42578125" style="524" bestFit="1" customWidth="1"/>
    <col min="3845" max="3845" width="8.5703125" style="524" customWidth="1"/>
    <col min="3846" max="3846" width="12.42578125" style="524" customWidth="1"/>
    <col min="3847" max="3847" width="2.140625" style="524" customWidth="1"/>
    <col min="3848" max="3848" width="9.42578125" style="524" customWidth="1"/>
    <col min="3849" max="4093" width="11" style="524"/>
    <col min="4094" max="4094" width="46.7109375" style="524" bestFit="1" customWidth="1"/>
    <col min="4095" max="4095" width="11.85546875" style="524" customWidth="1"/>
    <col min="4096" max="4096" width="12.42578125" style="524" customWidth="1"/>
    <col min="4097" max="4097" width="12.5703125" style="524" customWidth="1"/>
    <col min="4098" max="4098" width="11.7109375" style="524" customWidth="1"/>
    <col min="4099" max="4099" width="10.7109375" style="524" customWidth="1"/>
    <col min="4100" max="4100" width="2.42578125" style="524" bestFit="1" customWidth="1"/>
    <col min="4101" max="4101" width="8.5703125" style="524" customWidth="1"/>
    <col min="4102" max="4102" width="12.42578125" style="524" customWidth="1"/>
    <col min="4103" max="4103" width="2.140625" style="524" customWidth="1"/>
    <col min="4104" max="4104" width="9.42578125" style="524" customWidth="1"/>
    <col min="4105" max="4349" width="11" style="524"/>
    <col min="4350" max="4350" width="46.7109375" style="524" bestFit="1" customWidth="1"/>
    <col min="4351" max="4351" width="11.85546875" style="524" customWidth="1"/>
    <col min="4352" max="4352" width="12.42578125" style="524" customWidth="1"/>
    <col min="4353" max="4353" width="12.5703125" style="524" customWidth="1"/>
    <col min="4354" max="4354" width="11.7109375" style="524" customWidth="1"/>
    <col min="4355" max="4355" width="10.7109375" style="524" customWidth="1"/>
    <col min="4356" max="4356" width="2.42578125" style="524" bestFit="1" customWidth="1"/>
    <col min="4357" max="4357" width="8.5703125" style="524" customWidth="1"/>
    <col min="4358" max="4358" width="12.42578125" style="524" customWidth="1"/>
    <col min="4359" max="4359" width="2.140625" style="524" customWidth="1"/>
    <col min="4360" max="4360" width="9.42578125" style="524" customWidth="1"/>
    <col min="4361" max="4605" width="11" style="524"/>
    <col min="4606" max="4606" width="46.7109375" style="524" bestFit="1" customWidth="1"/>
    <col min="4607" max="4607" width="11.85546875" style="524" customWidth="1"/>
    <col min="4608" max="4608" width="12.42578125" style="524" customWidth="1"/>
    <col min="4609" max="4609" width="12.5703125" style="524" customWidth="1"/>
    <col min="4610" max="4610" width="11.7109375" style="524" customWidth="1"/>
    <col min="4611" max="4611" width="10.7109375" style="524" customWidth="1"/>
    <col min="4612" max="4612" width="2.42578125" style="524" bestFit="1" customWidth="1"/>
    <col min="4613" max="4613" width="8.5703125" style="524" customWidth="1"/>
    <col min="4614" max="4614" width="12.42578125" style="524" customWidth="1"/>
    <col min="4615" max="4615" width="2.140625" style="524" customWidth="1"/>
    <col min="4616" max="4616" width="9.42578125" style="524" customWidth="1"/>
    <col min="4617" max="4861" width="11" style="524"/>
    <col min="4862" max="4862" width="46.7109375" style="524" bestFit="1" customWidth="1"/>
    <col min="4863" max="4863" width="11.85546875" style="524" customWidth="1"/>
    <col min="4864" max="4864" width="12.42578125" style="524" customWidth="1"/>
    <col min="4865" max="4865" width="12.5703125" style="524" customWidth="1"/>
    <col min="4866" max="4866" width="11.7109375" style="524" customWidth="1"/>
    <col min="4867" max="4867" width="10.7109375" style="524" customWidth="1"/>
    <col min="4868" max="4868" width="2.42578125" style="524" bestFit="1" customWidth="1"/>
    <col min="4869" max="4869" width="8.5703125" style="524" customWidth="1"/>
    <col min="4870" max="4870" width="12.42578125" style="524" customWidth="1"/>
    <col min="4871" max="4871" width="2.140625" style="524" customWidth="1"/>
    <col min="4872" max="4872" width="9.42578125" style="524" customWidth="1"/>
    <col min="4873" max="5117" width="11" style="524"/>
    <col min="5118" max="5118" width="46.7109375" style="524" bestFit="1" customWidth="1"/>
    <col min="5119" max="5119" width="11.85546875" style="524" customWidth="1"/>
    <col min="5120" max="5120" width="12.42578125" style="524" customWidth="1"/>
    <col min="5121" max="5121" width="12.5703125" style="524" customWidth="1"/>
    <col min="5122" max="5122" width="11.7109375" style="524" customWidth="1"/>
    <col min="5123" max="5123" width="10.7109375" style="524" customWidth="1"/>
    <col min="5124" max="5124" width="2.42578125" style="524" bestFit="1" customWidth="1"/>
    <col min="5125" max="5125" width="8.5703125" style="524" customWidth="1"/>
    <col min="5126" max="5126" width="12.42578125" style="524" customWidth="1"/>
    <col min="5127" max="5127" width="2.140625" style="524" customWidth="1"/>
    <col min="5128" max="5128" width="9.42578125" style="524" customWidth="1"/>
    <col min="5129" max="5373" width="11" style="524"/>
    <col min="5374" max="5374" width="46.7109375" style="524" bestFit="1" customWidth="1"/>
    <col min="5375" max="5375" width="11.85546875" style="524" customWidth="1"/>
    <col min="5376" max="5376" width="12.42578125" style="524" customWidth="1"/>
    <col min="5377" max="5377" width="12.5703125" style="524" customWidth="1"/>
    <col min="5378" max="5378" width="11.7109375" style="524" customWidth="1"/>
    <col min="5379" max="5379" width="10.7109375" style="524" customWidth="1"/>
    <col min="5380" max="5380" width="2.42578125" style="524" bestFit="1" customWidth="1"/>
    <col min="5381" max="5381" width="8.5703125" style="524" customWidth="1"/>
    <col min="5382" max="5382" width="12.42578125" style="524" customWidth="1"/>
    <col min="5383" max="5383" width="2.140625" style="524" customWidth="1"/>
    <col min="5384" max="5384" width="9.42578125" style="524" customWidth="1"/>
    <col min="5385" max="5629" width="11" style="524"/>
    <col min="5630" max="5630" width="46.7109375" style="524" bestFit="1" customWidth="1"/>
    <col min="5631" max="5631" width="11.85546875" style="524" customWidth="1"/>
    <col min="5632" max="5632" width="12.42578125" style="524" customWidth="1"/>
    <col min="5633" max="5633" width="12.5703125" style="524" customWidth="1"/>
    <col min="5634" max="5634" width="11.7109375" style="524" customWidth="1"/>
    <col min="5635" max="5635" width="10.7109375" style="524" customWidth="1"/>
    <col min="5636" max="5636" width="2.42578125" style="524" bestFit="1" customWidth="1"/>
    <col min="5637" max="5637" width="8.5703125" style="524" customWidth="1"/>
    <col min="5638" max="5638" width="12.42578125" style="524" customWidth="1"/>
    <col min="5639" max="5639" width="2.140625" style="524" customWidth="1"/>
    <col min="5640" max="5640" width="9.42578125" style="524" customWidth="1"/>
    <col min="5641" max="5885" width="11" style="524"/>
    <col min="5886" max="5886" width="46.7109375" style="524" bestFit="1" customWidth="1"/>
    <col min="5887" max="5887" width="11.85546875" style="524" customWidth="1"/>
    <col min="5888" max="5888" width="12.42578125" style="524" customWidth="1"/>
    <col min="5889" max="5889" width="12.5703125" style="524" customWidth="1"/>
    <col min="5890" max="5890" width="11.7109375" style="524" customWidth="1"/>
    <col min="5891" max="5891" width="10.7109375" style="524" customWidth="1"/>
    <col min="5892" max="5892" width="2.42578125" style="524" bestFit="1" customWidth="1"/>
    <col min="5893" max="5893" width="8.5703125" style="524" customWidth="1"/>
    <col min="5894" max="5894" width="12.42578125" style="524" customWidth="1"/>
    <col min="5895" max="5895" width="2.140625" style="524" customWidth="1"/>
    <col min="5896" max="5896" width="9.42578125" style="524" customWidth="1"/>
    <col min="5897" max="6141" width="11" style="524"/>
    <col min="6142" max="6142" width="46.7109375" style="524" bestFit="1" customWidth="1"/>
    <col min="6143" max="6143" width="11.85546875" style="524" customWidth="1"/>
    <col min="6144" max="6144" width="12.42578125" style="524" customWidth="1"/>
    <col min="6145" max="6145" width="12.5703125" style="524" customWidth="1"/>
    <col min="6146" max="6146" width="11.7109375" style="524" customWidth="1"/>
    <col min="6147" max="6147" width="10.7109375" style="524" customWidth="1"/>
    <col min="6148" max="6148" width="2.42578125" style="524" bestFit="1" customWidth="1"/>
    <col min="6149" max="6149" width="8.5703125" style="524" customWidth="1"/>
    <col min="6150" max="6150" width="12.42578125" style="524" customWidth="1"/>
    <col min="6151" max="6151" width="2.140625" style="524" customWidth="1"/>
    <col min="6152" max="6152" width="9.42578125" style="524" customWidth="1"/>
    <col min="6153" max="6397" width="11" style="524"/>
    <col min="6398" max="6398" width="46.7109375" style="524" bestFit="1" customWidth="1"/>
    <col min="6399" max="6399" width="11.85546875" style="524" customWidth="1"/>
    <col min="6400" max="6400" width="12.42578125" style="524" customWidth="1"/>
    <col min="6401" max="6401" width="12.5703125" style="524" customWidth="1"/>
    <col min="6402" max="6402" width="11.7109375" style="524" customWidth="1"/>
    <col min="6403" max="6403" width="10.7109375" style="524" customWidth="1"/>
    <col min="6404" max="6404" width="2.42578125" style="524" bestFit="1" customWidth="1"/>
    <col min="6405" max="6405" width="8.5703125" style="524" customWidth="1"/>
    <col min="6406" max="6406" width="12.42578125" style="524" customWidth="1"/>
    <col min="6407" max="6407" width="2.140625" style="524" customWidth="1"/>
    <col min="6408" max="6408" width="9.42578125" style="524" customWidth="1"/>
    <col min="6409" max="6653" width="11" style="524"/>
    <col min="6654" max="6654" width="46.7109375" style="524" bestFit="1" customWidth="1"/>
    <col min="6655" max="6655" width="11.85546875" style="524" customWidth="1"/>
    <col min="6656" max="6656" width="12.42578125" style="524" customWidth="1"/>
    <col min="6657" max="6657" width="12.5703125" style="524" customWidth="1"/>
    <col min="6658" max="6658" width="11.7109375" style="524" customWidth="1"/>
    <col min="6659" max="6659" width="10.7109375" style="524" customWidth="1"/>
    <col min="6660" max="6660" width="2.42578125" style="524" bestFit="1" customWidth="1"/>
    <col min="6661" max="6661" width="8.5703125" style="524" customWidth="1"/>
    <col min="6662" max="6662" width="12.42578125" style="524" customWidth="1"/>
    <col min="6663" max="6663" width="2.140625" style="524" customWidth="1"/>
    <col min="6664" max="6664" width="9.42578125" style="524" customWidth="1"/>
    <col min="6665" max="6909" width="11" style="524"/>
    <col min="6910" max="6910" width="46.7109375" style="524" bestFit="1" customWidth="1"/>
    <col min="6911" max="6911" width="11.85546875" style="524" customWidth="1"/>
    <col min="6912" max="6912" width="12.42578125" style="524" customWidth="1"/>
    <col min="6913" max="6913" width="12.5703125" style="524" customWidth="1"/>
    <col min="6914" max="6914" width="11.7109375" style="524" customWidth="1"/>
    <col min="6915" max="6915" width="10.7109375" style="524" customWidth="1"/>
    <col min="6916" max="6916" width="2.42578125" style="524" bestFit="1" customWidth="1"/>
    <col min="6917" max="6917" width="8.5703125" style="524" customWidth="1"/>
    <col min="6918" max="6918" width="12.42578125" style="524" customWidth="1"/>
    <col min="6919" max="6919" width="2.140625" style="524" customWidth="1"/>
    <col min="6920" max="6920" width="9.42578125" style="524" customWidth="1"/>
    <col min="6921" max="7165" width="11" style="524"/>
    <col min="7166" max="7166" width="46.7109375" style="524" bestFit="1" customWidth="1"/>
    <col min="7167" max="7167" width="11.85546875" style="524" customWidth="1"/>
    <col min="7168" max="7168" width="12.42578125" style="524" customWidth="1"/>
    <col min="7169" max="7169" width="12.5703125" style="524" customWidth="1"/>
    <col min="7170" max="7170" width="11.7109375" style="524" customWidth="1"/>
    <col min="7171" max="7171" width="10.7109375" style="524" customWidth="1"/>
    <col min="7172" max="7172" width="2.42578125" style="524" bestFit="1" customWidth="1"/>
    <col min="7173" max="7173" width="8.5703125" style="524" customWidth="1"/>
    <col min="7174" max="7174" width="12.42578125" style="524" customWidth="1"/>
    <col min="7175" max="7175" width="2.140625" style="524" customWidth="1"/>
    <col min="7176" max="7176" width="9.42578125" style="524" customWidth="1"/>
    <col min="7177" max="7421" width="11" style="524"/>
    <col min="7422" max="7422" width="46.7109375" style="524" bestFit="1" customWidth="1"/>
    <col min="7423" max="7423" width="11.85546875" style="524" customWidth="1"/>
    <col min="7424" max="7424" width="12.42578125" style="524" customWidth="1"/>
    <col min="7425" max="7425" width="12.5703125" style="524" customWidth="1"/>
    <col min="7426" max="7426" width="11.7109375" style="524" customWidth="1"/>
    <col min="7427" max="7427" width="10.7109375" style="524" customWidth="1"/>
    <col min="7428" max="7428" width="2.42578125" style="524" bestFit="1" customWidth="1"/>
    <col min="7429" max="7429" width="8.5703125" style="524" customWidth="1"/>
    <col min="7430" max="7430" width="12.42578125" style="524" customWidth="1"/>
    <col min="7431" max="7431" width="2.140625" style="524" customWidth="1"/>
    <col min="7432" max="7432" width="9.42578125" style="524" customWidth="1"/>
    <col min="7433" max="7677" width="11" style="524"/>
    <col min="7678" max="7678" width="46.7109375" style="524" bestFit="1" customWidth="1"/>
    <col min="7679" max="7679" width="11.85546875" style="524" customWidth="1"/>
    <col min="7680" max="7680" width="12.42578125" style="524" customWidth="1"/>
    <col min="7681" max="7681" width="12.5703125" style="524" customWidth="1"/>
    <col min="7682" max="7682" width="11.7109375" style="524" customWidth="1"/>
    <col min="7683" max="7683" width="10.7109375" style="524" customWidth="1"/>
    <col min="7684" max="7684" width="2.42578125" style="524" bestFit="1" customWidth="1"/>
    <col min="7685" max="7685" width="8.5703125" style="524" customWidth="1"/>
    <col min="7686" max="7686" width="12.42578125" style="524" customWidth="1"/>
    <col min="7687" max="7687" width="2.140625" style="524" customWidth="1"/>
    <col min="7688" max="7688" width="9.42578125" style="524" customWidth="1"/>
    <col min="7689" max="7933" width="11" style="524"/>
    <col min="7934" max="7934" width="46.7109375" style="524" bestFit="1" customWidth="1"/>
    <col min="7935" max="7935" width="11.85546875" style="524" customWidth="1"/>
    <col min="7936" max="7936" width="12.42578125" style="524" customWidth="1"/>
    <col min="7937" max="7937" width="12.5703125" style="524" customWidth="1"/>
    <col min="7938" max="7938" width="11.7109375" style="524" customWidth="1"/>
    <col min="7939" max="7939" width="10.7109375" style="524" customWidth="1"/>
    <col min="7940" max="7940" width="2.42578125" style="524" bestFit="1" customWidth="1"/>
    <col min="7941" max="7941" width="8.5703125" style="524" customWidth="1"/>
    <col min="7942" max="7942" width="12.42578125" style="524" customWidth="1"/>
    <col min="7943" max="7943" width="2.140625" style="524" customWidth="1"/>
    <col min="7944" max="7944" width="9.42578125" style="524" customWidth="1"/>
    <col min="7945" max="8189" width="11" style="524"/>
    <col min="8190" max="8190" width="46.7109375" style="524" bestFit="1" customWidth="1"/>
    <col min="8191" max="8191" width="11.85546875" style="524" customWidth="1"/>
    <col min="8192" max="8192" width="12.42578125" style="524" customWidth="1"/>
    <col min="8193" max="8193" width="12.5703125" style="524" customWidth="1"/>
    <col min="8194" max="8194" width="11.7109375" style="524" customWidth="1"/>
    <col min="8195" max="8195" width="10.7109375" style="524" customWidth="1"/>
    <col min="8196" max="8196" width="2.42578125" style="524" bestFit="1" customWidth="1"/>
    <col min="8197" max="8197" width="8.5703125" style="524" customWidth="1"/>
    <col min="8198" max="8198" width="12.42578125" style="524" customWidth="1"/>
    <col min="8199" max="8199" width="2.140625" style="524" customWidth="1"/>
    <col min="8200" max="8200" width="9.42578125" style="524" customWidth="1"/>
    <col min="8201" max="8445" width="11" style="524"/>
    <col min="8446" max="8446" width="46.7109375" style="524" bestFit="1" customWidth="1"/>
    <col min="8447" max="8447" width="11.85546875" style="524" customWidth="1"/>
    <col min="8448" max="8448" width="12.42578125" style="524" customWidth="1"/>
    <col min="8449" max="8449" width="12.5703125" style="524" customWidth="1"/>
    <col min="8450" max="8450" width="11.7109375" style="524" customWidth="1"/>
    <col min="8451" max="8451" width="10.7109375" style="524" customWidth="1"/>
    <col min="8452" max="8452" width="2.42578125" style="524" bestFit="1" customWidth="1"/>
    <col min="8453" max="8453" width="8.5703125" style="524" customWidth="1"/>
    <col min="8454" max="8454" width="12.42578125" style="524" customWidth="1"/>
    <col min="8455" max="8455" width="2.140625" style="524" customWidth="1"/>
    <col min="8456" max="8456" width="9.42578125" style="524" customWidth="1"/>
    <col min="8457" max="8701" width="11" style="524"/>
    <col min="8702" max="8702" width="46.7109375" style="524" bestFit="1" customWidth="1"/>
    <col min="8703" max="8703" width="11.85546875" style="524" customWidth="1"/>
    <col min="8704" max="8704" width="12.42578125" style="524" customWidth="1"/>
    <col min="8705" max="8705" width="12.5703125" style="524" customWidth="1"/>
    <col min="8706" max="8706" width="11.7109375" style="524" customWidth="1"/>
    <col min="8707" max="8707" width="10.7109375" style="524" customWidth="1"/>
    <col min="8708" max="8708" width="2.42578125" style="524" bestFit="1" customWidth="1"/>
    <col min="8709" max="8709" width="8.5703125" style="524" customWidth="1"/>
    <col min="8710" max="8710" width="12.42578125" style="524" customWidth="1"/>
    <col min="8711" max="8711" width="2.140625" style="524" customWidth="1"/>
    <col min="8712" max="8712" width="9.42578125" style="524" customWidth="1"/>
    <col min="8713" max="8957" width="11" style="524"/>
    <col min="8958" max="8958" width="46.7109375" style="524" bestFit="1" customWidth="1"/>
    <col min="8959" max="8959" width="11.85546875" style="524" customWidth="1"/>
    <col min="8960" max="8960" width="12.42578125" style="524" customWidth="1"/>
    <col min="8961" max="8961" width="12.5703125" style="524" customWidth="1"/>
    <col min="8962" max="8962" width="11.7109375" style="524" customWidth="1"/>
    <col min="8963" max="8963" width="10.7109375" style="524" customWidth="1"/>
    <col min="8964" max="8964" width="2.42578125" style="524" bestFit="1" customWidth="1"/>
    <col min="8965" max="8965" width="8.5703125" style="524" customWidth="1"/>
    <col min="8966" max="8966" width="12.42578125" style="524" customWidth="1"/>
    <col min="8967" max="8967" width="2.140625" style="524" customWidth="1"/>
    <col min="8968" max="8968" width="9.42578125" style="524" customWidth="1"/>
    <col min="8969" max="9213" width="11" style="524"/>
    <col min="9214" max="9214" width="46.7109375" style="524" bestFit="1" customWidth="1"/>
    <col min="9215" max="9215" width="11.85546875" style="524" customWidth="1"/>
    <col min="9216" max="9216" width="12.42578125" style="524" customWidth="1"/>
    <col min="9217" max="9217" width="12.5703125" style="524" customWidth="1"/>
    <col min="9218" max="9218" width="11.7109375" style="524" customWidth="1"/>
    <col min="9219" max="9219" width="10.7109375" style="524" customWidth="1"/>
    <col min="9220" max="9220" width="2.42578125" style="524" bestFit="1" customWidth="1"/>
    <col min="9221" max="9221" width="8.5703125" style="524" customWidth="1"/>
    <col min="9222" max="9222" width="12.42578125" style="524" customWidth="1"/>
    <col min="9223" max="9223" width="2.140625" style="524" customWidth="1"/>
    <col min="9224" max="9224" width="9.42578125" style="524" customWidth="1"/>
    <col min="9225" max="9469" width="11" style="524"/>
    <col min="9470" max="9470" width="46.7109375" style="524" bestFit="1" customWidth="1"/>
    <col min="9471" max="9471" width="11.85546875" style="524" customWidth="1"/>
    <col min="9472" max="9472" width="12.42578125" style="524" customWidth="1"/>
    <col min="9473" max="9473" width="12.5703125" style="524" customWidth="1"/>
    <col min="9474" max="9474" width="11.7109375" style="524" customWidth="1"/>
    <col min="9475" max="9475" width="10.7109375" style="524" customWidth="1"/>
    <col min="9476" max="9476" width="2.42578125" style="524" bestFit="1" customWidth="1"/>
    <col min="9477" max="9477" width="8.5703125" style="524" customWidth="1"/>
    <col min="9478" max="9478" width="12.42578125" style="524" customWidth="1"/>
    <col min="9479" max="9479" width="2.140625" style="524" customWidth="1"/>
    <col min="9480" max="9480" width="9.42578125" style="524" customWidth="1"/>
    <col min="9481" max="9725" width="11" style="524"/>
    <col min="9726" max="9726" width="46.7109375" style="524" bestFit="1" customWidth="1"/>
    <col min="9727" max="9727" width="11.85546875" style="524" customWidth="1"/>
    <col min="9728" max="9728" width="12.42578125" style="524" customWidth="1"/>
    <col min="9729" max="9729" width="12.5703125" style="524" customWidth="1"/>
    <col min="9730" max="9730" width="11.7109375" style="524" customWidth="1"/>
    <col min="9731" max="9731" width="10.7109375" style="524" customWidth="1"/>
    <col min="9732" max="9732" width="2.42578125" style="524" bestFit="1" customWidth="1"/>
    <col min="9733" max="9733" width="8.5703125" style="524" customWidth="1"/>
    <col min="9734" max="9734" width="12.42578125" style="524" customWidth="1"/>
    <col min="9735" max="9735" width="2.140625" style="524" customWidth="1"/>
    <col min="9736" max="9736" width="9.42578125" style="524" customWidth="1"/>
    <col min="9737" max="9981" width="11" style="524"/>
    <col min="9982" max="9982" width="46.7109375" style="524" bestFit="1" customWidth="1"/>
    <col min="9983" max="9983" width="11.85546875" style="524" customWidth="1"/>
    <col min="9984" max="9984" width="12.42578125" style="524" customWidth="1"/>
    <col min="9985" max="9985" width="12.5703125" style="524" customWidth="1"/>
    <col min="9986" max="9986" width="11.7109375" style="524" customWidth="1"/>
    <col min="9987" max="9987" width="10.7109375" style="524" customWidth="1"/>
    <col min="9988" max="9988" width="2.42578125" style="524" bestFit="1" customWidth="1"/>
    <col min="9989" max="9989" width="8.5703125" style="524" customWidth="1"/>
    <col min="9990" max="9990" width="12.42578125" style="524" customWidth="1"/>
    <col min="9991" max="9991" width="2.140625" style="524" customWidth="1"/>
    <col min="9992" max="9992" width="9.42578125" style="524" customWidth="1"/>
    <col min="9993" max="10237" width="11" style="524"/>
    <col min="10238" max="10238" width="46.7109375" style="524" bestFit="1" customWidth="1"/>
    <col min="10239" max="10239" width="11.85546875" style="524" customWidth="1"/>
    <col min="10240" max="10240" width="12.42578125" style="524" customWidth="1"/>
    <col min="10241" max="10241" width="12.5703125" style="524" customWidth="1"/>
    <col min="10242" max="10242" width="11.7109375" style="524" customWidth="1"/>
    <col min="10243" max="10243" width="10.7109375" style="524" customWidth="1"/>
    <col min="10244" max="10244" width="2.42578125" style="524" bestFit="1" customWidth="1"/>
    <col min="10245" max="10245" width="8.5703125" style="524" customWidth="1"/>
    <col min="10246" max="10246" width="12.42578125" style="524" customWidth="1"/>
    <col min="10247" max="10247" width="2.140625" style="524" customWidth="1"/>
    <col min="10248" max="10248" width="9.42578125" style="524" customWidth="1"/>
    <col min="10249" max="10493" width="11" style="524"/>
    <col min="10494" max="10494" width="46.7109375" style="524" bestFit="1" customWidth="1"/>
    <col min="10495" max="10495" width="11.85546875" style="524" customWidth="1"/>
    <col min="10496" max="10496" width="12.42578125" style="524" customWidth="1"/>
    <col min="10497" max="10497" width="12.5703125" style="524" customWidth="1"/>
    <col min="10498" max="10498" width="11.7109375" style="524" customWidth="1"/>
    <col min="10499" max="10499" width="10.7109375" style="524" customWidth="1"/>
    <col min="10500" max="10500" width="2.42578125" style="524" bestFit="1" customWidth="1"/>
    <col min="10501" max="10501" width="8.5703125" style="524" customWidth="1"/>
    <col min="10502" max="10502" width="12.42578125" style="524" customWidth="1"/>
    <col min="10503" max="10503" width="2.140625" style="524" customWidth="1"/>
    <col min="10504" max="10504" width="9.42578125" style="524" customWidth="1"/>
    <col min="10505" max="10749" width="11" style="524"/>
    <col min="10750" max="10750" width="46.7109375" style="524" bestFit="1" customWidth="1"/>
    <col min="10751" max="10751" width="11.85546875" style="524" customWidth="1"/>
    <col min="10752" max="10752" width="12.42578125" style="524" customWidth="1"/>
    <col min="10753" max="10753" width="12.5703125" style="524" customWidth="1"/>
    <col min="10754" max="10754" width="11.7109375" style="524" customWidth="1"/>
    <col min="10755" max="10755" width="10.7109375" style="524" customWidth="1"/>
    <col min="10756" max="10756" width="2.42578125" style="524" bestFit="1" customWidth="1"/>
    <col min="10757" max="10757" width="8.5703125" style="524" customWidth="1"/>
    <col min="10758" max="10758" width="12.42578125" style="524" customWidth="1"/>
    <col min="10759" max="10759" width="2.140625" style="524" customWidth="1"/>
    <col min="10760" max="10760" width="9.42578125" style="524" customWidth="1"/>
    <col min="10761" max="11005" width="11" style="524"/>
    <col min="11006" max="11006" width="46.7109375" style="524" bestFit="1" customWidth="1"/>
    <col min="11007" max="11007" width="11.85546875" style="524" customWidth="1"/>
    <col min="11008" max="11008" width="12.42578125" style="524" customWidth="1"/>
    <col min="11009" max="11009" width="12.5703125" style="524" customWidth="1"/>
    <col min="11010" max="11010" width="11.7109375" style="524" customWidth="1"/>
    <col min="11011" max="11011" width="10.7109375" style="524" customWidth="1"/>
    <col min="11012" max="11012" width="2.42578125" style="524" bestFit="1" customWidth="1"/>
    <col min="11013" max="11013" width="8.5703125" style="524" customWidth="1"/>
    <col min="11014" max="11014" width="12.42578125" style="524" customWidth="1"/>
    <col min="11015" max="11015" width="2.140625" style="524" customWidth="1"/>
    <col min="11016" max="11016" width="9.42578125" style="524" customWidth="1"/>
    <col min="11017" max="11261" width="11" style="524"/>
    <col min="11262" max="11262" width="46.7109375" style="524" bestFit="1" customWidth="1"/>
    <col min="11263" max="11263" width="11.85546875" style="524" customWidth="1"/>
    <col min="11264" max="11264" width="12.42578125" style="524" customWidth="1"/>
    <col min="11265" max="11265" width="12.5703125" style="524" customWidth="1"/>
    <col min="11266" max="11266" width="11.7109375" style="524" customWidth="1"/>
    <col min="11267" max="11267" width="10.7109375" style="524" customWidth="1"/>
    <col min="11268" max="11268" width="2.42578125" style="524" bestFit="1" customWidth="1"/>
    <col min="11269" max="11269" width="8.5703125" style="524" customWidth="1"/>
    <col min="11270" max="11270" width="12.42578125" style="524" customWidth="1"/>
    <col min="11271" max="11271" width="2.140625" style="524" customWidth="1"/>
    <col min="11272" max="11272" width="9.42578125" style="524" customWidth="1"/>
    <col min="11273" max="11517" width="11" style="524"/>
    <col min="11518" max="11518" width="46.7109375" style="524" bestFit="1" customWidth="1"/>
    <col min="11519" max="11519" width="11.85546875" style="524" customWidth="1"/>
    <col min="11520" max="11520" width="12.42578125" style="524" customWidth="1"/>
    <col min="11521" max="11521" width="12.5703125" style="524" customWidth="1"/>
    <col min="11522" max="11522" width="11.7109375" style="524" customWidth="1"/>
    <col min="11523" max="11523" width="10.7109375" style="524" customWidth="1"/>
    <col min="11524" max="11524" width="2.42578125" style="524" bestFit="1" customWidth="1"/>
    <col min="11525" max="11525" width="8.5703125" style="524" customWidth="1"/>
    <col min="11526" max="11526" width="12.42578125" style="524" customWidth="1"/>
    <col min="11527" max="11527" width="2.140625" style="524" customWidth="1"/>
    <col min="11528" max="11528" width="9.42578125" style="524" customWidth="1"/>
    <col min="11529" max="11773" width="11" style="524"/>
    <col min="11774" max="11774" width="46.7109375" style="524" bestFit="1" customWidth="1"/>
    <col min="11775" max="11775" width="11.85546875" style="524" customWidth="1"/>
    <col min="11776" max="11776" width="12.42578125" style="524" customWidth="1"/>
    <col min="11777" max="11777" width="12.5703125" style="524" customWidth="1"/>
    <col min="11778" max="11778" width="11.7109375" style="524" customWidth="1"/>
    <col min="11779" max="11779" width="10.7109375" style="524" customWidth="1"/>
    <col min="11780" max="11780" width="2.42578125" style="524" bestFit="1" customWidth="1"/>
    <col min="11781" max="11781" width="8.5703125" style="524" customWidth="1"/>
    <col min="11782" max="11782" width="12.42578125" style="524" customWidth="1"/>
    <col min="11783" max="11783" width="2.140625" style="524" customWidth="1"/>
    <col min="11784" max="11784" width="9.42578125" style="524" customWidth="1"/>
    <col min="11785" max="12029" width="11" style="524"/>
    <col min="12030" max="12030" width="46.7109375" style="524" bestFit="1" customWidth="1"/>
    <col min="12031" max="12031" width="11.85546875" style="524" customWidth="1"/>
    <col min="12032" max="12032" width="12.42578125" style="524" customWidth="1"/>
    <col min="12033" max="12033" width="12.5703125" style="524" customWidth="1"/>
    <col min="12034" max="12034" width="11.7109375" style="524" customWidth="1"/>
    <col min="12035" max="12035" width="10.7109375" style="524" customWidth="1"/>
    <col min="12036" max="12036" width="2.42578125" style="524" bestFit="1" customWidth="1"/>
    <col min="12037" max="12037" width="8.5703125" style="524" customWidth="1"/>
    <col min="12038" max="12038" width="12.42578125" style="524" customWidth="1"/>
    <col min="12039" max="12039" width="2.140625" style="524" customWidth="1"/>
    <col min="12040" max="12040" width="9.42578125" style="524" customWidth="1"/>
    <col min="12041" max="12285" width="11" style="524"/>
    <col min="12286" max="12286" width="46.7109375" style="524" bestFit="1" customWidth="1"/>
    <col min="12287" max="12287" width="11.85546875" style="524" customWidth="1"/>
    <col min="12288" max="12288" width="12.42578125" style="524" customWidth="1"/>
    <col min="12289" max="12289" width="12.5703125" style="524" customWidth="1"/>
    <col min="12290" max="12290" width="11.7109375" style="524" customWidth="1"/>
    <col min="12291" max="12291" width="10.7109375" style="524" customWidth="1"/>
    <col min="12292" max="12292" width="2.42578125" style="524" bestFit="1" customWidth="1"/>
    <col min="12293" max="12293" width="8.5703125" style="524" customWidth="1"/>
    <col min="12294" max="12294" width="12.42578125" style="524" customWidth="1"/>
    <col min="12295" max="12295" width="2.140625" style="524" customWidth="1"/>
    <col min="12296" max="12296" width="9.42578125" style="524" customWidth="1"/>
    <col min="12297" max="12541" width="11" style="524"/>
    <col min="12542" max="12542" width="46.7109375" style="524" bestFit="1" customWidth="1"/>
    <col min="12543" max="12543" width="11.85546875" style="524" customWidth="1"/>
    <col min="12544" max="12544" width="12.42578125" style="524" customWidth="1"/>
    <col min="12545" max="12545" width="12.5703125" style="524" customWidth="1"/>
    <col min="12546" max="12546" width="11.7109375" style="524" customWidth="1"/>
    <col min="12547" max="12547" width="10.7109375" style="524" customWidth="1"/>
    <col min="12548" max="12548" width="2.42578125" style="524" bestFit="1" customWidth="1"/>
    <col min="12549" max="12549" width="8.5703125" style="524" customWidth="1"/>
    <col min="12550" max="12550" width="12.42578125" style="524" customWidth="1"/>
    <col min="12551" max="12551" width="2.140625" style="524" customWidth="1"/>
    <col min="12552" max="12552" width="9.42578125" style="524" customWidth="1"/>
    <col min="12553" max="12797" width="11" style="524"/>
    <col min="12798" max="12798" width="46.7109375" style="524" bestFit="1" customWidth="1"/>
    <col min="12799" max="12799" width="11.85546875" style="524" customWidth="1"/>
    <col min="12800" max="12800" width="12.42578125" style="524" customWidth="1"/>
    <col min="12801" max="12801" width="12.5703125" style="524" customWidth="1"/>
    <col min="12802" max="12802" width="11.7109375" style="524" customWidth="1"/>
    <col min="12803" max="12803" width="10.7109375" style="524" customWidth="1"/>
    <col min="12804" max="12804" width="2.42578125" style="524" bestFit="1" customWidth="1"/>
    <col min="12805" max="12805" width="8.5703125" style="524" customWidth="1"/>
    <col min="12806" max="12806" width="12.42578125" style="524" customWidth="1"/>
    <col min="12807" max="12807" width="2.140625" style="524" customWidth="1"/>
    <col min="12808" max="12808" width="9.42578125" style="524" customWidth="1"/>
    <col min="12809" max="13053" width="11" style="524"/>
    <col min="13054" max="13054" width="46.7109375" style="524" bestFit="1" customWidth="1"/>
    <col min="13055" max="13055" width="11.85546875" style="524" customWidth="1"/>
    <col min="13056" max="13056" width="12.42578125" style="524" customWidth="1"/>
    <col min="13057" max="13057" width="12.5703125" style="524" customWidth="1"/>
    <col min="13058" max="13058" width="11.7109375" style="524" customWidth="1"/>
    <col min="13059" max="13059" width="10.7109375" style="524" customWidth="1"/>
    <col min="13060" max="13060" width="2.42578125" style="524" bestFit="1" customWidth="1"/>
    <col min="13061" max="13061" width="8.5703125" style="524" customWidth="1"/>
    <col min="13062" max="13062" width="12.42578125" style="524" customWidth="1"/>
    <col min="13063" max="13063" width="2.140625" style="524" customWidth="1"/>
    <col min="13064" max="13064" width="9.42578125" style="524" customWidth="1"/>
    <col min="13065" max="13309" width="11" style="524"/>
    <col min="13310" max="13310" width="46.7109375" style="524" bestFit="1" customWidth="1"/>
    <col min="13311" max="13311" width="11.85546875" style="524" customWidth="1"/>
    <col min="13312" max="13312" width="12.42578125" style="524" customWidth="1"/>
    <col min="13313" max="13313" width="12.5703125" style="524" customWidth="1"/>
    <col min="13314" max="13314" width="11.7109375" style="524" customWidth="1"/>
    <col min="13315" max="13315" width="10.7109375" style="524" customWidth="1"/>
    <col min="13316" max="13316" width="2.42578125" style="524" bestFit="1" customWidth="1"/>
    <col min="13317" max="13317" width="8.5703125" style="524" customWidth="1"/>
    <col min="13318" max="13318" width="12.42578125" style="524" customWidth="1"/>
    <col min="13319" max="13319" width="2.140625" style="524" customWidth="1"/>
    <col min="13320" max="13320" width="9.42578125" style="524" customWidth="1"/>
    <col min="13321" max="13565" width="11" style="524"/>
    <col min="13566" max="13566" width="46.7109375" style="524" bestFit="1" customWidth="1"/>
    <col min="13567" max="13567" width="11.85546875" style="524" customWidth="1"/>
    <col min="13568" max="13568" width="12.42578125" style="524" customWidth="1"/>
    <col min="13569" max="13569" width="12.5703125" style="524" customWidth="1"/>
    <col min="13570" max="13570" width="11.7109375" style="524" customWidth="1"/>
    <col min="13571" max="13571" width="10.7109375" style="524" customWidth="1"/>
    <col min="13572" max="13572" width="2.42578125" style="524" bestFit="1" customWidth="1"/>
    <col min="13573" max="13573" width="8.5703125" style="524" customWidth="1"/>
    <col min="13574" max="13574" width="12.42578125" style="524" customWidth="1"/>
    <col min="13575" max="13575" width="2.140625" style="524" customWidth="1"/>
    <col min="13576" max="13576" width="9.42578125" style="524" customWidth="1"/>
    <col min="13577" max="13821" width="11" style="524"/>
    <col min="13822" max="13822" width="46.7109375" style="524" bestFit="1" customWidth="1"/>
    <col min="13823" max="13823" width="11.85546875" style="524" customWidth="1"/>
    <col min="13824" max="13824" width="12.42578125" style="524" customWidth="1"/>
    <col min="13825" max="13825" width="12.5703125" style="524" customWidth="1"/>
    <col min="13826" max="13826" width="11.7109375" style="524" customWidth="1"/>
    <col min="13827" max="13827" width="10.7109375" style="524" customWidth="1"/>
    <col min="13828" max="13828" width="2.42578125" style="524" bestFit="1" customWidth="1"/>
    <col min="13829" max="13829" width="8.5703125" style="524" customWidth="1"/>
    <col min="13830" max="13830" width="12.42578125" style="524" customWidth="1"/>
    <col min="13831" max="13831" width="2.140625" style="524" customWidth="1"/>
    <col min="13832" max="13832" width="9.42578125" style="524" customWidth="1"/>
    <col min="13833" max="14077" width="11" style="524"/>
    <col min="14078" max="14078" width="46.7109375" style="524" bestFit="1" customWidth="1"/>
    <col min="14079" max="14079" width="11.85546875" style="524" customWidth="1"/>
    <col min="14080" max="14080" width="12.42578125" style="524" customWidth="1"/>
    <col min="14081" max="14081" width="12.5703125" style="524" customWidth="1"/>
    <col min="14082" max="14082" width="11.7109375" style="524" customWidth="1"/>
    <col min="14083" max="14083" width="10.7109375" style="524" customWidth="1"/>
    <col min="14084" max="14084" width="2.42578125" style="524" bestFit="1" customWidth="1"/>
    <col min="14085" max="14085" width="8.5703125" style="524" customWidth="1"/>
    <col min="14086" max="14086" width="12.42578125" style="524" customWidth="1"/>
    <col min="14087" max="14087" width="2.140625" style="524" customWidth="1"/>
    <col min="14088" max="14088" width="9.42578125" style="524" customWidth="1"/>
    <col min="14089" max="14333" width="11" style="524"/>
    <col min="14334" max="14334" width="46.7109375" style="524" bestFit="1" customWidth="1"/>
    <col min="14335" max="14335" width="11.85546875" style="524" customWidth="1"/>
    <col min="14336" max="14336" width="12.42578125" style="524" customWidth="1"/>
    <col min="14337" max="14337" width="12.5703125" style="524" customWidth="1"/>
    <col min="14338" max="14338" width="11.7109375" style="524" customWidth="1"/>
    <col min="14339" max="14339" width="10.7109375" style="524" customWidth="1"/>
    <col min="14340" max="14340" width="2.42578125" style="524" bestFit="1" customWidth="1"/>
    <col min="14341" max="14341" width="8.5703125" style="524" customWidth="1"/>
    <col min="14342" max="14342" width="12.42578125" style="524" customWidth="1"/>
    <col min="14343" max="14343" width="2.140625" style="524" customWidth="1"/>
    <col min="14344" max="14344" width="9.42578125" style="524" customWidth="1"/>
    <col min="14345" max="14589" width="11" style="524"/>
    <col min="14590" max="14590" width="46.7109375" style="524" bestFit="1" customWidth="1"/>
    <col min="14591" max="14591" width="11.85546875" style="524" customWidth="1"/>
    <col min="14592" max="14592" width="12.42578125" style="524" customWidth="1"/>
    <col min="14593" max="14593" width="12.5703125" style="524" customWidth="1"/>
    <col min="14594" max="14594" width="11.7109375" style="524" customWidth="1"/>
    <col min="14595" max="14595" width="10.7109375" style="524" customWidth="1"/>
    <col min="14596" max="14596" width="2.42578125" style="524" bestFit="1" customWidth="1"/>
    <col min="14597" max="14597" width="8.5703125" style="524" customWidth="1"/>
    <col min="14598" max="14598" width="12.42578125" style="524" customWidth="1"/>
    <col min="14599" max="14599" width="2.140625" style="524" customWidth="1"/>
    <col min="14600" max="14600" width="9.42578125" style="524" customWidth="1"/>
    <col min="14601" max="14845" width="11" style="524"/>
    <col min="14846" max="14846" width="46.7109375" style="524" bestFit="1" customWidth="1"/>
    <col min="14847" max="14847" width="11.85546875" style="524" customWidth="1"/>
    <col min="14848" max="14848" width="12.42578125" style="524" customWidth="1"/>
    <col min="14849" max="14849" width="12.5703125" style="524" customWidth="1"/>
    <col min="14850" max="14850" width="11.7109375" style="524" customWidth="1"/>
    <col min="14851" max="14851" width="10.7109375" style="524" customWidth="1"/>
    <col min="14852" max="14852" width="2.42578125" style="524" bestFit="1" customWidth="1"/>
    <col min="14853" max="14853" width="8.5703125" style="524" customWidth="1"/>
    <col min="14854" max="14854" width="12.42578125" style="524" customWidth="1"/>
    <col min="14855" max="14855" width="2.140625" style="524" customWidth="1"/>
    <col min="14856" max="14856" width="9.42578125" style="524" customWidth="1"/>
    <col min="14857" max="15101" width="11" style="524"/>
    <col min="15102" max="15102" width="46.7109375" style="524" bestFit="1" customWidth="1"/>
    <col min="15103" max="15103" width="11.85546875" style="524" customWidth="1"/>
    <col min="15104" max="15104" width="12.42578125" style="524" customWidth="1"/>
    <col min="15105" max="15105" width="12.5703125" style="524" customWidth="1"/>
    <col min="15106" max="15106" width="11.7109375" style="524" customWidth="1"/>
    <col min="15107" max="15107" width="10.7109375" style="524" customWidth="1"/>
    <col min="15108" max="15108" width="2.42578125" style="524" bestFit="1" customWidth="1"/>
    <col min="15109" max="15109" width="8.5703125" style="524" customWidth="1"/>
    <col min="15110" max="15110" width="12.42578125" style="524" customWidth="1"/>
    <col min="15111" max="15111" width="2.140625" style="524" customWidth="1"/>
    <col min="15112" max="15112" width="9.42578125" style="524" customWidth="1"/>
    <col min="15113" max="15357" width="11" style="524"/>
    <col min="15358" max="15358" width="46.7109375" style="524" bestFit="1" customWidth="1"/>
    <col min="15359" max="15359" width="11.85546875" style="524" customWidth="1"/>
    <col min="15360" max="15360" width="12.42578125" style="524" customWidth="1"/>
    <col min="15361" max="15361" width="12.5703125" style="524" customWidth="1"/>
    <col min="15362" max="15362" width="11.7109375" style="524" customWidth="1"/>
    <col min="15363" max="15363" width="10.7109375" style="524" customWidth="1"/>
    <col min="15364" max="15364" width="2.42578125" style="524" bestFit="1" customWidth="1"/>
    <col min="15365" max="15365" width="8.5703125" style="524" customWidth="1"/>
    <col min="15366" max="15366" width="12.42578125" style="524" customWidth="1"/>
    <col min="15367" max="15367" width="2.140625" style="524" customWidth="1"/>
    <col min="15368" max="15368" width="9.42578125" style="524" customWidth="1"/>
    <col min="15369" max="15613" width="11" style="524"/>
    <col min="15614" max="15614" width="46.7109375" style="524" bestFit="1" customWidth="1"/>
    <col min="15615" max="15615" width="11.85546875" style="524" customWidth="1"/>
    <col min="15616" max="15616" width="12.42578125" style="524" customWidth="1"/>
    <col min="15617" max="15617" width="12.5703125" style="524" customWidth="1"/>
    <col min="15618" max="15618" width="11.7109375" style="524" customWidth="1"/>
    <col min="15619" max="15619" width="10.7109375" style="524" customWidth="1"/>
    <col min="15620" max="15620" width="2.42578125" style="524" bestFit="1" customWidth="1"/>
    <col min="15621" max="15621" width="8.5703125" style="524" customWidth="1"/>
    <col min="15622" max="15622" width="12.42578125" style="524" customWidth="1"/>
    <col min="15623" max="15623" width="2.140625" style="524" customWidth="1"/>
    <col min="15624" max="15624" width="9.42578125" style="524" customWidth="1"/>
    <col min="15625" max="15869" width="11" style="524"/>
    <col min="15870" max="15870" width="46.7109375" style="524" bestFit="1" customWidth="1"/>
    <col min="15871" max="15871" width="11.85546875" style="524" customWidth="1"/>
    <col min="15872" max="15872" width="12.42578125" style="524" customWidth="1"/>
    <col min="15873" max="15873" width="12.5703125" style="524" customWidth="1"/>
    <col min="15874" max="15874" width="11.7109375" style="524" customWidth="1"/>
    <col min="15875" max="15875" width="10.7109375" style="524" customWidth="1"/>
    <col min="15876" max="15876" width="2.42578125" style="524" bestFit="1" customWidth="1"/>
    <col min="15877" max="15877" width="8.5703125" style="524" customWidth="1"/>
    <col min="15878" max="15878" width="12.42578125" style="524" customWidth="1"/>
    <col min="15879" max="15879" width="2.140625" style="524" customWidth="1"/>
    <col min="15880" max="15880" width="9.42578125" style="524" customWidth="1"/>
    <col min="15881" max="16125" width="11" style="524"/>
    <col min="16126" max="16126" width="46.7109375" style="524" bestFit="1" customWidth="1"/>
    <col min="16127" max="16127" width="11.85546875" style="524" customWidth="1"/>
    <col min="16128" max="16128" width="12.42578125" style="524" customWidth="1"/>
    <col min="16129" max="16129" width="12.5703125" style="524" customWidth="1"/>
    <col min="16130" max="16130" width="11.7109375" style="524" customWidth="1"/>
    <col min="16131" max="16131" width="10.7109375" style="524" customWidth="1"/>
    <col min="16132" max="16132" width="2.42578125" style="524" bestFit="1" customWidth="1"/>
    <col min="16133" max="16133" width="8.5703125" style="524" customWidth="1"/>
    <col min="16134" max="16134" width="12.42578125" style="524" customWidth="1"/>
    <col min="16135" max="16135" width="2.140625" style="524" customWidth="1"/>
    <col min="16136" max="16136" width="9.42578125" style="524" customWidth="1"/>
    <col min="16137" max="16384" width="11" style="524"/>
  </cols>
  <sheetData>
    <row r="1" spans="1:8" s="586" customFormat="1" ht="17.100000000000001" customHeight="1">
      <c r="A1" s="2759" t="s">
        <v>1544</v>
      </c>
      <c r="B1" s="2759"/>
      <c r="C1" s="2759"/>
      <c r="D1" s="2759"/>
      <c r="E1" s="2759"/>
      <c r="F1" s="2759"/>
      <c r="G1" s="2759"/>
      <c r="H1" s="2759"/>
    </row>
    <row r="2" spans="1:8" s="586" customFormat="1" ht="17.100000000000001" customHeight="1">
      <c r="A2" s="2776" t="s">
        <v>577</v>
      </c>
      <c r="B2" s="2776"/>
      <c r="C2" s="2776"/>
      <c r="D2" s="2776"/>
      <c r="E2" s="2776"/>
      <c r="F2" s="2776"/>
      <c r="G2" s="2776"/>
      <c r="H2" s="2776"/>
    </row>
    <row r="3" spans="1:8" s="586" customFormat="1" ht="17.100000000000001" customHeight="1">
      <c r="A3" s="2776" t="str">
        <f>ODCS!A3</f>
        <v>(Mid-Month)</v>
      </c>
      <c r="B3" s="2776"/>
      <c r="C3" s="2776"/>
      <c r="D3" s="2776"/>
      <c r="E3" s="2776"/>
      <c r="F3" s="2776"/>
      <c r="G3" s="2776"/>
      <c r="H3" s="2776"/>
    </row>
    <row r="4" spans="1:8" s="586" customFormat="1" ht="17.100000000000001" customHeight="1" thickBot="1">
      <c r="B4" s="525"/>
      <c r="C4" s="525"/>
      <c r="D4" s="525"/>
      <c r="G4" s="2761" t="s">
        <v>224</v>
      </c>
      <c r="H4" s="2761"/>
    </row>
    <row r="5" spans="1:8" s="586" customFormat="1" ht="20.25" customHeight="1" thickTop="1">
      <c r="A5" s="2777" t="s">
        <v>1813</v>
      </c>
      <c r="B5" s="588">
        <v>2017</v>
      </c>
      <c r="C5" s="588">
        <v>2018</v>
      </c>
      <c r="D5" s="588">
        <v>2019</v>
      </c>
      <c r="E5" s="2785" t="str">
        <f>ODCS!E5</f>
        <v>Changes during the fiscal year</v>
      </c>
      <c r="F5" s="2785"/>
      <c r="G5" s="2785"/>
      <c r="H5" s="2786"/>
    </row>
    <row r="6" spans="1:8" s="586" customFormat="1" ht="15.75">
      <c r="A6" s="2778"/>
      <c r="B6" s="2774" t="str">
        <f>ODCS!B6</f>
        <v xml:space="preserve">Jul </v>
      </c>
      <c r="C6" s="2774" t="str">
        <f>ODCS!C6</f>
        <v>Jul (R)</v>
      </c>
      <c r="D6" s="2774" t="str">
        <f>ODCS!D6</f>
        <v>Jul (P)</v>
      </c>
      <c r="E6" s="2787" t="str">
        <f>ODCS!E6</f>
        <v>2017/18</v>
      </c>
      <c r="F6" s="2787"/>
      <c r="G6" s="2787" t="str">
        <f>ODCS!G6</f>
        <v>2018/19</v>
      </c>
      <c r="H6" s="2788"/>
    </row>
    <row r="7" spans="1:8" s="586" customFormat="1" ht="15.75">
      <c r="A7" s="2779"/>
      <c r="B7" s="2775"/>
      <c r="C7" s="2775"/>
      <c r="D7" s="2775"/>
      <c r="E7" s="589" t="s">
        <v>462</v>
      </c>
      <c r="F7" s="626" t="s">
        <v>463</v>
      </c>
      <c r="G7" s="589" t="s">
        <v>462</v>
      </c>
      <c r="H7" s="627" t="s">
        <v>463</v>
      </c>
    </row>
    <row r="8" spans="1:8" s="586" customFormat="1" ht="15.75">
      <c r="A8" s="531" t="s">
        <v>544</v>
      </c>
      <c r="B8" s="532">
        <v>2080385.6646142392</v>
      </c>
      <c r="C8" s="532">
        <v>2459219.0023951069</v>
      </c>
      <c r="D8" s="532">
        <v>2843055.0963897933</v>
      </c>
      <c r="E8" s="532">
        <v>378833.3377808677</v>
      </c>
      <c r="F8" s="532">
        <v>18.20976486353139</v>
      </c>
      <c r="G8" s="532">
        <v>383836.09399468638</v>
      </c>
      <c r="H8" s="557">
        <v>15.608048474774183</v>
      </c>
    </row>
    <row r="9" spans="1:8" s="586" customFormat="1" ht="24.75" customHeight="1">
      <c r="A9" s="540" t="s">
        <v>545</v>
      </c>
      <c r="B9" s="541">
        <v>191702.31867643047</v>
      </c>
      <c r="C9" s="541">
        <v>248045.5914463581</v>
      </c>
      <c r="D9" s="541">
        <v>301610.61525849032</v>
      </c>
      <c r="E9" s="541">
        <v>56343.272769927629</v>
      </c>
      <c r="F9" s="541">
        <v>29.391023102348608</v>
      </c>
      <c r="G9" s="541">
        <v>53565.023812132218</v>
      </c>
      <c r="H9" s="628">
        <v>21.594830006771595</v>
      </c>
    </row>
    <row r="10" spans="1:8" s="586" customFormat="1" ht="24.75" customHeight="1">
      <c r="A10" s="540" t="s">
        <v>546</v>
      </c>
      <c r="B10" s="541">
        <v>179874.84184021319</v>
      </c>
      <c r="C10" s="541">
        <v>231602.4162012403</v>
      </c>
      <c r="D10" s="541">
        <v>284093.24732641137</v>
      </c>
      <c r="E10" s="541">
        <v>51727.574361027102</v>
      </c>
      <c r="F10" s="541">
        <v>28.757537091806228</v>
      </c>
      <c r="G10" s="541">
        <v>52490.831125171069</v>
      </c>
      <c r="H10" s="628">
        <v>22.664198407827303</v>
      </c>
    </row>
    <row r="11" spans="1:8" s="586" customFormat="1" ht="24.75" customHeight="1">
      <c r="A11" s="540" t="s">
        <v>547</v>
      </c>
      <c r="B11" s="541">
        <v>11827.476836217282</v>
      </c>
      <c r="C11" s="541">
        <v>16443.1752451178</v>
      </c>
      <c r="D11" s="541">
        <v>17517.367932078949</v>
      </c>
      <c r="E11" s="541">
        <v>4615.6984089005182</v>
      </c>
      <c r="F11" s="541">
        <v>39.025216221659768</v>
      </c>
      <c r="G11" s="541">
        <v>1074.1926869611489</v>
      </c>
      <c r="H11" s="628">
        <v>6.5327570310976952</v>
      </c>
    </row>
    <row r="12" spans="1:8" s="586" customFormat="1" ht="24.75" customHeight="1">
      <c r="A12" s="540" t="s">
        <v>548</v>
      </c>
      <c r="B12" s="541">
        <v>703028.07165185921</v>
      </c>
      <c r="C12" s="541">
        <v>811666.99283683905</v>
      </c>
      <c r="D12" s="541">
        <v>901296.09611689521</v>
      </c>
      <c r="E12" s="541">
        <v>108638.92118497984</v>
      </c>
      <c r="F12" s="541">
        <v>15.452999043084874</v>
      </c>
      <c r="G12" s="541">
        <v>89629.103280056152</v>
      </c>
      <c r="H12" s="628">
        <v>11.042595555942897</v>
      </c>
    </row>
    <row r="13" spans="1:8" s="586" customFormat="1" ht="24.75" customHeight="1">
      <c r="A13" s="540" t="s">
        <v>546</v>
      </c>
      <c r="B13" s="541">
        <v>689422.49125566869</v>
      </c>
      <c r="C13" s="541">
        <v>801283.47031188535</v>
      </c>
      <c r="D13" s="541">
        <v>890065.12745440053</v>
      </c>
      <c r="E13" s="541">
        <v>111860.97905621666</v>
      </c>
      <c r="F13" s="541">
        <v>16.225316184924637</v>
      </c>
      <c r="G13" s="541">
        <v>88781.657142515178</v>
      </c>
      <c r="H13" s="628">
        <v>11.079931189390253</v>
      </c>
    </row>
    <row r="14" spans="1:8" s="586" customFormat="1" ht="24.75" customHeight="1">
      <c r="A14" s="540" t="s">
        <v>547</v>
      </c>
      <c r="B14" s="541">
        <v>13605.580396190475</v>
      </c>
      <c r="C14" s="541">
        <v>10383.522524953687</v>
      </c>
      <c r="D14" s="541">
        <v>11230.968662494673</v>
      </c>
      <c r="E14" s="541">
        <v>-3222.0578712367878</v>
      </c>
      <c r="F14" s="541">
        <v>-23.681884766481222</v>
      </c>
      <c r="G14" s="541">
        <v>847.44613754098646</v>
      </c>
      <c r="H14" s="628">
        <v>8.1614513331521508</v>
      </c>
    </row>
    <row r="15" spans="1:8" s="586" customFormat="1" ht="24.75" customHeight="1">
      <c r="A15" s="540" t="s">
        <v>549</v>
      </c>
      <c r="B15" s="541">
        <v>879821.76348567591</v>
      </c>
      <c r="C15" s="541">
        <v>1068861.4960766386</v>
      </c>
      <c r="D15" s="541">
        <v>1280459.5477409549</v>
      </c>
      <c r="E15" s="541">
        <v>189039.73259096267</v>
      </c>
      <c r="F15" s="541">
        <v>21.486139629238707</v>
      </c>
      <c r="G15" s="541">
        <v>211598.05166431633</v>
      </c>
      <c r="H15" s="628">
        <v>19.7965828539065</v>
      </c>
    </row>
    <row r="16" spans="1:8" s="586" customFormat="1" ht="24.75" customHeight="1">
      <c r="A16" s="540" t="s">
        <v>546</v>
      </c>
      <c r="B16" s="541">
        <v>834086.90333439014</v>
      </c>
      <c r="C16" s="541">
        <v>1033978.77574484</v>
      </c>
      <c r="D16" s="541">
        <v>1247792.4636853249</v>
      </c>
      <c r="E16" s="541">
        <v>199891.8724104499</v>
      </c>
      <c r="F16" s="541">
        <v>23.96535320376708</v>
      </c>
      <c r="G16" s="541">
        <v>213813.68794048484</v>
      </c>
      <c r="H16" s="628">
        <v>20.678730836274795</v>
      </c>
    </row>
    <row r="17" spans="1:8" s="586" customFormat="1" ht="24.75" customHeight="1">
      <c r="A17" s="540" t="s">
        <v>547</v>
      </c>
      <c r="B17" s="541">
        <v>45734.860151285779</v>
      </c>
      <c r="C17" s="541">
        <v>34882.720331798628</v>
      </c>
      <c r="D17" s="541">
        <v>32667.084055630032</v>
      </c>
      <c r="E17" s="541">
        <v>-10852.139819487151</v>
      </c>
      <c r="F17" s="541">
        <v>-23.728376524142618</v>
      </c>
      <c r="G17" s="541">
        <v>-2215.6362761685959</v>
      </c>
      <c r="H17" s="628">
        <v>-6.3516728486019236</v>
      </c>
    </row>
    <row r="18" spans="1:8" s="586" customFormat="1" ht="24.75" customHeight="1">
      <c r="A18" s="540" t="s">
        <v>550</v>
      </c>
      <c r="B18" s="541">
        <v>285228.66263810528</v>
      </c>
      <c r="C18" s="541">
        <v>308478.9886331298</v>
      </c>
      <c r="D18" s="541">
        <v>336437.16726928944</v>
      </c>
      <c r="E18" s="541">
        <v>23250.325995024526</v>
      </c>
      <c r="F18" s="541">
        <v>8.1514689933263345</v>
      </c>
      <c r="G18" s="541">
        <v>27958.178636159631</v>
      </c>
      <c r="H18" s="628">
        <v>9.063235963020464</v>
      </c>
    </row>
    <row r="19" spans="1:8" s="586" customFormat="1" ht="24.75" customHeight="1">
      <c r="A19" s="540" t="s">
        <v>546</v>
      </c>
      <c r="B19" s="541">
        <v>266139.35568892118</v>
      </c>
      <c r="C19" s="541">
        <v>293013.03497543302</v>
      </c>
      <c r="D19" s="541">
        <v>313372.14601840323</v>
      </c>
      <c r="E19" s="541">
        <v>26873.679286511848</v>
      </c>
      <c r="F19" s="541">
        <v>10.097596883763156</v>
      </c>
      <c r="G19" s="541">
        <v>20359.111042970209</v>
      </c>
      <c r="H19" s="628">
        <v>6.9481929514423042</v>
      </c>
    </row>
    <row r="20" spans="1:8" s="586" customFormat="1" ht="24.75" customHeight="1">
      <c r="A20" s="540" t="s">
        <v>547</v>
      </c>
      <c r="B20" s="541">
        <v>19089.306949184098</v>
      </c>
      <c r="C20" s="541">
        <v>15465.9536576968</v>
      </c>
      <c r="D20" s="541">
        <v>23065.021250886191</v>
      </c>
      <c r="E20" s="541">
        <v>-3623.3532914872976</v>
      </c>
      <c r="F20" s="541">
        <v>-18.981062545291433</v>
      </c>
      <c r="G20" s="541">
        <v>7599.0675931893911</v>
      </c>
      <c r="H20" s="628">
        <v>49.134167613438002</v>
      </c>
    </row>
    <row r="21" spans="1:8" s="586" customFormat="1" ht="24.75" customHeight="1">
      <c r="A21" s="540" t="s">
        <v>551</v>
      </c>
      <c r="B21" s="541">
        <v>20604.848162168502</v>
      </c>
      <c r="C21" s="541">
        <v>22165.933402141487</v>
      </c>
      <c r="D21" s="541">
        <v>23251.670004163498</v>
      </c>
      <c r="E21" s="541">
        <v>1561.0852399729847</v>
      </c>
      <c r="F21" s="541">
        <v>7.5763006244288302</v>
      </c>
      <c r="G21" s="541">
        <v>1085.7366020220106</v>
      </c>
      <c r="H21" s="628">
        <v>4.8982218899796734</v>
      </c>
    </row>
    <row r="22" spans="1:8" s="586" customFormat="1" ht="24.75" customHeight="1">
      <c r="A22" s="531" t="s">
        <v>552</v>
      </c>
      <c r="B22" s="532">
        <v>6243.6105196099998</v>
      </c>
      <c r="C22" s="532">
        <v>11776.912134099999</v>
      </c>
      <c r="D22" s="532">
        <v>21304.211624439999</v>
      </c>
      <c r="E22" s="532">
        <v>5533.3016144899993</v>
      </c>
      <c r="F22" s="532">
        <v>88.623427055722743</v>
      </c>
      <c r="G22" s="532">
        <v>9527.2994903399995</v>
      </c>
      <c r="H22" s="557">
        <v>80.898111337298204</v>
      </c>
    </row>
    <row r="23" spans="1:8" s="586" customFormat="1" ht="24.75" customHeight="1">
      <c r="A23" s="531" t="s">
        <v>553</v>
      </c>
      <c r="B23" s="532">
        <v>0</v>
      </c>
      <c r="C23" s="532">
        <v>0</v>
      </c>
      <c r="D23" s="532">
        <v>3298.5</v>
      </c>
      <c r="E23" s="532">
        <v>0</v>
      </c>
      <c r="F23" s="532"/>
      <c r="G23" s="532">
        <v>3298.5</v>
      </c>
      <c r="H23" s="557"/>
    </row>
    <row r="24" spans="1:8" s="586" customFormat="1" ht="24.75" customHeight="1">
      <c r="A24" s="614" t="s">
        <v>554</v>
      </c>
      <c r="B24" s="532">
        <v>496399.10076305363</v>
      </c>
      <c r="C24" s="532">
        <v>598235.27005524887</v>
      </c>
      <c r="D24" s="532">
        <v>744268.02874023863</v>
      </c>
      <c r="E24" s="532">
        <v>101836.16929219523</v>
      </c>
      <c r="F24" s="532">
        <v>20.514978600012558</v>
      </c>
      <c r="G24" s="532">
        <v>146032.75868498976</v>
      </c>
      <c r="H24" s="557">
        <v>24.410589945909273</v>
      </c>
    </row>
    <row r="25" spans="1:8" s="586" customFormat="1" ht="24.75" customHeight="1">
      <c r="A25" s="615" t="s">
        <v>555</v>
      </c>
      <c r="B25" s="541">
        <v>186759.51443042001</v>
      </c>
      <c r="C25" s="541">
        <v>231457.61601306006</v>
      </c>
      <c r="D25" s="541">
        <v>252260.30439159164</v>
      </c>
      <c r="E25" s="541">
        <v>44698.101582640054</v>
      </c>
      <c r="F25" s="541">
        <v>23.933507066004385</v>
      </c>
      <c r="G25" s="541">
        <v>20802.688378531573</v>
      </c>
      <c r="H25" s="628">
        <v>8.9876879995851056</v>
      </c>
    </row>
    <row r="26" spans="1:8" s="586" customFormat="1" ht="24.75" customHeight="1">
      <c r="A26" s="615" t="s">
        <v>556</v>
      </c>
      <c r="B26" s="541">
        <v>121570.39214395515</v>
      </c>
      <c r="C26" s="541">
        <v>132712.53411730868</v>
      </c>
      <c r="D26" s="541">
        <v>177623.90740654635</v>
      </c>
      <c r="E26" s="541">
        <v>11142.141973353529</v>
      </c>
      <c r="F26" s="541">
        <v>9.1651772909967946</v>
      </c>
      <c r="G26" s="541">
        <v>44911.373289237672</v>
      </c>
      <c r="H26" s="628">
        <v>33.841093901152647</v>
      </c>
    </row>
    <row r="27" spans="1:8" s="586" customFormat="1" ht="24.75" customHeight="1">
      <c r="A27" s="615" t="s">
        <v>557</v>
      </c>
      <c r="B27" s="541">
        <v>188069.19418867846</v>
      </c>
      <c r="C27" s="541">
        <v>234065.11992488004</v>
      </c>
      <c r="D27" s="541">
        <v>314383.81694210065</v>
      </c>
      <c r="E27" s="541">
        <v>45995.925736201578</v>
      </c>
      <c r="F27" s="541">
        <v>24.456916474080622</v>
      </c>
      <c r="G27" s="541">
        <v>80318.697017220606</v>
      </c>
      <c r="H27" s="628">
        <v>34.314680052712589</v>
      </c>
    </row>
    <row r="28" spans="1:8" s="586" customFormat="1" ht="24.75" customHeight="1">
      <c r="A28" s="616" t="s">
        <v>558</v>
      </c>
      <c r="B28" s="617">
        <v>2583028.3758969028</v>
      </c>
      <c r="C28" s="617">
        <v>3069231.184584456</v>
      </c>
      <c r="D28" s="617">
        <v>3611925.836754472</v>
      </c>
      <c r="E28" s="617">
        <v>486202.80868755328</v>
      </c>
      <c r="F28" s="617">
        <v>18.822975900089734</v>
      </c>
      <c r="G28" s="617">
        <v>542694.65217001596</v>
      </c>
      <c r="H28" s="629">
        <v>17.681778254298937</v>
      </c>
    </row>
    <row r="29" spans="1:8" s="586" customFormat="1" ht="24.75" customHeight="1">
      <c r="A29" s="531" t="s">
        <v>559</v>
      </c>
      <c r="B29" s="532">
        <v>395624.47801085119</v>
      </c>
      <c r="C29" s="532">
        <v>367746.54132730607</v>
      </c>
      <c r="D29" s="532">
        <v>375666.92368773429</v>
      </c>
      <c r="E29" s="532">
        <v>-27877.936683545122</v>
      </c>
      <c r="F29" s="532">
        <v>-7.0465651730428274</v>
      </c>
      <c r="G29" s="532">
        <v>7920.3823604282225</v>
      </c>
      <c r="H29" s="557">
        <v>2.1537612105993489</v>
      </c>
    </row>
    <row r="30" spans="1:8" s="586" customFormat="1" ht="24.75" customHeight="1">
      <c r="A30" s="540" t="s">
        <v>560</v>
      </c>
      <c r="B30" s="541">
        <v>55471.976032439998</v>
      </c>
      <c r="C30" s="541">
        <v>63741.362749070016</v>
      </c>
      <c r="D30" s="541">
        <v>72159.935084076991</v>
      </c>
      <c r="E30" s="541">
        <v>8269.3867166300188</v>
      </c>
      <c r="F30" s="541">
        <v>14.907323135188269</v>
      </c>
      <c r="G30" s="541">
        <v>8418.5723350069748</v>
      </c>
      <c r="H30" s="628">
        <v>13.207393083433569</v>
      </c>
    </row>
    <row r="31" spans="1:8" s="586" customFormat="1" ht="24.75" customHeight="1">
      <c r="A31" s="540" t="s">
        <v>578</v>
      </c>
      <c r="B31" s="541">
        <v>194425.91190588006</v>
      </c>
      <c r="C31" s="541">
        <v>191080.57552753005</v>
      </c>
      <c r="D31" s="541">
        <v>165897.07678064995</v>
      </c>
      <c r="E31" s="541">
        <v>-3345.3363783500099</v>
      </c>
      <c r="F31" s="541">
        <v>-1.7206227017566769</v>
      </c>
      <c r="G31" s="541">
        <v>-25183.498746880097</v>
      </c>
      <c r="H31" s="628">
        <v>-13.179517948045833</v>
      </c>
    </row>
    <row r="32" spans="1:8" s="586" customFormat="1" ht="24.75" customHeight="1">
      <c r="A32" s="540" t="s">
        <v>562</v>
      </c>
      <c r="B32" s="541">
        <v>996.72497615775001</v>
      </c>
      <c r="C32" s="541">
        <v>2500.5275552140006</v>
      </c>
      <c r="D32" s="541">
        <v>2552.0113124837503</v>
      </c>
      <c r="E32" s="541">
        <v>1503.8025790562506</v>
      </c>
      <c r="F32" s="541">
        <v>150.87437508120055</v>
      </c>
      <c r="G32" s="541">
        <v>51.483757269749731</v>
      </c>
      <c r="H32" s="628">
        <v>2.0589158140808266</v>
      </c>
    </row>
    <row r="33" spans="1:8" s="586" customFormat="1" ht="24.75" customHeight="1">
      <c r="A33" s="540" t="s">
        <v>563</v>
      </c>
      <c r="B33" s="541">
        <v>144564.82237001334</v>
      </c>
      <c r="C33" s="541">
        <v>110388.910695492</v>
      </c>
      <c r="D33" s="541">
        <v>134982.85571052361</v>
      </c>
      <c r="E33" s="541">
        <v>-34175.91167452134</v>
      </c>
      <c r="F33" s="541">
        <v>-23.640544853331033</v>
      </c>
      <c r="G33" s="541">
        <v>24593.945015031612</v>
      </c>
      <c r="H33" s="628">
        <v>22.279361993954314</v>
      </c>
    </row>
    <row r="34" spans="1:8" s="586" customFormat="1" ht="24.75" customHeight="1">
      <c r="A34" s="540" t="s">
        <v>564</v>
      </c>
      <c r="B34" s="541">
        <v>165.04272635999999</v>
      </c>
      <c r="C34" s="541">
        <v>35.1648</v>
      </c>
      <c r="D34" s="541">
        <v>75.044799999999995</v>
      </c>
      <c r="E34" s="541">
        <v>-129.87792636</v>
      </c>
      <c r="F34" s="541">
        <v>-78.693517263343878</v>
      </c>
      <c r="G34" s="541">
        <v>39.879999999999995</v>
      </c>
      <c r="H34" s="628">
        <v>113.4088634088634</v>
      </c>
    </row>
    <row r="35" spans="1:8" s="586" customFormat="1" ht="24.75" customHeight="1">
      <c r="A35" s="599" t="s">
        <v>565</v>
      </c>
      <c r="B35" s="532">
        <v>1970122.3306548186</v>
      </c>
      <c r="C35" s="532">
        <v>2428141.6815322544</v>
      </c>
      <c r="D35" s="532">
        <v>2884954.3773671617</v>
      </c>
      <c r="E35" s="532">
        <v>458019.35087743588</v>
      </c>
      <c r="F35" s="532">
        <v>23.248269599847738</v>
      </c>
      <c r="G35" s="532">
        <v>456812.69583490724</v>
      </c>
      <c r="H35" s="557">
        <v>18.813263629107517</v>
      </c>
    </row>
    <row r="36" spans="1:8" s="586" customFormat="1" ht="24.75" customHeight="1">
      <c r="A36" s="540" t="s">
        <v>566</v>
      </c>
      <c r="B36" s="541">
        <v>203061.8</v>
      </c>
      <c r="C36" s="541">
        <v>275863.5</v>
      </c>
      <c r="D36" s="541">
        <v>354888.19999999995</v>
      </c>
      <c r="E36" s="541">
        <v>72801.700000000012</v>
      </c>
      <c r="F36" s="541">
        <v>35.851991856666302</v>
      </c>
      <c r="G36" s="541">
        <v>79024.699999999953</v>
      </c>
      <c r="H36" s="628">
        <v>28.646305147292033</v>
      </c>
    </row>
    <row r="37" spans="1:8" s="586" customFormat="1" ht="24.75" customHeight="1">
      <c r="A37" s="540" t="s">
        <v>567</v>
      </c>
      <c r="B37" s="541">
        <v>8874.3822978200005</v>
      </c>
      <c r="C37" s="541">
        <v>9631.5403532540004</v>
      </c>
      <c r="D37" s="541">
        <v>9244.066105844</v>
      </c>
      <c r="E37" s="541">
        <v>757.15805543399983</v>
      </c>
      <c r="F37" s="541">
        <v>8.531952197055972</v>
      </c>
      <c r="G37" s="541">
        <v>-387.47424741000032</v>
      </c>
      <c r="H37" s="628">
        <v>-4.0229727873080314</v>
      </c>
    </row>
    <row r="38" spans="1:8" s="586" customFormat="1" ht="24.75" customHeight="1">
      <c r="A38" s="547" t="s">
        <v>568</v>
      </c>
      <c r="B38" s="541">
        <v>16701.310774274891</v>
      </c>
      <c r="C38" s="541">
        <v>22577.21356132576</v>
      </c>
      <c r="D38" s="541">
        <v>33159.908688721393</v>
      </c>
      <c r="E38" s="541">
        <v>5875.9027870508689</v>
      </c>
      <c r="F38" s="541">
        <v>35.182285189863961</v>
      </c>
      <c r="G38" s="541">
        <v>10582.695127395633</v>
      </c>
      <c r="H38" s="628">
        <v>46.873344660758058</v>
      </c>
    </row>
    <row r="39" spans="1:8" s="586" customFormat="1" ht="24.75" customHeight="1">
      <c r="A39" s="620" t="s">
        <v>569</v>
      </c>
      <c r="B39" s="541">
        <v>853.65695507000009</v>
      </c>
      <c r="C39" s="541">
        <v>1047.4796596799999</v>
      </c>
      <c r="D39" s="541">
        <v>1029.5113906699999</v>
      </c>
      <c r="E39" s="541">
        <v>193.82270460999985</v>
      </c>
      <c r="F39" s="541">
        <v>22.704987461164226</v>
      </c>
      <c r="G39" s="541">
        <v>-17.968269010000085</v>
      </c>
      <c r="H39" s="628">
        <v>-1.7153811860642056</v>
      </c>
    </row>
    <row r="40" spans="1:8" s="586" customFormat="1" ht="24.75" customHeight="1">
      <c r="A40" s="620" t="s">
        <v>570</v>
      </c>
      <c r="B40" s="541">
        <v>15847.65381920489</v>
      </c>
      <c r="C40" s="541">
        <v>21529.733901645759</v>
      </c>
      <c r="D40" s="541">
        <v>32130.397298051394</v>
      </c>
      <c r="E40" s="541">
        <v>5682.0800824408689</v>
      </c>
      <c r="F40" s="541">
        <v>35.854393005197224</v>
      </c>
      <c r="G40" s="541">
        <v>10600.663396405635</v>
      </c>
      <c r="H40" s="628">
        <v>49.237317306533484</v>
      </c>
    </row>
    <row r="41" spans="1:8" s="586" customFormat="1" ht="24.75" customHeight="1">
      <c r="A41" s="540" t="s">
        <v>571</v>
      </c>
      <c r="B41" s="541">
        <v>1735074.9387289728</v>
      </c>
      <c r="C41" s="541">
        <v>2119961.7499762247</v>
      </c>
      <c r="D41" s="541">
        <v>2487561.2092345762</v>
      </c>
      <c r="E41" s="541">
        <v>384886.81124725193</v>
      </c>
      <c r="F41" s="541">
        <v>22.182719757868231</v>
      </c>
      <c r="G41" s="541">
        <v>367599.45925835148</v>
      </c>
      <c r="H41" s="628">
        <v>17.339909989530426</v>
      </c>
    </row>
    <row r="42" spans="1:8" s="586" customFormat="1" ht="24.75" customHeight="1">
      <c r="A42" s="547" t="s">
        <v>572</v>
      </c>
      <c r="B42" s="541">
        <v>1708985.2290884757</v>
      </c>
      <c r="C42" s="541">
        <v>2090479.080886045</v>
      </c>
      <c r="D42" s="541">
        <v>2456591.8244974143</v>
      </c>
      <c r="E42" s="541">
        <v>381493.85179756931</v>
      </c>
      <c r="F42" s="541">
        <v>22.322829086185099</v>
      </c>
      <c r="G42" s="541">
        <v>366112.74361136928</v>
      </c>
      <c r="H42" s="628">
        <v>17.513341652583922</v>
      </c>
    </row>
    <row r="43" spans="1:8" s="586" customFormat="1" ht="24.75" customHeight="1">
      <c r="A43" s="547" t="s">
        <v>573</v>
      </c>
      <c r="B43" s="541">
        <v>26089.709640497029</v>
      </c>
      <c r="C43" s="541">
        <v>29482.669090179654</v>
      </c>
      <c r="D43" s="541">
        <v>30969.384737161705</v>
      </c>
      <c r="E43" s="541">
        <v>3392.9594496826248</v>
      </c>
      <c r="F43" s="541">
        <v>13.004972061536469</v>
      </c>
      <c r="G43" s="541">
        <v>1486.7156469820511</v>
      </c>
      <c r="H43" s="628">
        <v>5.0426765719025743</v>
      </c>
    </row>
    <row r="44" spans="1:8" s="586" customFormat="1" ht="24.75" customHeight="1">
      <c r="A44" s="559" t="s">
        <v>574</v>
      </c>
      <c r="B44" s="560">
        <v>6409.8988537510004</v>
      </c>
      <c r="C44" s="560">
        <v>107.67764145000001</v>
      </c>
      <c r="D44" s="560">
        <v>100.99333802</v>
      </c>
      <c r="E44" s="560">
        <v>-6302.2212123010004</v>
      </c>
      <c r="F44" s="560">
        <v>-98.320135092506362</v>
      </c>
      <c r="G44" s="560">
        <v>-6.6843034300000141</v>
      </c>
      <c r="H44" s="630">
        <v>-6.2076985899657382</v>
      </c>
    </row>
    <row r="45" spans="1:8" s="586" customFormat="1" ht="24.75" customHeight="1">
      <c r="A45" s="621" t="s">
        <v>575</v>
      </c>
      <c r="B45" s="560">
        <v>0</v>
      </c>
      <c r="C45" s="560">
        <v>0</v>
      </c>
      <c r="D45" s="560">
        <v>0</v>
      </c>
      <c r="E45" s="560">
        <v>0</v>
      </c>
      <c r="F45" s="532"/>
      <c r="G45" s="560">
        <v>0</v>
      </c>
      <c r="H45" s="557"/>
    </row>
    <row r="46" spans="1:8" s="586" customFormat="1" ht="24.75" customHeight="1" thickBot="1">
      <c r="A46" s="622" t="s">
        <v>576</v>
      </c>
      <c r="B46" s="566">
        <v>217281.56618032465</v>
      </c>
      <c r="C46" s="566">
        <v>273342.97761719179</v>
      </c>
      <c r="D46" s="566">
        <v>351304.53000108077</v>
      </c>
      <c r="E46" s="566">
        <v>56061.411436867143</v>
      </c>
      <c r="F46" s="566">
        <v>25.801273629600534</v>
      </c>
      <c r="G46" s="566">
        <v>77961.552383888979</v>
      </c>
      <c r="H46" s="631">
        <v>28.52151281276802</v>
      </c>
    </row>
    <row r="47" spans="1:8" s="586" customFormat="1" ht="20.25" customHeight="1" thickTop="1">
      <c r="A47" s="577" t="s">
        <v>490</v>
      </c>
      <c r="B47" s="623"/>
      <c r="C47" s="624"/>
      <c r="D47" s="624"/>
      <c r="E47" s="625"/>
      <c r="F47" s="625"/>
      <c r="G47" s="625"/>
      <c r="H47" s="625"/>
    </row>
  </sheetData>
  <mergeCells count="11">
    <mergeCell ref="A1:H1"/>
    <mergeCell ref="A2:H2"/>
    <mergeCell ref="A3:H3"/>
    <mergeCell ref="G4:H4"/>
    <mergeCell ref="A5:A7"/>
    <mergeCell ref="E5:H5"/>
    <mergeCell ref="E6:F6"/>
    <mergeCell ref="G6:H6"/>
    <mergeCell ref="B6:B7"/>
    <mergeCell ref="C6:C7"/>
    <mergeCell ref="D6:D7"/>
  </mergeCells>
  <pageMargins left="0.39370078740157483" right="0.39370078740157483" top="0.39370078740157483" bottom="0.39370078740157483" header="0.31496062992125984" footer="0.31496062992125984"/>
  <pageSetup scale="63" orientation="portrait" r:id="rId1"/>
</worksheet>
</file>

<file path=xl/worksheets/sheet44.xml><?xml version="1.0" encoding="utf-8"?>
<worksheet xmlns="http://schemas.openxmlformats.org/spreadsheetml/2006/main" xmlns:r="http://schemas.openxmlformats.org/officeDocument/2006/relationships">
  <sheetPr>
    <pageSetUpPr fitToPage="1"/>
  </sheetPr>
  <dimension ref="A1:H47"/>
  <sheetViews>
    <sheetView showGridLines="0" workbookViewId="0">
      <selection activeCell="B10" sqref="B10"/>
    </sheetView>
  </sheetViews>
  <sheetFormatPr defaultColWidth="11" defaultRowHeight="17.100000000000001" customHeight="1"/>
  <cols>
    <col min="1" max="1" width="51.42578125" style="586" bestFit="1" customWidth="1"/>
    <col min="2" max="4" width="15.5703125" style="586" bestFit="1" customWidth="1"/>
    <col min="5" max="5" width="14" style="586" bestFit="1" customWidth="1"/>
    <col min="6" max="6" width="12.5703125" style="586" bestFit="1" customWidth="1"/>
    <col min="7" max="7" width="15.140625" style="586" bestFit="1" customWidth="1"/>
    <col min="8" max="8" width="9.42578125" style="586" customWidth="1"/>
    <col min="9" max="253" width="11" style="524"/>
    <col min="254" max="254" width="46.7109375" style="524" bestFit="1" customWidth="1"/>
    <col min="255" max="255" width="11.85546875" style="524" customWidth="1"/>
    <col min="256" max="256" width="12.42578125" style="524" customWidth="1"/>
    <col min="257" max="257" width="12.5703125" style="524" customWidth="1"/>
    <col min="258" max="258" width="11.7109375" style="524" customWidth="1"/>
    <col min="259" max="259" width="10.7109375" style="524" customWidth="1"/>
    <col min="260" max="260" width="2.42578125" style="524" bestFit="1" customWidth="1"/>
    <col min="261" max="261" width="8.5703125" style="524" customWidth="1"/>
    <col min="262" max="262" width="12.42578125" style="524" customWidth="1"/>
    <col min="263" max="263" width="2.140625" style="524" customWidth="1"/>
    <col min="264" max="264" width="9.42578125" style="524" customWidth="1"/>
    <col min="265" max="509" width="11" style="524"/>
    <col min="510" max="510" width="46.7109375" style="524" bestFit="1" customWidth="1"/>
    <col min="511" max="511" width="11.85546875" style="524" customWidth="1"/>
    <col min="512" max="512" width="12.42578125" style="524" customWidth="1"/>
    <col min="513" max="513" width="12.5703125" style="524" customWidth="1"/>
    <col min="514" max="514" width="11.7109375" style="524" customWidth="1"/>
    <col min="515" max="515" width="10.7109375" style="524" customWidth="1"/>
    <col min="516" max="516" width="2.42578125" style="524" bestFit="1" customWidth="1"/>
    <col min="517" max="517" width="8.5703125" style="524" customWidth="1"/>
    <col min="518" max="518" width="12.42578125" style="524" customWidth="1"/>
    <col min="519" max="519" width="2.140625" style="524" customWidth="1"/>
    <col min="520" max="520" width="9.42578125" style="524" customWidth="1"/>
    <col min="521" max="765" width="11" style="524"/>
    <col min="766" max="766" width="46.7109375" style="524" bestFit="1" customWidth="1"/>
    <col min="767" max="767" width="11.85546875" style="524" customWidth="1"/>
    <col min="768" max="768" width="12.42578125" style="524" customWidth="1"/>
    <col min="769" max="769" width="12.5703125" style="524" customWidth="1"/>
    <col min="770" max="770" width="11.7109375" style="524" customWidth="1"/>
    <col min="771" max="771" width="10.7109375" style="524" customWidth="1"/>
    <col min="772" max="772" width="2.42578125" style="524" bestFit="1" customWidth="1"/>
    <col min="773" max="773" width="8.5703125" style="524" customWidth="1"/>
    <col min="774" max="774" width="12.42578125" style="524" customWidth="1"/>
    <col min="775" max="775" width="2.140625" style="524" customWidth="1"/>
    <col min="776" max="776" width="9.42578125" style="524" customWidth="1"/>
    <col min="777" max="1021" width="11" style="524"/>
    <col min="1022" max="1022" width="46.7109375" style="524" bestFit="1" customWidth="1"/>
    <col min="1023" max="1023" width="11.85546875" style="524" customWidth="1"/>
    <col min="1024" max="1024" width="12.42578125" style="524" customWidth="1"/>
    <col min="1025" max="1025" width="12.5703125" style="524" customWidth="1"/>
    <col min="1026" max="1026" width="11.7109375" style="524" customWidth="1"/>
    <col min="1027" max="1027" width="10.7109375" style="524" customWidth="1"/>
    <col min="1028" max="1028" width="2.42578125" style="524" bestFit="1" customWidth="1"/>
    <col min="1029" max="1029" width="8.5703125" style="524" customWidth="1"/>
    <col min="1030" max="1030" width="12.42578125" style="524" customWidth="1"/>
    <col min="1031" max="1031" width="2.140625" style="524" customWidth="1"/>
    <col min="1032" max="1032" width="9.42578125" style="524" customWidth="1"/>
    <col min="1033" max="1277" width="11" style="524"/>
    <col min="1278" max="1278" width="46.7109375" style="524" bestFit="1" customWidth="1"/>
    <col min="1279" max="1279" width="11.85546875" style="524" customWidth="1"/>
    <col min="1280" max="1280" width="12.42578125" style="524" customWidth="1"/>
    <col min="1281" max="1281" width="12.5703125" style="524" customWidth="1"/>
    <col min="1282" max="1282" width="11.7109375" style="524" customWidth="1"/>
    <col min="1283" max="1283" width="10.7109375" style="524" customWidth="1"/>
    <col min="1284" max="1284" width="2.42578125" style="524" bestFit="1" customWidth="1"/>
    <col min="1285" max="1285" width="8.5703125" style="524" customWidth="1"/>
    <col min="1286" max="1286" width="12.42578125" style="524" customWidth="1"/>
    <col min="1287" max="1287" width="2.140625" style="524" customWidth="1"/>
    <col min="1288" max="1288" width="9.42578125" style="524" customWidth="1"/>
    <col min="1289" max="1533" width="11" style="524"/>
    <col min="1534" max="1534" width="46.7109375" style="524" bestFit="1" customWidth="1"/>
    <col min="1535" max="1535" width="11.85546875" style="524" customWidth="1"/>
    <col min="1536" max="1536" width="12.42578125" style="524" customWidth="1"/>
    <col min="1537" max="1537" width="12.5703125" style="524" customWidth="1"/>
    <col min="1538" max="1538" width="11.7109375" style="524" customWidth="1"/>
    <col min="1539" max="1539" width="10.7109375" style="524" customWidth="1"/>
    <col min="1540" max="1540" width="2.42578125" style="524" bestFit="1" customWidth="1"/>
    <col min="1541" max="1541" width="8.5703125" style="524" customWidth="1"/>
    <col min="1542" max="1542" width="12.42578125" style="524" customWidth="1"/>
    <col min="1543" max="1543" width="2.140625" style="524" customWidth="1"/>
    <col min="1544" max="1544" width="9.42578125" style="524" customWidth="1"/>
    <col min="1545" max="1789" width="11" style="524"/>
    <col min="1790" max="1790" width="46.7109375" style="524" bestFit="1" customWidth="1"/>
    <col min="1791" max="1791" width="11.85546875" style="524" customWidth="1"/>
    <col min="1792" max="1792" width="12.42578125" style="524" customWidth="1"/>
    <col min="1793" max="1793" width="12.5703125" style="524" customWidth="1"/>
    <col min="1794" max="1794" width="11.7109375" style="524" customWidth="1"/>
    <col min="1795" max="1795" width="10.7109375" style="524" customWidth="1"/>
    <col min="1796" max="1796" width="2.42578125" style="524" bestFit="1" customWidth="1"/>
    <col min="1797" max="1797" width="8.5703125" style="524" customWidth="1"/>
    <col min="1798" max="1798" width="12.42578125" style="524" customWidth="1"/>
    <col min="1799" max="1799" width="2.140625" style="524" customWidth="1"/>
    <col min="1800" max="1800" width="9.42578125" style="524" customWidth="1"/>
    <col min="1801" max="2045" width="11" style="524"/>
    <col min="2046" max="2046" width="46.7109375" style="524" bestFit="1" customWidth="1"/>
    <col min="2047" max="2047" width="11.85546875" style="524" customWidth="1"/>
    <col min="2048" max="2048" width="12.42578125" style="524" customWidth="1"/>
    <col min="2049" max="2049" width="12.5703125" style="524" customWidth="1"/>
    <col min="2050" max="2050" width="11.7109375" style="524" customWidth="1"/>
    <col min="2051" max="2051" width="10.7109375" style="524" customWidth="1"/>
    <col min="2052" max="2052" width="2.42578125" style="524" bestFit="1" customWidth="1"/>
    <col min="2053" max="2053" width="8.5703125" style="524" customWidth="1"/>
    <col min="2054" max="2054" width="12.42578125" style="524" customWidth="1"/>
    <col min="2055" max="2055" width="2.140625" style="524" customWidth="1"/>
    <col min="2056" max="2056" width="9.42578125" style="524" customWidth="1"/>
    <col min="2057" max="2301" width="11" style="524"/>
    <col min="2302" max="2302" width="46.7109375" style="524" bestFit="1" customWidth="1"/>
    <col min="2303" max="2303" width="11.85546875" style="524" customWidth="1"/>
    <col min="2304" max="2304" width="12.42578125" style="524" customWidth="1"/>
    <col min="2305" max="2305" width="12.5703125" style="524" customWidth="1"/>
    <col min="2306" max="2306" width="11.7109375" style="524" customWidth="1"/>
    <col min="2307" max="2307" width="10.7109375" style="524" customWidth="1"/>
    <col min="2308" max="2308" width="2.42578125" style="524" bestFit="1" customWidth="1"/>
    <col min="2309" max="2309" width="8.5703125" style="524" customWidth="1"/>
    <col min="2310" max="2310" width="12.42578125" style="524" customWidth="1"/>
    <col min="2311" max="2311" width="2.140625" style="524" customWidth="1"/>
    <col min="2312" max="2312" width="9.42578125" style="524" customWidth="1"/>
    <col min="2313" max="2557" width="11" style="524"/>
    <col min="2558" max="2558" width="46.7109375" style="524" bestFit="1" customWidth="1"/>
    <col min="2559" max="2559" width="11.85546875" style="524" customWidth="1"/>
    <col min="2560" max="2560" width="12.42578125" style="524" customWidth="1"/>
    <col min="2561" max="2561" width="12.5703125" style="524" customWidth="1"/>
    <col min="2562" max="2562" width="11.7109375" style="524" customWidth="1"/>
    <col min="2563" max="2563" width="10.7109375" style="524" customWidth="1"/>
    <col min="2564" max="2564" width="2.42578125" style="524" bestFit="1" customWidth="1"/>
    <col min="2565" max="2565" width="8.5703125" style="524" customWidth="1"/>
    <col min="2566" max="2566" width="12.42578125" style="524" customWidth="1"/>
    <col min="2567" max="2567" width="2.140625" style="524" customWidth="1"/>
    <col min="2568" max="2568" width="9.42578125" style="524" customWidth="1"/>
    <col min="2569" max="2813" width="11" style="524"/>
    <col min="2814" max="2814" width="46.7109375" style="524" bestFit="1" customWidth="1"/>
    <col min="2815" max="2815" width="11.85546875" style="524" customWidth="1"/>
    <col min="2816" max="2816" width="12.42578125" style="524" customWidth="1"/>
    <col min="2817" max="2817" width="12.5703125" style="524" customWidth="1"/>
    <col min="2818" max="2818" width="11.7109375" style="524" customWidth="1"/>
    <col min="2819" max="2819" width="10.7109375" style="524" customWidth="1"/>
    <col min="2820" max="2820" width="2.42578125" style="524" bestFit="1" customWidth="1"/>
    <col min="2821" max="2821" width="8.5703125" style="524" customWidth="1"/>
    <col min="2822" max="2822" width="12.42578125" style="524" customWidth="1"/>
    <col min="2823" max="2823" width="2.140625" style="524" customWidth="1"/>
    <col min="2824" max="2824" width="9.42578125" style="524" customWidth="1"/>
    <col min="2825" max="3069" width="11" style="524"/>
    <col min="3070" max="3070" width="46.7109375" style="524" bestFit="1" customWidth="1"/>
    <col min="3071" max="3071" width="11.85546875" style="524" customWidth="1"/>
    <col min="3072" max="3072" width="12.42578125" style="524" customWidth="1"/>
    <col min="3073" max="3073" width="12.5703125" style="524" customWidth="1"/>
    <col min="3074" max="3074" width="11.7109375" style="524" customWidth="1"/>
    <col min="3075" max="3075" width="10.7109375" style="524" customWidth="1"/>
    <col min="3076" max="3076" width="2.42578125" style="524" bestFit="1" customWidth="1"/>
    <col min="3077" max="3077" width="8.5703125" style="524" customWidth="1"/>
    <col min="3078" max="3078" width="12.42578125" style="524" customWidth="1"/>
    <col min="3079" max="3079" width="2.140625" style="524" customWidth="1"/>
    <col min="3080" max="3080" width="9.42578125" style="524" customWidth="1"/>
    <col min="3081" max="3325" width="11" style="524"/>
    <col min="3326" max="3326" width="46.7109375" style="524" bestFit="1" customWidth="1"/>
    <col min="3327" max="3327" width="11.85546875" style="524" customWidth="1"/>
    <col min="3328" max="3328" width="12.42578125" style="524" customWidth="1"/>
    <col min="3329" max="3329" width="12.5703125" style="524" customWidth="1"/>
    <col min="3330" max="3330" width="11.7109375" style="524" customWidth="1"/>
    <col min="3331" max="3331" width="10.7109375" style="524" customWidth="1"/>
    <col min="3332" max="3332" width="2.42578125" style="524" bestFit="1" customWidth="1"/>
    <col min="3333" max="3333" width="8.5703125" style="524" customWidth="1"/>
    <col min="3334" max="3334" width="12.42578125" style="524" customWidth="1"/>
    <col min="3335" max="3335" width="2.140625" style="524" customWidth="1"/>
    <col min="3336" max="3336" width="9.42578125" style="524" customWidth="1"/>
    <col min="3337" max="3581" width="11" style="524"/>
    <col min="3582" max="3582" width="46.7109375" style="524" bestFit="1" customWidth="1"/>
    <col min="3583" max="3583" width="11.85546875" style="524" customWidth="1"/>
    <col min="3584" max="3584" width="12.42578125" style="524" customWidth="1"/>
    <col min="3585" max="3585" width="12.5703125" style="524" customWidth="1"/>
    <col min="3586" max="3586" width="11.7109375" style="524" customWidth="1"/>
    <col min="3587" max="3587" width="10.7109375" style="524" customWidth="1"/>
    <col min="3588" max="3588" width="2.42578125" style="524" bestFit="1" customWidth="1"/>
    <col min="3589" max="3589" width="8.5703125" style="524" customWidth="1"/>
    <col min="3590" max="3590" width="12.42578125" style="524" customWidth="1"/>
    <col min="3591" max="3591" width="2.140625" style="524" customWidth="1"/>
    <col min="3592" max="3592" width="9.42578125" style="524" customWidth="1"/>
    <col min="3593" max="3837" width="11" style="524"/>
    <col min="3838" max="3838" width="46.7109375" style="524" bestFit="1" customWidth="1"/>
    <col min="3839" max="3839" width="11.85546875" style="524" customWidth="1"/>
    <col min="3840" max="3840" width="12.42578125" style="524" customWidth="1"/>
    <col min="3841" max="3841" width="12.5703125" style="524" customWidth="1"/>
    <col min="3842" max="3842" width="11.7109375" style="524" customWidth="1"/>
    <col min="3843" max="3843" width="10.7109375" style="524" customWidth="1"/>
    <col min="3844" max="3844" width="2.42578125" style="524" bestFit="1" customWidth="1"/>
    <col min="3845" max="3845" width="8.5703125" style="524" customWidth="1"/>
    <col min="3846" max="3846" width="12.42578125" style="524" customWidth="1"/>
    <col min="3847" max="3847" width="2.140625" style="524" customWidth="1"/>
    <col min="3848" max="3848" width="9.42578125" style="524" customWidth="1"/>
    <col min="3849" max="4093" width="11" style="524"/>
    <col min="4094" max="4094" width="46.7109375" style="524" bestFit="1" customWidth="1"/>
    <col min="4095" max="4095" width="11.85546875" style="524" customWidth="1"/>
    <col min="4096" max="4096" width="12.42578125" style="524" customWidth="1"/>
    <col min="4097" max="4097" width="12.5703125" style="524" customWidth="1"/>
    <col min="4098" max="4098" width="11.7109375" style="524" customWidth="1"/>
    <col min="4099" max="4099" width="10.7109375" style="524" customWidth="1"/>
    <col min="4100" max="4100" width="2.42578125" style="524" bestFit="1" customWidth="1"/>
    <col min="4101" max="4101" width="8.5703125" style="524" customWidth="1"/>
    <col min="4102" max="4102" width="12.42578125" style="524" customWidth="1"/>
    <col min="4103" max="4103" width="2.140625" style="524" customWidth="1"/>
    <col min="4104" max="4104" width="9.42578125" style="524" customWidth="1"/>
    <col min="4105" max="4349" width="11" style="524"/>
    <col min="4350" max="4350" width="46.7109375" style="524" bestFit="1" customWidth="1"/>
    <col min="4351" max="4351" width="11.85546875" style="524" customWidth="1"/>
    <col min="4352" max="4352" width="12.42578125" style="524" customWidth="1"/>
    <col min="4353" max="4353" width="12.5703125" style="524" customWidth="1"/>
    <col min="4354" max="4354" width="11.7109375" style="524" customWidth="1"/>
    <col min="4355" max="4355" width="10.7109375" style="524" customWidth="1"/>
    <col min="4356" max="4356" width="2.42578125" style="524" bestFit="1" customWidth="1"/>
    <col min="4357" max="4357" width="8.5703125" style="524" customWidth="1"/>
    <col min="4358" max="4358" width="12.42578125" style="524" customWidth="1"/>
    <col min="4359" max="4359" width="2.140625" style="524" customWidth="1"/>
    <col min="4360" max="4360" width="9.42578125" style="524" customWidth="1"/>
    <col min="4361" max="4605" width="11" style="524"/>
    <col min="4606" max="4606" width="46.7109375" style="524" bestFit="1" customWidth="1"/>
    <col min="4607" max="4607" width="11.85546875" style="524" customWidth="1"/>
    <col min="4608" max="4608" width="12.42578125" style="524" customWidth="1"/>
    <col min="4609" max="4609" width="12.5703125" style="524" customWidth="1"/>
    <col min="4610" max="4610" width="11.7109375" style="524" customWidth="1"/>
    <col min="4611" max="4611" width="10.7109375" style="524" customWidth="1"/>
    <col min="4612" max="4612" width="2.42578125" style="524" bestFit="1" customWidth="1"/>
    <col min="4613" max="4613" width="8.5703125" style="524" customWidth="1"/>
    <col min="4614" max="4614" width="12.42578125" style="524" customWidth="1"/>
    <col min="4615" max="4615" width="2.140625" style="524" customWidth="1"/>
    <col min="4616" max="4616" width="9.42578125" style="524" customWidth="1"/>
    <col min="4617" max="4861" width="11" style="524"/>
    <col min="4862" max="4862" width="46.7109375" style="524" bestFit="1" customWidth="1"/>
    <col min="4863" max="4863" width="11.85546875" style="524" customWidth="1"/>
    <col min="4864" max="4864" width="12.42578125" style="524" customWidth="1"/>
    <col min="4865" max="4865" width="12.5703125" style="524" customWidth="1"/>
    <col min="4866" max="4866" width="11.7109375" style="524" customWidth="1"/>
    <col min="4867" max="4867" width="10.7109375" style="524" customWidth="1"/>
    <col min="4868" max="4868" width="2.42578125" style="524" bestFit="1" customWidth="1"/>
    <col min="4869" max="4869" width="8.5703125" style="524" customWidth="1"/>
    <col min="4870" max="4870" width="12.42578125" style="524" customWidth="1"/>
    <col min="4871" max="4871" width="2.140625" style="524" customWidth="1"/>
    <col min="4872" max="4872" width="9.42578125" style="524" customWidth="1"/>
    <col min="4873" max="5117" width="11" style="524"/>
    <col min="5118" max="5118" width="46.7109375" style="524" bestFit="1" customWidth="1"/>
    <col min="5119" max="5119" width="11.85546875" style="524" customWidth="1"/>
    <col min="5120" max="5120" width="12.42578125" style="524" customWidth="1"/>
    <col min="5121" max="5121" width="12.5703125" style="524" customWidth="1"/>
    <col min="5122" max="5122" width="11.7109375" style="524" customWidth="1"/>
    <col min="5123" max="5123" width="10.7109375" style="524" customWidth="1"/>
    <col min="5124" max="5124" width="2.42578125" style="524" bestFit="1" customWidth="1"/>
    <col min="5125" max="5125" width="8.5703125" style="524" customWidth="1"/>
    <col min="5126" max="5126" width="12.42578125" style="524" customWidth="1"/>
    <col min="5127" max="5127" width="2.140625" style="524" customWidth="1"/>
    <col min="5128" max="5128" width="9.42578125" style="524" customWidth="1"/>
    <col min="5129" max="5373" width="11" style="524"/>
    <col min="5374" max="5374" width="46.7109375" style="524" bestFit="1" customWidth="1"/>
    <col min="5375" max="5375" width="11.85546875" style="524" customWidth="1"/>
    <col min="5376" max="5376" width="12.42578125" style="524" customWidth="1"/>
    <col min="5377" max="5377" width="12.5703125" style="524" customWidth="1"/>
    <col min="5378" max="5378" width="11.7109375" style="524" customWidth="1"/>
    <col min="5379" max="5379" width="10.7109375" style="524" customWidth="1"/>
    <col min="5380" max="5380" width="2.42578125" style="524" bestFit="1" customWidth="1"/>
    <col min="5381" max="5381" width="8.5703125" style="524" customWidth="1"/>
    <col min="5382" max="5382" width="12.42578125" style="524" customWidth="1"/>
    <col min="5383" max="5383" width="2.140625" style="524" customWidth="1"/>
    <col min="5384" max="5384" width="9.42578125" style="524" customWidth="1"/>
    <col min="5385" max="5629" width="11" style="524"/>
    <col min="5630" max="5630" width="46.7109375" style="524" bestFit="1" customWidth="1"/>
    <col min="5631" max="5631" width="11.85546875" style="524" customWidth="1"/>
    <col min="5632" max="5632" width="12.42578125" style="524" customWidth="1"/>
    <col min="5633" max="5633" width="12.5703125" style="524" customWidth="1"/>
    <col min="5634" max="5634" width="11.7109375" style="524" customWidth="1"/>
    <col min="5635" max="5635" width="10.7109375" style="524" customWidth="1"/>
    <col min="5636" max="5636" width="2.42578125" style="524" bestFit="1" customWidth="1"/>
    <col min="5637" max="5637" width="8.5703125" style="524" customWidth="1"/>
    <col min="5638" max="5638" width="12.42578125" style="524" customWidth="1"/>
    <col min="5639" max="5639" width="2.140625" style="524" customWidth="1"/>
    <col min="5640" max="5640" width="9.42578125" style="524" customWidth="1"/>
    <col min="5641" max="5885" width="11" style="524"/>
    <col min="5886" max="5886" width="46.7109375" style="524" bestFit="1" customWidth="1"/>
    <col min="5887" max="5887" width="11.85546875" style="524" customWidth="1"/>
    <col min="5888" max="5888" width="12.42578125" style="524" customWidth="1"/>
    <col min="5889" max="5889" width="12.5703125" style="524" customWidth="1"/>
    <col min="5890" max="5890" width="11.7109375" style="524" customWidth="1"/>
    <col min="5891" max="5891" width="10.7109375" style="524" customWidth="1"/>
    <col min="5892" max="5892" width="2.42578125" style="524" bestFit="1" customWidth="1"/>
    <col min="5893" max="5893" width="8.5703125" style="524" customWidth="1"/>
    <col min="5894" max="5894" width="12.42578125" style="524" customWidth="1"/>
    <col min="5895" max="5895" width="2.140625" style="524" customWidth="1"/>
    <col min="5896" max="5896" width="9.42578125" style="524" customWidth="1"/>
    <col min="5897" max="6141" width="11" style="524"/>
    <col min="6142" max="6142" width="46.7109375" style="524" bestFit="1" customWidth="1"/>
    <col min="6143" max="6143" width="11.85546875" style="524" customWidth="1"/>
    <col min="6144" max="6144" width="12.42578125" style="524" customWidth="1"/>
    <col min="6145" max="6145" width="12.5703125" style="524" customWidth="1"/>
    <col min="6146" max="6146" width="11.7109375" style="524" customWidth="1"/>
    <col min="6147" max="6147" width="10.7109375" style="524" customWidth="1"/>
    <col min="6148" max="6148" width="2.42578125" style="524" bestFit="1" customWidth="1"/>
    <col min="6149" max="6149" width="8.5703125" style="524" customWidth="1"/>
    <col min="6150" max="6150" width="12.42578125" style="524" customWidth="1"/>
    <col min="6151" max="6151" width="2.140625" style="524" customWidth="1"/>
    <col min="6152" max="6152" width="9.42578125" style="524" customWidth="1"/>
    <col min="6153" max="6397" width="11" style="524"/>
    <col min="6398" max="6398" width="46.7109375" style="524" bestFit="1" customWidth="1"/>
    <col min="6399" max="6399" width="11.85546875" style="524" customWidth="1"/>
    <col min="6400" max="6400" width="12.42578125" style="524" customWidth="1"/>
    <col min="6401" max="6401" width="12.5703125" style="524" customWidth="1"/>
    <col min="6402" max="6402" width="11.7109375" style="524" customWidth="1"/>
    <col min="6403" max="6403" width="10.7109375" style="524" customWidth="1"/>
    <col min="6404" max="6404" width="2.42578125" style="524" bestFit="1" customWidth="1"/>
    <col min="6405" max="6405" width="8.5703125" style="524" customWidth="1"/>
    <col min="6406" max="6406" width="12.42578125" style="524" customWidth="1"/>
    <col min="6407" max="6407" width="2.140625" style="524" customWidth="1"/>
    <col min="6408" max="6408" width="9.42578125" style="524" customWidth="1"/>
    <col min="6409" max="6653" width="11" style="524"/>
    <col min="6654" max="6654" width="46.7109375" style="524" bestFit="1" customWidth="1"/>
    <col min="6655" max="6655" width="11.85546875" style="524" customWidth="1"/>
    <col min="6656" max="6656" width="12.42578125" style="524" customWidth="1"/>
    <col min="6657" max="6657" width="12.5703125" style="524" customWidth="1"/>
    <col min="6658" max="6658" width="11.7109375" style="524" customWidth="1"/>
    <col min="6659" max="6659" width="10.7109375" style="524" customWidth="1"/>
    <col min="6660" max="6660" width="2.42578125" style="524" bestFit="1" customWidth="1"/>
    <col min="6661" max="6661" width="8.5703125" style="524" customWidth="1"/>
    <col min="6662" max="6662" width="12.42578125" style="524" customWidth="1"/>
    <col min="6663" max="6663" width="2.140625" style="524" customWidth="1"/>
    <col min="6664" max="6664" width="9.42578125" style="524" customWidth="1"/>
    <col min="6665" max="6909" width="11" style="524"/>
    <col min="6910" max="6910" width="46.7109375" style="524" bestFit="1" customWidth="1"/>
    <col min="6911" max="6911" width="11.85546875" style="524" customWidth="1"/>
    <col min="6912" max="6912" width="12.42578125" style="524" customWidth="1"/>
    <col min="6913" max="6913" width="12.5703125" style="524" customWidth="1"/>
    <col min="6914" max="6914" width="11.7109375" style="524" customWidth="1"/>
    <col min="6915" max="6915" width="10.7109375" style="524" customWidth="1"/>
    <col min="6916" max="6916" width="2.42578125" style="524" bestFit="1" customWidth="1"/>
    <col min="6917" max="6917" width="8.5703125" style="524" customWidth="1"/>
    <col min="6918" max="6918" width="12.42578125" style="524" customWidth="1"/>
    <col min="6919" max="6919" width="2.140625" style="524" customWidth="1"/>
    <col min="6920" max="6920" width="9.42578125" style="524" customWidth="1"/>
    <col min="6921" max="7165" width="11" style="524"/>
    <col min="7166" max="7166" width="46.7109375" style="524" bestFit="1" customWidth="1"/>
    <col min="7167" max="7167" width="11.85546875" style="524" customWidth="1"/>
    <col min="7168" max="7168" width="12.42578125" style="524" customWidth="1"/>
    <col min="7169" max="7169" width="12.5703125" style="524" customWidth="1"/>
    <col min="7170" max="7170" width="11.7109375" style="524" customWidth="1"/>
    <col min="7171" max="7171" width="10.7109375" style="524" customWidth="1"/>
    <col min="7172" max="7172" width="2.42578125" style="524" bestFit="1" customWidth="1"/>
    <col min="7173" max="7173" width="8.5703125" style="524" customWidth="1"/>
    <col min="7174" max="7174" width="12.42578125" style="524" customWidth="1"/>
    <col min="7175" max="7175" width="2.140625" style="524" customWidth="1"/>
    <col min="7176" max="7176" width="9.42578125" style="524" customWidth="1"/>
    <col min="7177" max="7421" width="11" style="524"/>
    <col min="7422" max="7422" width="46.7109375" style="524" bestFit="1" customWidth="1"/>
    <col min="7423" max="7423" width="11.85546875" style="524" customWidth="1"/>
    <col min="7424" max="7424" width="12.42578125" style="524" customWidth="1"/>
    <col min="7425" max="7425" width="12.5703125" style="524" customWidth="1"/>
    <col min="7426" max="7426" width="11.7109375" style="524" customWidth="1"/>
    <col min="7427" max="7427" width="10.7109375" style="524" customWidth="1"/>
    <col min="7428" max="7428" width="2.42578125" style="524" bestFit="1" customWidth="1"/>
    <col min="7429" max="7429" width="8.5703125" style="524" customWidth="1"/>
    <col min="7430" max="7430" width="12.42578125" style="524" customWidth="1"/>
    <col min="7431" max="7431" width="2.140625" style="524" customWidth="1"/>
    <col min="7432" max="7432" width="9.42578125" style="524" customWidth="1"/>
    <col min="7433" max="7677" width="11" style="524"/>
    <col min="7678" max="7678" width="46.7109375" style="524" bestFit="1" customWidth="1"/>
    <col min="7679" max="7679" width="11.85546875" style="524" customWidth="1"/>
    <col min="7680" max="7680" width="12.42578125" style="524" customWidth="1"/>
    <col min="7681" max="7681" width="12.5703125" style="524" customWidth="1"/>
    <col min="7682" max="7682" width="11.7109375" style="524" customWidth="1"/>
    <col min="7683" max="7683" width="10.7109375" style="524" customWidth="1"/>
    <col min="7684" max="7684" width="2.42578125" style="524" bestFit="1" customWidth="1"/>
    <col min="7685" max="7685" width="8.5703125" style="524" customWidth="1"/>
    <col min="7686" max="7686" width="12.42578125" style="524" customWidth="1"/>
    <col min="7687" max="7687" width="2.140625" style="524" customWidth="1"/>
    <col min="7688" max="7688" width="9.42578125" style="524" customWidth="1"/>
    <col min="7689" max="7933" width="11" style="524"/>
    <col min="7934" max="7934" width="46.7109375" style="524" bestFit="1" customWidth="1"/>
    <col min="7935" max="7935" width="11.85546875" style="524" customWidth="1"/>
    <col min="7936" max="7936" width="12.42578125" style="524" customWidth="1"/>
    <col min="7937" max="7937" width="12.5703125" style="524" customWidth="1"/>
    <col min="7938" max="7938" width="11.7109375" style="524" customWidth="1"/>
    <col min="7939" max="7939" width="10.7109375" style="524" customWidth="1"/>
    <col min="7940" max="7940" width="2.42578125" style="524" bestFit="1" customWidth="1"/>
    <col min="7941" max="7941" width="8.5703125" style="524" customWidth="1"/>
    <col min="7942" max="7942" width="12.42578125" style="524" customWidth="1"/>
    <col min="7943" max="7943" width="2.140625" style="524" customWidth="1"/>
    <col min="7944" max="7944" width="9.42578125" style="524" customWidth="1"/>
    <col min="7945" max="8189" width="11" style="524"/>
    <col min="8190" max="8190" width="46.7109375" style="524" bestFit="1" customWidth="1"/>
    <col min="8191" max="8191" width="11.85546875" style="524" customWidth="1"/>
    <col min="8192" max="8192" width="12.42578125" style="524" customWidth="1"/>
    <col min="8193" max="8193" width="12.5703125" style="524" customWidth="1"/>
    <col min="8194" max="8194" width="11.7109375" style="524" customWidth="1"/>
    <col min="8195" max="8195" width="10.7109375" style="524" customWidth="1"/>
    <col min="8196" max="8196" width="2.42578125" style="524" bestFit="1" customWidth="1"/>
    <col min="8197" max="8197" width="8.5703125" style="524" customWidth="1"/>
    <col min="8198" max="8198" width="12.42578125" style="524" customWidth="1"/>
    <col min="8199" max="8199" width="2.140625" style="524" customWidth="1"/>
    <col min="8200" max="8200" width="9.42578125" style="524" customWidth="1"/>
    <col min="8201" max="8445" width="11" style="524"/>
    <col min="8446" max="8446" width="46.7109375" style="524" bestFit="1" customWidth="1"/>
    <col min="8447" max="8447" width="11.85546875" style="524" customWidth="1"/>
    <col min="8448" max="8448" width="12.42578125" style="524" customWidth="1"/>
    <col min="8449" max="8449" width="12.5703125" style="524" customWidth="1"/>
    <col min="8450" max="8450" width="11.7109375" style="524" customWidth="1"/>
    <col min="8451" max="8451" width="10.7109375" style="524" customWidth="1"/>
    <col min="8452" max="8452" width="2.42578125" style="524" bestFit="1" customWidth="1"/>
    <col min="8453" max="8453" width="8.5703125" style="524" customWidth="1"/>
    <col min="8454" max="8454" width="12.42578125" style="524" customWidth="1"/>
    <col min="8455" max="8455" width="2.140625" style="524" customWidth="1"/>
    <col min="8456" max="8456" width="9.42578125" style="524" customWidth="1"/>
    <col min="8457" max="8701" width="11" style="524"/>
    <col min="8702" max="8702" width="46.7109375" style="524" bestFit="1" customWidth="1"/>
    <col min="8703" max="8703" width="11.85546875" style="524" customWidth="1"/>
    <col min="8704" max="8704" width="12.42578125" style="524" customWidth="1"/>
    <col min="8705" max="8705" width="12.5703125" style="524" customWidth="1"/>
    <col min="8706" max="8706" width="11.7109375" style="524" customWidth="1"/>
    <col min="8707" max="8707" width="10.7109375" style="524" customWidth="1"/>
    <col min="8708" max="8708" width="2.42578125" style="524" bestFit="1" customWidth="1"/>
    <col min="8709" max="8709" width="8.5703125" style="524" customWidth="1"/>
    <col min="8710" max="8710" width="12.42578125" style="524" customWidth="1"/>
    <col min="8711" max="8711" width="2.140625" style="524" customWidth="1"/>
    <col min="8712" max="8712" width="9.42578125" style="524" customWidth="1"/>
    <col min="8713" max="8957" width="11" style="524"/>
    <col min="8958" max="8958" width="46.7109375" style="524" bestFit="1" customWidth="1"/>
    <col min="8959" max="8959" width="11.85546875" style="524" customWidth="1"/>
    <col min="8960" max="8960" width="12.42578125" style="524" customWidth="1"/>
    <col min="8961" max="8961" width="12.5703125" style="524" customWidth="1"/>
    <col min="8962" max="8962" width="11.7109375" style="524" customWidth="1"/>
    <col min="8963" max="8963" width="10.7109375" style="524" customWidth="1"/>
    <col min="8964" max="8964" width="2.42578125" style="524" bestFit="1" customWidth="1"/>
    <col min="8965" max="8965" width="8.5703125" style="524" customWidth="1"/>
    <col min="8966" max="8966" width="12.42578125" style="524" customWidth="1"/>
    <col min="8967" max="8967" width="2.140625" style="524" customWidth="1"/>
    <col min="8968" max="8968" width="9.42578125" style="524" customWidth="1"/>
    <col min="8969" max="9213" width="11" style="524"/>
    <col min="9214" max="9214" width="46.7109375" style="524" bestFit="1" customWidth="1"/>
    <col min="9215" max="9215" width="11.85546875" style="524" customWidth="1"/>
    <col min="9216" max="9216" width="12.42578125" style="524" customWidth="1"/>
    <col min="9217" max="9217" width="12.5703125" style="524" customWidth="1"/>
    <col min="9218" max="9218" width="11.7109375" style="524" customWidth="1"/>
    <col min="9219" max="9219" width="10.7109375" style="524" customWidth="1"/>
    <col min="9220" max="9220" width="2.42578125" style="524" bestFit="1" customWidth="1"/>
    <col min="9221" max="9221" width="8.5703125" style="524" customWidth="1"/>
    <col min="9222" max="9222" width="12.42578125" style="524" customWidth="1"/>
    <col min="9223" max="9223" width="2.140625" style="524" customWidth="1"/>
    <col min="9224" max="9224" width="9.42578125" style="524" customWidth="1"/>
    <col min="9225" max="9469" width="11" style="524"/>
    <col min="9470" max="9470" width="46.7109375" style="524" bestFit="1" customWidth="1"/>
    <col min="9471" max="9471" width="11.85546875" style="524" customWidth="1"/>
    <col min="9472" max="9472" width="12.42578125" style="524" customWidth="1"/>
    <col min="9473" max="9473" width="12.5703125" style="524" customWidth="1"/>
    <col min="9474" max="9474" width="11.7109375" style="524" customWidth="1"/>
    <col min="9475" max="9475" width="10.7109375" style="524" customWidth="1"/>
    <col min="9476" max="9476" width="2.42578125" style="524" bestFit="1" customWidth="1"/>
    <col min="9477" max="9477" width="8.5703125" style="524" customWidth="1"/>
    <col min="9478" max="9478" width="12.42578125" style="524" customWidth="1"/>
    <col min="9479" max="9479" width="2.140625" style="524" customWidth="1"/>
    <col min="9480" max="9480" width="9.42578125" style="524" customWidth="1"/>
    <col min="9481" max="9725" width="11" style="524"/>
    <col min="9726" max="9726" width="46.7109375" style="524" bestFit="1" customWidth="1"/>
    <col min="9727" max="9727" width="11.85546875" style="524" customWidth="1"/>
    <col min="9728" max="9728" width="12.42578125" style="524" customWidth="1"/>
    <col min="9729" max="9729" width="12.5703125" style="524" customWidth="1"/>
    <col min="9730" max="9730" width="11.7109375" style="524" customWidth="1"/>
    <col min="9731" max="9731" width="10.7109375" style="524" customWidth="1"/>
    <col min="9732" max="9732" width="2.42578125" style="524" bestFit="1" customWidth="1"/>
    <col min="9733" max="9733" width="8.5703125" style="524" customWidth="1"/>
    <col min="9734" max="9734" width="12.42578125" style="524" customWidth="1"/>
    <col min="9735" max="9735" width="2.140625" style="524" customWidth="1"/>
    <col min="9736" max="9736" width="9.42578125" style="524" customWidth="1"/>
    <col min="9737" max="9981" width="11" style="524"/>
    <col min="9982" max="9982" width="46.7109375" style="524" bestFit="1" customWidth="1"/>
    <col min="9983" max="9983" width="11.85546875" style="524" customWidth="1"/>
    <col min="9984" max="9984" width="12.42578125" style="524" customWidth="1"/>
    <col min="9985" max="9985" width="12.5703125" style="524" customWidth="1"/>
    <col min="9986" max="9986" width="11.7109375" style="524" customWidth="1"/>
    <col min="9987" max="9987" width="10.7109375" style="524" customWidth="1"/>
    <col min="9988" max="9988" width="2.42578125" style="524" bestFit="1" customWidth="1"/>
    <col min="9989" max="9989" width="8.5703125" style="524" customWidth="1"/>
    <col min="9990" max="9990" width="12.42578125" style="524" customWidth="1"/>
    <col min="9991" max="9991" width="2.140625" style="524" customWidth="1"/>
    <col min="9992" max="9992" width="9.42578125" style="524" customWidth="1"/>
    <col min="9993" max="10237" width="11" style="524"/>
    <col min="10238" max="10238" width="46.7109375" style="524" bestFit="1" customWidth="1"/>
    <col min="10239" max="10239" width="11.85546875" style="524" customWidth="1"/>
    <col min="10240" max="10240" width="12.42578125" style="524" customWidth="1"/>
    <col min="10241" max="10241" width="12.5703125" style="524" customWidth="1"/>
    <col min="10242" max="10242" width="11.7109375" style="524" customWidth="1"/>
    <col min="10243" max="10243" width="10.7109375" style="524" customWidth="1"/>
    <col min="10244" max="10244" width="2.42578125" style="524" bestFit="1" customWidth="1"/>
    <col min="10245" max="10245" width="8.5703125" style="524" customWidth="1"/>
    <col min="10246" max="10246" width="12.42578125" style="524" customWidth="1"/>
    <col min="10247" max="10247" width="2.140625" style="524" customWidth="1"/>
    <col min="10248" max="10248" width="9.42578125" style="524" customWidth="1"/>
    <col min="10249" max="10493" width="11" style="524"/>
    <col min="10494" max="10494" width="46.7109375" style="524" bestFit="1" customWidth="1"/>
    <col min="10495" max="10495" width="11.85546875" style="524" customWidth="1"/>
    <col min="10496" max="10496" width="12.42578125" style="524" customWidth="1"/>
    <col min="10497" max="10497" width="12.5703125" style="524" customWidth="1"/>
    <col min="10498" max="10498" width="11.7109375" style="524" customWidth="1"/>
    <col min="10499" max="10499" width="10.7109375" style="524" customWidth="1"/>
    <col min="10500" max="10500" width="2.42578125" style="524" bestFit="1" customWidth="1"/>
    <col min="10501" max="10501" width="8.5703125" style="524" customWidth="1"/>
    <col min="10502" max="10502" width="12.42578125" style="524" customWidth="1"/>
    <col min="10503" max="10503" width="2.140625" style="524" customWidth="1"/>
    <col min="10504" max="10504" width="9.42578125" style="524" customWidth="1"/>
    <col min="10505" max="10749" width="11" style="524"/>
    <col min="10750" max="10750" width="46.7109375" style="524" bestFit="1" customWidth="1"/>
    <col min="10751" max="10751" width="11.85546875" style="524" customWidth="1"/>
    <col min="10752" max="10752" width="12.42578125" style="524" customWidth="1"/>
    <col min="10753" max="10753" width="12.5703125" style="524" customWidth="1"/>
    <col min="10754" max="10754" width="11.7109375" style="524" customWidth="1"/>
    <col min="10755" max="10755" width="10.7109375" style="524" customWidth="1"/>
    <col min="10756" max="10756" width="2.42578125" style="524" bestFit="1" customWidth="1"/>
    <col min="10757" max="10757" width="8.5703125" style="524" customWidth="1"/>
    <col min="10758" max="10758" width="12.42578125" style="524" customWidth="1"/>
    <col min="10759" max="10759" width="2.140625" style="524" customWidth="1"/>
    <col min="10760" max="10760" width="9.42578125" style="524" customWidth="1"/>
    <col min="10761" max="11005" width="11" style="524"/>
    <col min="11006" max="11006" width="46.7109375" style="524" bestFit="1" customWidth="1"/>
    <col min="11007" max="11007" width="11.85546875" style="524" customWidth="1"/>
    <col min="11008" max="11008" width="12.42578125" style="524" customWidth="1"/>
    <col min="11009" max="11009" width="12.5703125" style="524" customWidth="1"/>
    <col min="11010" max="11010" width="11.7109375" style="524" customWidth="1"/>
    <col min="11011" max="11011" width="10.7109375" style="524" customWidth="1"/>
    <col min="11012" max="11012" width="2.42578125" style="524" bestFit="1" customWidth="1"/>
    <col min="11013" max="11013" width="8.5703125" style="524" customWidth="1"/>
    <col min="11014" max="11014" width="12.42578125" style="524" customWidth="1"/>
    <col min="11015" max="11015" width="2.140625" style="524" customWidth="1"/>
    <col min="11016" max="11016" width="9.42578125" style="524" customWidth="1"/>
    <col min="11017" max="11261" width="11" style="524"/>
    <col min="11262" max="11262" width="46.7109375" style="524" bestFit="1" customWidth="1"/>
    <col min="11263" max="11263" width="11.85546875" style="524" customWidth="1"/>
    <col min="11264" max="11264" width="12.42578125" style="524" customWidth="1"/>
    <col min="11265" max="11265" width="12.5703125" style="524" customWidth="1"/>
    <col min="11266" max="11266" width="11.7109375" style="524" customWidth="1"/>
    <col min="11267" max="11267" width="10.7109375" style="524" customWidth="1"/>
    <col min="11268" max="11268" width="2.42578125" style="524" bestFit="1" customWidth="1"/>
    <col min="11269" max="11269" width="8.5703125" style="524" customWidth="1"/>
    <col min="11270" max="11270" width="12.42578125" style="524" customWidth="1"/>
    <col min="11271" max="11271" width="2.140625" style="524" customWidth="1"/>
    <col min="11272" max="11272" width="9.42578125" style="524" customWidth="1"/>
    <col min="11273" max="11517" width="11" style="524"/>
    <col min="11518" max="11518" width="46.7109375" style="524" bestFit="1" customWidth="1"/>
    <col min="11519" max="11519" width="11.85546875" style="524" customWidth="1"/>
    <col min="11520" max="11520" width="12.42578125" style="524" customWidth="1"/>
    <col min="11521" max="11521" width="12.5703125" style="524" customWidth="1"/>
    <col min="11522" max="11522" width="11.7109375" style="524" customWidth="1"/>
    <col min="11523" max="11523" width="10.7109375" style="524" customWidth="1"/>
    <col min="11524" max="11524" width="2.42578125" style="524" bestFit="1" customWidth="1"/>
    <col min="11525" max="11525" width="8.5703125" style="524" customWidth="1"/>
    <col min="11526" max="11526" width="12.42578125" style="524" customWidth="1"/>
    <col min="11527" max="11527" width="2.140625" style="524" customWidth="1"/>
    <col min="11528" max="11528" width="9.42578125" style="524" customWidth="1"/>
    <col min="11529" max="11773" width="11" style="524"/>
    <col min="11774" max="11774" width="46.7109375" style="524" bestFit="1" customWidth="1"/>
    <col min="11775" max="11775" width="11.85546875" style="524" customWidth="1"/>
    <col min="11776" max="11776" width="12.42578125" style="524" customWidth="1"/>
    <col min="11777" max="11777" width="12.5703125" style="524" customWidth="1"/>
    <col min="11778" max="11778" width="11.7109375" style="524" customWidth="1"/>
    <col min="11779" max="11779" width="10.7109375" style="524" customWidth="1"/>
    <col min="11780" max="11780" width="2.42578125" style="524" bestFit="1" customWidth="1"/>
    <col min="11781" max="11781" width="8.5703125" style="524" customWidth="1"/>
    <col min="11782" max="11782" width="12.42578125" style="524" customWidth="1"/>
    <col min="11783" max="11783" width="2.140625" style="524" customWidth="1"/>
    <col min="11784" max="11784" width="9.42578125" style="524" customWidth="1"/>
    <col min="11785" max="12029" width="11" style="524"/>
    <col min="12030" max="12030" width="46.7109375" style="524" bestFit="1" customWidth="1"/>
    <col min="12031" max="12031" width="11.85546875" style="524" customWidth="1"/>
    <col min="12032" max="12032" width="12.42578125" style="524" customWidth="1"/>
    <col min="12033" max="12033" width="12.5703125" style="524" customWidth="1"/>
    <col min="12034" max="12034" width="11.7109375" style="524" customWidth="1"/>
    <col min="12035" max="12035" width="10.7109375" style="524" customWidth="1"/>
    <col min="12036" max="12036" width="2.42578125" style="524" bestFit="1" customWidth="1"/>
    <col min="12037" max="12037" width="8.5703125" style="524" customWidth="1"/>
    <col min="12038" max="12038" width="12.42578125" style="524" customWidth="1"/>
    <col min="12039" max="12039" width="2.140625" style="524" customWidth="1"/>
    <col min="12040" max="12040" width="9.42578125" style="524" customWidth="1"/>
    <col min="12041" max="12285" width="11" style="524"/>
    <col min="12286" max="12286" width="46.7109375" style="524" bestFit="1" customWidth="1"/>
    <col min="12287" max="12287" width="11.85546875" style="524" customWidth="1"/>
    <col min="12288" max="12288" width="12.42578125" style="524" customWidth="1"/>
    <col min="12289" max="12289" width="12.5703125" style="524" customWidth="1"/>
    <col min="12290" max="12290" width="11.7109375" style="524" customWidth="1"/>
    <col min="12291" max="12291" width="10.7109375" style="524" customWidth="1"/>
    <col min="12292" max="12292" width="2.42578125" style="524" bestFit="1" customWidth="1"/>
    <col min="12293" max="12293" width="8.5703125" style="524" customWidth="1"/>
    <col min="12294" max="12294" width="12.42578125" style="524" customWidth="1"/>
    <col min="12295" max="12295" width="2.140625" style="524" customWidth="1"/>
    <col min="12296" max="12296" width="9.42578125" style="524" customWidth="1"/>
    <col min="12297" max="12541" width="11" style="524"/>
    <col min="12542" max="12542" width="46.7109375" style="524" bestFit="1" customWidth="1"/>
    <col min="12543" max="12543" width="11.85546875" style="524" customWidth="1"/>
    <col min="12544" max="12544" width="12.42578125" style="524" customWidth="1"/>
    <col min="12545" max="12545" width="12.5703125" style="524" customWidth="1"/>
    <col min="12546" max="12546" width="11.7109375" style="524" customWidth="1"/>
    <col min="12547" max="12547" width="10.7109375" style="524" customWidth="1"/>
    <col min="12548" max="12548" width="2.42578125" style="524" bestFit="1" customWidth="1"/>
    <col min="12549" max="12549" width="8.5703125" style="524" customWidth="1"/>
    <col min="12550" max="12550" width="12.42578125" style="524" customWidth="1"/>
    <col min="12551" max="12551" width="2.140625" style="524" customWidth="1"/>
    <col min="12552" max="12552" width="9.42578125" style="524" customWidth="1"/>
    <col min="12553" max="12797" width="11" style="524"/>
    <col min="12798" max="12798" width="46.7109375" style="524" bestFit="1" customWidth="1"/>
    <col min="12799" max="12799" width="11.85546875" style="524" customWidth="1"/>
    <col min="12800" max="12800" width="12.42578125" style="524" customWidth="1"/>
    <col min="12801" max="12801" width="12.5703125" style="524" customWidth="1"/>
    <col min="12802" max="12802" width="11.7109375" style="524" customWidth="1"/>
    <col min="12803" max="12803" width="10.7109375" style="524" customWidth="1"/>
    <col min="12804" max="12804" width="2.42578125" style="524" bestFit="1" customWidth="1"/>
    <col min="12805" max="12805" width="8.5703125" style="524" customWidth="1"/>
    <col min="12806" max="12806" width="12.42578125" style="524" customWidth="1"/>
    <col min="12807" max="12807" width="2.140625" style="524" customWidth="1"/>
    <col min="12808" max="12808" width="9.42578125" style="524" customWidth="1"/>
    <col min="12809" max="13053" width="11" style="524"/>
    <col min="13054" max="13054" width="46.7109375" style="524" bestFit="1" customWidth="1"/>
    <col min="13055" max="13055" width="11.85546875" style="524" customWidth="1"/>
    <col min="13056" max="13056" width="12.42578125" style="524" customWidth="1"/>
    <col min="13057" max="13057" width="12.5703125" style="524" customWidth="1"/>
    <col min="13058" max="13058" width="11.7109375" style="524" customWidth="1"/>
    <col min="13059" max="13059" width="10.7109375" style="524" customWidth="1"/>
    <col min="13060" max="13060" width="2.42578125" style="524" bestFit="1" customWidth="1"/>
    <col min="13061" max="13061" width="8.5703125" style="524" customWidth="1"/>
    <col min="13062" max="13062" width="12.42578125" style="524" customWidth="1"/>
    <col min="13063" max="13063" width="2.140625" style="524" customWidth="1"/>
    <col min="13064" max="13064" width="9.42578125" style="524" customWidth="1"/>
    <col min="13065" max="13309" width="11" style="524"/>
    <col min="13310" max="13310" width="46.7109375" style="524" bestFit="1" customWidth="1"/>
    <col min="13311" max="13311" width="11.85546875" style="524" customWidth="1"/>
    <col min="13312" max="13312" width="12.42578125" style="524" customWidth="1"/>
    <col min="13313" max="13313" width="12.5703125" style="524" customWidth="1"/>
    <col min="13314" max="13314" width="11.7109375" style="524" customWidth="1"/>
    <col min="13315" max="13315" width="10.7109375" style="524" customWidth="1"/>
    <col min="13316" max="13316" width="2.42578125" style="524" bestFit="1" customWidth="1"/>
    <col min="13317" max="13317" width="8.5703125" style="524" customWidth="1"/>
    <col min="13318" max="13318" width="12.42578125" style="524" customWidth="1"/>
    <col min="13319" max="13319" width="2.140625" style="524" customWidth="1"/>
    <col min="13320" max="13320" width="9.42578125" style="524" customWidth="1"/>
    <col min="13321" max="13565" width="11" style="524"/>
    <col min="13566" max="13566" width="46.7109375" style="524" bestFit="1" customWidth="1"/>
    <col min="13567" max="13567" width="11.85546875" style="524" customWidth="1"/>
    <col min="13568" max="13568" width="12.42578125" style="524" customWidth="1"/>
    <col min="13569" max="13569" width="12.5703125" style="524" customWidth="1"/>
    <col min="13570" max="13570" width="11.7109375" style="524" customWidth="1"/>
    <col min="13571" max="13571" width="10.7109375" style="524" customWidth="1"/>
    <col min="13572" max="13572" width="2.42578125" style="524" bestFit="1" customWidth="1"/>
    <col min="13573" max="13573" width="8.5703125" style="524" customWidth="1"/>
    <col min="13574" max="13574" width="12.42578125" style="524" customWidth="1"/>
    <col min="13575" max="13575" width="2.140625" style="524" customWidth="1"/>
    <col min="13576" max="13576" width="9.42578125" style="524" customWidth="1"/>
    <col min="13577" max="13821" width="11" style="524"/>
    <col min="13822" max="13822" width="46.7109375" style="524" bestFit="1" customWidth="1"/>
    <col min="13823" max="13823" width="11.85546875" style="524" customWidth="1"/>
    <col min="13824" max="13824" width="12.42578125" style="524" customWidth="1"/>
    <col min="13825" max="13825" width="12.5703125" style="524" customWidth="1"/>
    <col min="13826" max="13826" width="11.7109375" style="524" customWidth="1"/>
    <col min="13827" max="13827" width="10.7109375" style="524" customWidth="1"/>
    <col min="13828" max="13828" width="2.42578125" style="524" bestFit="1" customWidth="1"/>
    <col min="13829" max="13829" width="8.5703125" style="524" customWidth="1"/>
    <col min="13830" max="13830" width="12.42578125" style="524" customWidth="1"/>
    <col min="13831" max="13831" width="2.140625" style="524" customWidth="1"/>
    <col min="13832" max="13832" width="9.42578125" style="524" customWidth="1"/>
    <col min="13833" max="14077" width="11" style="524"/>
    <col min="14078" max="14078" width="46.7109375" style="524" bestFit="1" customWidth="1"/>
    <col min="14079" max="14079" width="11.85546875" style="524" customWidth="1"/>
    <col min="14080" max="14080" width="12.42578125" style="524" customWidth="1"/>
    <col min="14081" max="14081" width="12.5703125" style="524" customWidth="1"/>
    <col min="14082" max="14082" width="11.7109375" style="524" customWidth="1"/>
    <col min="14083" max="14083" width="10.7109375" style="524" customWidth="1"/>
    <col min="14084" max="14084" width="2.42578125" style="524" bestFit="1" customWidth="1"/>
    <col min="14085" max="14085" width="8.5703125" style="524" customWidth="1"/>
    <col min="14086" max="14086" width="12.42578125" style="524" customWidth="1"/>
    <col min="14087" max="14087" width="2.140625" style="524" customWidth="1"/>
    <col min="14088" max="14088" width="9.42578125" style="524" customWidth="1"/>
    <col min="14089" max="14333" width="11" style="524"/>
    <col min="14334" max="14334" width="46.7109375" style="524" bestFit="1" customWidth="1"/>
    <col min="14335" max="14335" width="11.85546875" style="524" customWidth="1"/>
    <col min="14336" max="14336" width="12.42578125" style="524" customWidth="1"/>
    <col min="14337" max="14337" width="12.5703125" style="524" customWidth="1"/>
    <col min="14338" max="14338" width="11.7109375" style="524" customWidth="1"/>
    <col min="14339" max="14339" width="10.7109375" style="524" customWidth="1"/>
    <col min="14340" max="14340" width="2.42578125" style="524" bestFit="1" customWidth="1"/>
    <col min="14341" max="14341" width="8.5703125" style="524" customWidth="1"/>
    <col min="14342" max="14342" width="12.42578125" style="524" customWidth="1"/>
    <col min="14343" max="14343" width="2.140625" style="524" customWidth="1"/>
    <col min="14344" max="14344" width="9.42578125" style="524" customWidth="1"/>
    <col min="14345" max="14589" width="11" style="524"/>
    <col min="14590" max="14590" width="46.7109375" style="524" bestFit="1" customWidth="1"/>
    <col min="14591" max="14591" width="11.85546875" style="524" customWidth="1"/>
    <col min="14592" max="14592" width="12.42578125" style="524" customWidth="1"/>
    <col min="14593" max="14593" width="12.5703125" style="524" customWidth="1"/>
    <col min="14594" max="14594" width="11.7109375" style="524" customWidth="1"/>
    <col min="14595" max="14595" width="10.7109375" style="524" customWidth="1"/>
    <col min="14596" max="14596" width="2.42578125" style="524" bestFit="1" customWidth="1"/>
    <col min="14597" max="14597" width="8.5703125" style="524" customWidth="1"/>
    <col min="14598" max="14598" width="12.42578125" style="524" customWidth="1"/>
    <col min="14599" max="14599" width="2.140625" style="524" customWidth="1"/>
    <col min="14600" max="14600" width="9.42578125" style="524" customWidth="1"/>
    <col min="14601" max="14845" width="11" style="524"/>
    <col min="14846" max="14846" width="46.7109375" style="524" bestFit="1" customWidth="1"/>
    <col min="14847" max="14847" width="11.85546875" style="524" customWidth="1"/>
    <col min="14848" max="14848" width="12.42578125" style="524" customWidth="1"/>
    <col min="14849" max="14849" width="12.5703125" style="524" customWidth="1"/>
    <col min="14850" max="14850" width="11.7109375" style="524" customWidth="1"/>
    <col min="14851" max="14851" width="10.7109375" style="524" customWidth="1"/>
    <col min="14852" max="14852" width="2.42578125" style="524" bestFit="1" customWidth="1"/>
    <col min="14853" max="14853" width="8.5703125" style="524" customWidth="1"/>
    <col min="14854" max="14854" width="12.42578125" style="524" customWidth="1"/>
    <col min="14855" max="14855" width="2.140625" style="524" customWidth="1"/>
    <col min="14856" max="14856" width="9.42578125" style="524" customWidth="1"/>
    <col min="14857" max="15101" width="11" style="524"/>
    <col min="15102" max="15102" width="46.7109375" style="524" bestFit="1" customWidth="1"/>
    <col min="15103" max="15103" width="11.85546875" style="524" customWidth="1"/>
    <col min="15104" max="15104" width="12.42578125" style="524" customWidth="1"/>
    <col min="15105" max="15105" width="12.5703125" style="524" customWidth="1"/>
    <col min="15106" max="15106" width="11.7109375" style="524" customWidth="1"/>
    <col min="15107" max="15107" width="10.7109375" style="524" customWidth="1"/>
    <col min="15108" max="15108" width="2.42578125" style="524" bestFit="1" customWidth="1"/>
    <col min="15109" max="15109" width="8.5703125" style="524" customWidth="1"/>
    <col min="15110" max="15110" width="12.42578125" style="524" customWidth="1"/>
    <col min="15111" max="15111" width="2.140625" style="524" customWidth="1"/>
    <col min="15112" max="15112" width="9.42578125" style="524" customWidth="1"/>
    <col min="15113" max="15357" width="11" style="524"/>
    <col min="15358" max="15358" width="46.7109375" style="524" bestFit="1" customWidth="1"/>
    <col min="15359" max="15359" width="11.85546875" style="524" customWidth="1"/>
    <col min="15360" max="15360" width="12.42578125" style="524" customWidth="1"/>
    <col min="15361" max="15361" width="12.5703125" style="524" customWidth="1"/>
    <col min="15362" max="15362" width="11.7109375" style="524" customWidth="1"/>
    <col min="15363" max="15363" width="10.7109375" style="524" customWidth="1"/>
    <col min="15364" max="15364" width="2.42578125" style="524" bestFit="1" customWidth="1"/>
    <col min="15365" max="15365" width="8.5703125" style="524" customWidth="1"/>
    <col min="15366" max="15366" width="12.42578125" style="524" customWidth="1"/>
    <col min="15367" max="15367" width="2.140625" style="524" customWidth="1"/>
    <col min="15368" max="15368" width="9.42578125" style="524" customWidth="1"/>
    <col min="15369" max="15613" width="11" style="524"/>
    <col min="15614" max="15614" width="46.7109375" style="524" bestFit="1" customWidth="1"/>
    <col min="15615" max="15615" width="11.85546875" style="524" customWidth="1"/>
    <col min="15616" max="15616" width="12.42578125" style="524" customWidth="1"/>
    <col min="15617" max="15617" width="12.5703125" style="524" customWidth="1"/>
    <col min="15618" max="15618" width="11.7109375" style="524" customWidth="1"/>
    <col min="15619" max="15619" width="10.7109375" style="524" customWidth="1"/>
    <col min="15620" max="15620" width="2.42578125" style="524" bestFit="1" customWidth="1"/>
    <col min="15621" max="15621" width="8.5703125" style="524" customWidth="1"/>
    <col min="15622" max="15622" width="12.42578125" style="524" customWidth="1"/>
    <col min="15623" max="15623" width="2.140625" style="524" customWidth="1"/>
    <col min="15624" max="15624" width="9.42578125" style="524" customWidth="1"/>
    <col min="15625" max="15869" width="11" style="524"/>
    <col min="15870" max="15870" width="46.7109375" style="524" bestFit="1" customWidth="1"/>
    <col min="15871" max="15871" width="11.85546875" style="524" customWidth="1"/>
    <col min="15872" max="15872" width="12.42578125" style="524" customWidth="1"/>
    <col min="15873" max="15873" width="12.5703125" style="524" customWidth="1"/>
    <col min="15874" max="15874" width="11.7109375" style="524" customWidth="1"/>
    <col min="15875" max="15875" width="10.7109375" style="524" customWidth="1"/>
    <col min="15876" max="15876" width="2.42578125" style="524" bestFit="1" customWidth="1"/>
    <col min="15877" max="15877" width="8.5703125" style="524" customWidth="1"/>
    <col min="15878" max="15878" width="12.42578125" style="524" customWidth="1"/>
    <col min="15879" max="15879" width="2.140625" style="524" customWidth="1"/>
    <col min="15880" max="15880" width="9.42578125" style="524" customWidth="1"/>
    <col min="15881" max="16125" width="11" style="524"/>
    <col min="16126" max="16126" width="46.7109375" style="524" bestFit="1" customWidth="1"/>
    <col min="16127" max="16127" width="11.85546875" style="524" customWidth="1"/>
    <col min="16128" max="16128" width="12.42578125" style="524" customWidth="1"/>
    <col min="16129" max="16129" width="12.5703125" style="524" customWidth="1"/>
    <col min="16130" max="16130" width="11.7109375" style="524" customWidth="1"/>
    <col min="16131" max="16131" width="10.7109375" style="524" customWidth="1"/>
    <col min="16132" max="16132" width="2.42578125" style="524" bestFit="1" customWidth="1"/>
    <col min="16133" max="16133" width="8.5703125" style="524" customWidth="1"/>
    <col min="16134" max="16134" width="12.42578125" style="524" customWidth="1"/>
    <col min="16135" max="16135" width="2.140625" style="524" customWidth="1"/>
    <col min="16136" max="16136" width="9.42578125" style="524" customWidth="1"/>
    <col min="16137" max="16384" width="11" style="524"/>
  </cols>
  <sheetData>
    <row r="1" spans="1:8" s="586" customFormat="1" ht="17.100000000000001" customHeight="1">
      <c r="A1" s="2759" t="s">
        <v>1545</v>
      </c>
      <c r="B1" s="2759"/>
      <c r="C1" s="2759"/>
      <c r="D1" s="2759"/>
      <c r="E1" s="2759"/>
      <c r="F1" s="2759"/>
      <c r="G1" s="2759"/>
      <c r="H1" s="2759"/>
    </row>
    <row r="2" spans="1:8" s="586" customFormat="1" ht="17.100000000000001" customHeight="1">
      <c r="A2" s="2776" t="s">
        <v>579</v>
      </c>
      <c r="B2" s="2776"/>
      <c r="C2" s="2776"/>
      <c r="D2" s="2776"/>
      <c r="E2" s="2776"/>
      <c r="F2" s="2776"/>
      <c r="G2" s="2776"/>
      <c r="H2" s="2776"/>
    </row>
    <row r="3" spans="1:8" s="586" customFormat="1" ht="17.100000000000001" customHeight="1">
      <c r="A3" s="2776" t="str">
        <f>CALCB!A3</f>
        <v>(Mid-Month)</v>
      </c>
      <c r="B3" s="2776"/>
      <c r="C3" s="2776"/>
      <c r="D3" s="2776"/>
      <c r="E3" s="2776"/>
      <c r="F3" s="2776"/>
      <c r="G3" s="2776"/>
      <c r="H3" s="2776"/>
    </row>
    <row r="4" spans="1:8" s="586" customFormat="1" ht="17.100000000000001" customHeight="1" thickBot="1">
      <c r="A4" s="571"/>
      <c r="B4" s="623"/>
      <c r="C4" s="525"/>
      <c r="D4" s="525"/>
      <c r="E4" s="525"/>
      <c r="F4" s="525"/>
      <c r="G4" s="2761" t="s">
        <v>224</v>
      </c>
      <c r="H4" s="2761"/>
    </row>
    <row r="5" spans="1:8" s="586" customFormat="1" ht="16.5" thickTop="1">
      <c r="A5" s="2777" t="s">
        <v>1813</v>
      </c>
      <c r="B5" s="632">
        <v>2017</v>
      </c>
      <c r="C5" s="632">
        <v>2018</v>
      </c>
      <c r="D5" s="632">
        <v>2019</v>
      </c>
      <c r="E5" s="2789" t="str">
        <f>CALCB!E5</f>
        <v>Changes during the fiscal year</v>
      </c>
      <c r="F5" s="2789"/>
      <c r="G5" s="2789"/>
      <c r="H5" s="2790"/>
    </row>
    <row r="6" spans="1:8" s="586" customFormat="1" ht="15.75">
      <c r="A6" s="2778"/>
      <c r="B6" s="2774" t="str">
        <f>CALCB!B6</f>
        <v xml:space="preserve">Jul </v>
      </c>
      <c r="C6" s="2774" t="str">
        <f>ODCS!C6</f>
        <v>Jul (R)</v>
      </c>
      <c r="D6" s="2774" t="str">
        <f>CALCB!D6</f>
        <v>Jul (P)</v>
      </c>
      <c r="E6" s="2787" t="str">
        <f>CALCB!E6</f>
        <v>2017/18</v>
      </c>
      <c r="F6" s="2787"/>
      <c r="G6" s="2787" t="str">
        <f>CALCB!G6</f>
        <v>2018/19</v>
      </c>
      <c r="H6" s="2788"/>
    </row>
    <row r="7" spans="1:8" s="586" customFormat="1" ht="15.75">
      <c r="A7" s="2779"/>
      <c r="B7" s="2775"/>
      <c r="C7" s="2775"/>
      <c r="D7" s="2775"/>
      <c r="E7" s="589" t="s">
        <v>462</v>
      </c>
      <c r="F7" s="626" t="s">
        <v>463</v>
      </c>
      <c r="G7" s="589" t="s">
        <v>462</v>
      </c>
      <c r="H7" s="627" t="s">
        <v>463</v>
      </c>
    </row>
    <row r="8" spans="1:8" s="586" customFormat="1" ht="24.75" customHeight="1">
      <c r="A8" s="531" t="s">
        <v>544</v>
      </c>
      <c r="B8" s="532">
        <v>221028.05011192398</v>
      </c>
      <c r="C8" s="532">
        <v>288346.04289955128</v>
      </c>
      <c r="D8" s="532">
        <v>378192.97458859475</v>
      </c>
      <c r="E8" s="532">
        <v>67317.9927876273</v>
      </c>
      <c r="F8" s="532">
        <v>30.456764538952807</v>
      </c>
      <c r="G8" s="532">
        <v>89846.931689043471</v>
      </c>
      <c r="H8" s="557">
        <v>31.159412068069443</v>
      </c>
    </row>
    <row r="9" spans="1:8" s="586" customFormat="1" ht="24.75" customHeight="1">
      <c r="A9" s="540" t="s">
        <v>545</v>
      </c>
      <c r="B9" s="541">
        <v>5588.4626733444893</v>
      </c>
      <c r="C9" s="541">
        <v>7303.9865465869016</v>
      </c>
      <c r="D9" s="541">
        <v>9123.36302169991</v>
      </c>
      <c r="E9" s="541">
        <v>1715.5238732424123</v>
      </c>
      <c r="F9" s="541">
        <v>30.697599206039509</v>
      </c>
      <c r="G9" s="541">
        <v>1819.3764751130084</v>
      </c>
      <c r="H9" s="628">
        <v>24.90936235312741</v>
      </c>
    </row>
    <row r="10" spans="1:8" s="586" customFormat="1" ht="24.75" customHeight="1">
      <c r="A10" s="540" t="s">
        <v>546</v>
      </c>
      <c r="B10" s="541">
        <v>5537.1644933344896</v>
      </c>
      <c r="C10" s="541">
        <v>7301.7313363069015</v>
      </c>
      <c r="D10" s="541">
        <v>9120.8476053099093</v>
      </c>
      <c r="E10" s="541">
        <v>1764.5668429724119</v>
      </c>
      <c r="F10" s="541">
        <v>31.86769771959198</v>
      </c>
      <c r="G10" s="541">
        <v>1819.1162690030078</v>
      </c>
      <c r="H10" s="628">
        <v>24.913492228311533</v>
      </c>
    </row>
    <row r="11" spans="1:8" s="586" customFormat="1" ht="24.75" customHeight="1">
      <c r="A11" s="540" t="s">
        <v>547</v>
      </c>
      <c r="B11" s="541">
        <v>51.29818001000001</v>
      </c>
      <c r="C11" s="541">
        <v>2.25521028</v>
      </c>
      <c r="D11" s="541">
        <v>2.5154163900001523</v>
      </c>
      <c r="E11" s="541">
        <v>-49.04296973000001</v>
      </c>
      <c r="F11" s="541">
        <v>-95.603722628053518</v>
      </c>
      <c r="G11" s="541">
        <v>0.26020611000015226</v>
      </c>
      <c r="H11" s="628">
        <v>11.537997689517105</v>
      </c>
    </row>
    <row r="12" spans="1:8" s="586" customFormat="1" ht="24.75" customHeight="1">
      <c r="A12" s="540" t="s">
        <v>548</v>
      </c>
      <c r="B12" s="541">
        <v>92788.125347221503</v>
      </c>
      <c r="C12" s="541">
        <v>114735.93957331635</v>
      </c>
      <c r="D12" s="541">
        <v>135365.78863010689</v>
      </c>
      <c r="E12" s="541">
        <v>21947.814226094852</v>
      </c>
      <c r="F12" s="541">
        <v>23.653688598583233</v>
      </c>
      <c r="G12" s="541">
        <v>20629.849056790539</v>
      </c>
      <c r="H12" s="628">
        <v>17.980285108144383</v>
      </c>
    </row>
    <row r="13" spans="1:8" s="586" customFormat="1" ht="24.75" customHeight="1">
      <c r="A13" s="540" t="s">
        <v>546</v>
      </c>
      <c r="B13" s="541">
        <v>92758.015931981499</v>
      </c>
      <c r="C13" s="541">
        <v>114732.56571662636</v>
      </c>
      <c r="D13" s="541">
        <v>135361.8263144769</v>
      </c>
      <c r="E13" s="541">
        <v>21974.549784644856</v>
      </c>
      <c r="F13" s="541">
        <v>23.690189536566379</v>
      </c>
      <c r="G13" s="541">
        <v>20629.260597850545</v>
      </c>
      <c r="H13" s="628">
        <v>17.980300945070802</v>
      </c>
    </row>
    <row r="14" spans="1:8" s="586" customFormat="1" ht="24.75" customHeight="1">
      <c r="A14" s="540" t="s">
        <v>547</v>
      </c>
      <c r="B14" s="541">
        <v>30.109415240000001</v>
      </c>
      <c r="C14" s="541">
        <v>3.3738566900000002</v>
      </c>
      <c r="D14" s="541">
        <v>3.9623156299999995</v>
      </c>
      <c r="E14" s="541">
        <v>-26.73555855</v>
      </c>
      <c r="F14" s="541">
        <v>-88.794678796956944</v>
      </c>
      <c r="G14" s="541">
        <v>0.58845893999999932</v>
      </c>
      <c r="H14" s="628">
        <v>17.441728978713652</v>
      </c>
    </row>
    <row r="15" spans="1:8" s="586" customFormat="1" ht="24.75" customHeight="1">
      <c r="A15" s="540" t="s">
        <v>549</v>
      </c>
      <c r="B15" s="541">
        <v>88672.974029399993</v>
      </c>
      <c r="C15" s="541">
        <v>124816.16640228001</v>
      </c>
      <c r="D15" s="541">
        <v>178879.62349534</v>
      </c>
      <c r="E15" s="541">
        <v>36143.192372880018</v>
      </c>
      <c r="F15" s="541">
        <v>40.760099419803545</v>
      </c>
      <c r="G15" s="541">
        <v>54063.457093059988</v>
      </c>
      <c r="H15" s="628">
        <v>43.31446690872923</v>
      </c>
    </row>
    <row r="16" spans="1:8" s="586" customFormat="1" ht="24.75" customHeight="1">
      <c r="A16" s="540" t="s">
        <v>546</v>
      </c>
      <c r="B16" s="541">
        <v>88671.945529399993</v>
      </c>
      <c r="C16" s="541">
        <v>124816.16640228001</v>
      </c>
      <c r="D16" s="541">
        <v>177557.81873534</v>
      </c>
      <c r="E16" s="541">
        <v>36144.220872880018</v>
      </c>
      <c r="F16" s="541">
        <v>40.76173208683695</v>
      </c>
      <c r="G16" s="541">
        <v>52741.652333059988</v>
      </c>
      <c r="H16" s="628">
        <v>42.25546566065384</v>
      </c>
    </row>
    <row r="17" spans="1:8" s="586" customFormat="1" ht="24.75" customHeight="1">
      <c r="A17" s="540" t="s">
        <v>547</v>
      </c>
      <c r="B17" s="541">
        <v>1.0285</v>
      </c>
      <c r="C17" s="541">
        <v>0</v>
      </c>
      <c r="D17" s="541">
        <v>1321.80476</v>
      </c>
      <c r="E17" s="541">
        <v>-1.0285</v>
      </c>
      <c r="F17" s="541">
        <v>-100</v>
      </c>
      <c r="G17" s="541">
        <v>1321.80476</v>
      </c>
      <c r="H17" s="628"/>
    </row>
    <row r="18" spans="1:8" s="586" customFormat="1" ht="24.75" customHeight="1">
      <c r="A18" s="540" t="s">
        <v>550</v>
      </c>
      <c r="B18" s="541">
        <v>33757.240330098</v>
      </c>
      <c r="C18" s="541">
        <v>41371.107332688</v>
      </c>
      <c r="D18" s="541">
        <v>54635.053021277978</v>
      </c>
      <c r="E18" s="541">
        <v>7613.8670025899992</v>
      </c>
      <c r="F18" s="541">
        <v>22.554767297732763</v>
      </c>
      <c r="G18" s="541">
        <v>13263.945688589978</v>
      </c>
      <c r="H18" s="628">
        <v>32.060891147842</v>
      </c>
    </row>
    <row r="19" spans="1:8" s="586" customFormat="1" ht="24.75" customHeight="1">
      <c r="A19" s="540" t="s">
        <v>546</v>
      </c>
      <c r="B19" s="541">
        <v>33544.562746308002</v>
      </c>
      <c r="C19" s="541">
        <v>41371.107332688</v>
      </c>
      <c r="D19" s="541">
        <v>54635.027908327975</v>
      </c>
      <c r="E19" s="541">
        <v>7826.5445863799978</v>
      </c>
      <c r="F19" s="541">
        <v>23.331782994373381</v>
      </c>
      <c r="G19" s="541">
        <v>13263.920575639975</v>
      </c>
      <c r="H19" s="628">
        <v>32.060830446179352</v>
      </c>
    </row>
    <row r="20" spans="1:8" s="586" customFormat="1" ht="24.75" customHeight="1">
      <c r="A20" s="540" t="s">
        <v>547</v>
      </c>
      <c r="B20" s="541">
        <v>212.67758379</v>
      </c>
      <c r="C20" s="541">
        <v>0</v>
      </c>
      <c r="D20" s="541">
        <v>2.5112950000000002E-2</v>
      </c>
      <c r="E20" s="541">
        <v>-212.67758379</v>
      </c>
      <c r="F20" s="541">
        <v>-100</v>
      </c>
      <c r="G20" s="541">
        <v>2.5112950000000002E-2</v>
      </c>
      <c r="H20" s="628"/>
    </row>
    <row r="21" spans="1:8" s="586" customFormat="1" ht="24.75" customHeight="1">
      <c r="A21" s="540" t="s">
        <v>551</v>
      </c>
      <c r="B21" s="541">
        <v>221.24773185999999</v>
      </c>
      <c r="C21" s="541">
        <v>118.84304467999999</v>
      </c>
      <c r="D21" s="541">
        <v>189.14642017</v>
      </c>
      <c r="E21" s="541">
        <v>-102.40468718</v>
      </c>
      <c r="F21" s="541">
        <v>-46.285078865711995</v>
      </c>
      <c r="G21" s="541">
        <v>70.303375490000008</v>
      </c>
      <c r="H21" s="628">
        <v>59.15649138685464</v>
      </c>
    </row>
    <row r="22" spans="1:8" s="586" customFormat="1" ht="24.75" customHeight="1">
      <c r="A22" s="531" t="s">
        <v>552</v>
      </c>
      <c r="B22" s="532">
        <v>181.4</v>
      </c>
      <c r="C22" s="532">
        <v>221</v>
      </c>
      <c r="D22" s="532">
        <v>1406.3781529399998</v>
      </c>
      <c r="E22" s="532">
        <v>39.599999999999994</v>
      </c>
      <c r="F22" s="532">
        <v>21.830209481808154</v>
      </c>
      <c r="G22" s="532">
        <v>1185.3781529399998</v>
      </c>
      <c r="H22" s="557">
        <v>536.37020495022614</v>
      </c>
    </row>
    <row r="23" spans="1:8" s="586" customFormat="1" ht="24.75" customHeight="1">
      <c r="A23" s="531" t="s">
        <v>553</v>
      </c>
      <c r="B23" s="532">
        <v>0</v>
      </c>
      <c r="C23" s="532">
        <v>0</v>
      </c>
      <c r="D23" s="532">
        <v>0</v>
      </c>
      <c r="E23" s="532">
        <v>0</v>
      </c>
      <c r="F23" s="532"/>
      <c r="G23" s="532">
        <v>0</v>
      </c>
      <c r="H23" s="557"/>
    </row>
    <row r="24" spans="1:8" s="586" customFormat="1" ht="24.75" customHeight="1">
      <c r="A24" s="614" t="s">
        <v>554</v>
      </c>
      <c r="B24" s="532">
        <v>57246.027867661556</v>
      </c>
      <c r="C24" s="532">
        <v>68272.896035082667</v>
      </c>
      <c r="D24" s="532">
        <v>78061.002218354071</v>
      </c>
      <c r="E24" s="532">
        <v>11026.868167421111</v>
      </c>
      <c r="F24" s="532">
        <v>19.262241553095112</v>
      </c>
      <c r="G24" s="532">
        <v>9788.106183271404</v>
      </c>
      <c r="H24" s="557">
        <v>14.336737932197419</v>
      </c>
    </row>
    <row r="25" spans="1:8" s="586" customFormat="1" ht="24.75" customHeight="1">
      <c r="A25" s="615" t="s">
        <v>555</v>
      </c>
      <c r="B25" s="541">
        <v>29699.492332189995</v>
      </c>
      <c r="C25" s="541">
        <v>38003.785623559997</v>
      </c>
      <c r="D25" s="541">
        <v>39899.815507959989</v>
      </c>
      <c r="E25" s="541">
        <v>8304.2932913700024</v>
      </c>
      <c r="F25" s="541">
        <v>27.961061416424744</v>
      </c>
      <c r="G25" s="541">
        <v>1896.0298843999917</v>
      </c>
      <c r="H25" s="628">
        <v>4.9890553093336321</v>
      </c>
    </row>
    <row r="26" spans="1:8" s="586" customFormat="1" ht="24.75" customHeight="1">
      <c r="A26" s="615" t="s">
        <v>556</v>
      </c>
      <c r="B26" s="541">
        <v>12282.186413422542</v>
      </c>
      <c r="C26" s="541">
        <v>12080.382785432652</v>
      </c>
      <c r="D26" s="541">
        <v>15618.448275443856</v>
      </c>
      <c r="E26" s="541">
        <v>-201.80362798988972</v>
      </c>
      <c r="F26" s="541">
        <v>-1.643059478150807</v>
      </c>
      <c r="G26" s="541">
        <v>3538.065490011204</v>
      </c>
      <c r="H26" s="628">
        <v>29.287693551214655</v>
      </c>
    </row>
    <row r="27" spans="1:8" s="586" customFormat="1" ht="24.75" customHeight="1">
      <c r="A27" s="615" t="s">
        <v>557</v>
      </c>
      <c r="B27" s="541">
        <v>15264.349122049021</v>
      </c>
      <c r="C27" s="541">
        <v>18188.727626090018</v>
      </c>
      <c r="D27" s="541">
        <v>22542.738434950224</v>
      </c>
      <c r="E27" s="541">
        <v>2924.3785040409966</v>
      </c>
      <c r="F27" s="541">
        <v>19.158226011856577</v>
      </c>
      <c r="G27" s="541">
        <v>4354.0108088602065</v>
      </c>
      <c r="H27" s="628">
        <v>23.93796255772607</v>
      </c>
    </row>
    <row r="28" spans="1:8" s="586" customFormat="1" ht="24.75" customHeight="1">
      <c r="A28" s="616" t="s">
        <v>558</v>
      </c>
      <c r="B28" s="617">
        <v>278455.47797958553</v>
      </c>
      <c r="C28" s="617">
        <v>356839.93893463397</v>
      </c>
      <c r="D28" s="617">
        <v>457660.35495988885</v>
      </c>
      <c r="E28" s="617">
        <v>78384.460955048446</v>
      </c>
      <c r="F28" s="617">
        <v>28.149728467828911</v>
      </c>
      <c r="G28" s="617">
        <v>100820.41602525488</v>
      </c>
      <c r="H28" s="629">
        <v>28.25368043898337</v>
      </c>
    </row>
    <row r="29" spans="1:8" s="586" customFormat="1" ht="24.75" customHeight="1">
      <c r="A29" s="531" t="s">
        <v>559</v>
      </c>
      <c r="B29" s="532">
        <v>19078.460297303998</v>
      </c>
      <c r="C29" s="532">
        <v>20198.296258684004</v>
      </c>
      <c r="D29" s="532">
        <v>23358.395759636001</v>
      </c>
      <c r="E29" s="532">
        <v>1119.8359613800058</v>
      </c>
      <c r="F29" s="532">
        <v>5.8696348863029124</v>
      </c>
      <c r="G29" s="532">
        <v>3160.0995009519975</v>
      </c>
      <c r="H29" s="557">
        <v>15.645376523246867</v>
      </c>
    </row>
    <row r="30" spans="1:8" s="586" customFormat="1" ht="24.75" customHeight="1">
      <c r="A30" s="540" t="s">
        <v>560</v>
      </c>
      <c r="B30" s="541">
        <v>6519.2494668899981</v>
      </c>
      <c r="C30" s="541">
        <v>7161.6475369899999</v>
      </c>
      <c r="D30" s="541">
        <v>8521.3749232999999</v>
      </c>
      <c r="E30" s="541">
        <v>642.39807010000186</v>
      </c>
      <c r="F30" s="541">
        <v>9.8538654389990281</v>
      </c>
      <c r="G30" s="541">
        <v>1359.7273863099999</v>
      </c>
      <c r="H30" s="628">
        <v>18.986237165219187</v>
      </c>
    </row>
    <row r="31" spans="1:8" s="586" customFormat="1" ht="24.75" customHeight="1">
      <c r="A31" s="540" t="s">
        <v>561</v>
      </c>
      <c r="B31" s="541">
        <v>12364.73573455</v>
      </c>
      <c r="C31" s="541">
        <v>12843.750556450001</v>
      </c>
      <c r="D31" s="541">
        <v>14674.971972580001</v>
      </c>
      <c r="E31" s="541">
        <v>479.01482190000024</v>
      </c>
      <c r="F31" s="541">
        <v>3.8740401103884445</v>
      </c>
      <c r="G31" s="541">
        <v>1831.2214161299999</v>
      </c>
      <c r="H31" s="628">
        <v>14.257684374058316</v>
      </c>
    </row>
    <row r="32" spans="1:8" s="586" customFormat="1" ht="24.75" customHeight="1">
      <c r="A32" s="540" t="s">
        <v>562</v>
      </c>
      <c r="B32" s="541">
        <v>95.982125290000027</v>
      </c>
      <c r="C32" s="541">
        <v>184.34524686999998</v>
      </c>
      <c r="D32" s="541">
        <v>151.17121974999998</v>
      </c>
      <c r="E32" s="541">
        <v>88.363121579999955</v>
      </c>
      <c r="F32" s="541">
        <v>92.062059798134243</v>
      </c>
      <c r="G32" s="541">
        <v>-33.174027120000005</v>
      </c>
      <c r="H32" s="628">
        <v>-17.995596677029749</v>
      </c>
    </row>
    <row r="33" spans="1:8" s="586" customFormat="1" ht="24.75" customHeight="1">
      <c r="A33" s="540" t="s">
        <v>563</v>
      </c>
      <c r="B33" s="541">
        <v>98.230970573999997</v>
      </c>
      <c r="C33" s="541">
        <v>7.3501018739999999</v>
      </c>
      <c r="D33" s="541">
        <v>9.6748275060000015</v>
      </c>
      <c r="E33" s="541">
        <v>-90.880868699999994</v>
      </c>
      <c r="F33" s="541">
        <v>-92.517531048455865</v>
      </c>
      <c r="G33" s="541">
        <v>2.3247256320000016</v>
      </c>
      <c r="H33" s="628">
        <v>31.628481779598278</v>
      </c>
    </row>
    <row r="34" spans="1:8" s="586" customFormat="1" ht="24.75" customHeight="1">
      <c r="A34" s="540" t="s">
        <v>564</v>
      </c>
      <c r="B34" s="541">
        <v>0.26200000000000001</v>
      </c>
      <c r="C34" s="541">
        <v>1.2028165</v>
      </c>
      <c r="D34" s="541">
        <v>1.2028165</v>
      </c>
      <c r="E34" s="541">
        <v>0.94081649999999994</v>
      </c>
      <c r="F34" s="541">
        <v>359.09026717557248</v>
      </c>
      <c r="G34" s="541">
        <v>0</v>
      </c>
      <c r="H34" s="628">
        <v>0</v>
      </c>
    </row>
    <row r="35" spans="1:8" s="586" customFormat="1" ht="24.75" customHeight="1">
      <c r="A35" s="599" t="s">
        <v>565</v>
      </c>
      <c r="B35" s="532">
        <v>251801.03352306486</v>
      </c>
      <c r="C35" s="532">
        <v>323376.78833129973</v>
      </c>
      <c r="D35" s="532">
        <v>418744.53067961993</v>
      </c>
      <c r="E35" s="532">
        <v>71575.754808234866</v>
      </c>
      <c r="F35" s="532">
        <v>28.42552066081117</v>
      </c>
      <c r="G35" s="532">
        <v>95367.7423483202</v>
      </c>
      <c r="H35" s="557">
        <v>29.491214518036429</v>
      </c>
    </row>
    <row r="36" spans="1:8" s="586" customFormat="1" ht="24.75" customHeight="1">
      <c r="A36" s="540" t="s">
        <v>566</v>
      </c>
      <c r="B36" s="541">
        <v>6814.8</v>
      </c>
      <c r="C36" s="541">
        <v>7989.4</v>
      </c>
      <c r="D36" s="541">
        <v>15676</v>
      </c>
      <c r="E36" s="541">
        <v>1174.5999999999995</v>
      </c>
      <c r="F36" s="541">
        <v>17.236015730468971</v>
      </c>
      <c r="G36" s="541">
        <v>7686.6</v>
      </c>
      <c r="H36" s="628">
        <v>96.209978221143018</v>
      </c>
    </row>
    <row r="37" spans="1:8" s="586" customFormat="1" ht="24.75" customHeight="1">
      <c r="A37" s="540" t="s">
        <v>567</v>
      </c>
      <c r="B37" s="541">
        <v>170.10310785999999</v>
      </c>
      <c r="C37" s="541">
        <v>75.195085480000003</v>
      </c>
      <c r="D37" s="541">
        <v>234.17917144999998</v>
      </c>
      <c r="E37" s="541">
        <v>-94.908022379999991</v>
      </c>
      <c r="F37" s="541">
        <v>-55.794408211584333</v>
      </c>
      <c r="G37" s="541">
        <v>158.98408596999997</v>
      </c>
      <c r="H37" s="628">
        <v>211.4288253748787</v>
      </c>
    </row>
    <row r="38" spans="1:8" s="586" customFormat="1" ht="24.75" customHeight="1">
      <c r="A38" s="547" t="s">
        <v>568</v>
      </c>
      <c r="B38" s="541">
        <v>41999.851472388393</v>
      </c>
      <c r="C38" s="541">
        <v>61535.049148239341</v>
      </c>
      <c r="D38" s="541">
        <v>58588.24600330009</v>
      </c>
      <c r="E38" s="541">
        <v>19535.197675850948</v>
      </c>
      <c r="F38" s="541">
        <v>46.512539904322772</v>
      </c>
      <c r="G38" s="541">
        <v>-2946.8031449392511</v>
      </c>
      <c r="H38" s="628">
        <v>-4.7888206570540559</v>
      </c>
    </row>
    <row r="39" spans="1:8" s="586" customFormat="1" ht="24.75" customHeight="1">
      <c r="A39" s="620" t="s">
        <v>569</v>
      </c>
      <c r="B39" s="541">
        <v>0</v>
      </c>
      <c r="C39" s="541">
        <v>0</v>
      </c>
      <c r="D39" s="541">
        <v>0</v>
      </c>
      <c r="E39" s="541">
        <v>0</v>
      </c>
      <c r="F39" s="541"/>
      <c r="G39" s="541">
        <v>0</v>
      </c>
      <c r="H39" s="628"/>
    </row>
    <row r="40" spans="1:8" s="586" customFormat="1" ht="24.75" customHeight="1">
      <c r="A40" s="620" t="s">
        <v>570</v>
      </c>
      <c r="B40" s="541">
        <v>41999.851472388393</v>
      </c>
      <c r="C40" s="541">
        <v>61535.049148239341</v>
      </c>
      <c r="D40" s="541">
        <v>58588.24600330009</v>
      </c>
      <c r="E40" s="541">
        <v>19535.197675850948</v>
      </c>
      <c r="F40" s="541">
        <v>46.512539904322772</v>
      </c>
      <c r="G40" s="541">
        <v>-2946.8031449392511</v>
      </c>
      <c r="H40" s="628">
        <v>-4.7888206570540559</v>
      </c>
    </row>
    <row r="41" spans="1:8" s="586" customFormat="1" ht="24.75" customHeight="1">
      <c r="A41" s="540" t="s">
        <v>571</v>
      </c>
      <c r="B41" s="541">
        <v>202816.27894281648</v>
      </c>
      <c r="C41" s="541">
        <v>253777.1440975804</v>
      </c>
      <c r="D41" s="541">
        <v>344246.10550486983</v>
      </c>
      <c r="E41" s="541">
        <v>50960.865154763917</v>
      </c>
      <c r="F41" s="541">
        <v>25.126614796602297</v>
      </c>
      <c r="G41" s="541">
        <v>90468.961407289433</v>
      </c>
      <c r="H41" s="628">
        <v>35.648979236878411</v>
      </c>
    </row>
    <row r="42" spans="1:8" s="586" customFormat="1" ht="24.75" customHeight="1">
      <c r="A42" s="547" t="s">
        <v>572</v>
      </c>
      <c r="B42" s="541">
        <v>200735.94992329748</v>
      </c>
      <c r="C42" s="541">
        <v>252107.64372024106</v>
      </c>
      <c r="D42" s="541">
        <v>342111.09942056722</v>
      </c>
      <c r="E42" s="541">
        <v>51371.693796943582</v>
      </c>
      <c r="F42" s="541">
        <v>25.591675938750903</v>
      </c>
      <c r="G42" s="541">
        <v>90003.455700326158</v>
      </c>
      <c r="H42" s="628">
        <v>35.700407322913712</v>
      </c>
    </row>
    <row r="43" spans="1:8" s="586" customFormat="1" ht="24.75" customHeight="1">
      <c r="A43" s="547" t="s">
        <v>573</v>
      </c>
      <c r="B43" s="541">
        <v>2080.3290195190002</v>
      </c>
      <c r="C43" s="541">
        <v>1669.5003773393328</v>
      </c>
      <c r="D43" s="541">
        <v>2135.0060843026008</v>
      </c>
      <c r="E43" s="541">
        <v>-410.82864217966744</v>
      </c>
      <c r="F43" s="541">
        <v>-19.748253200575768</v>
      </c>
      <c r="G43" s="541">
        <v>465.50570696326804</v>
      </c>
      <c r="H43" s="628">
        <v>27.882935115303187</v>
      </c>
    </row>
    <row r="44" spans="1:8" s="586" customFormat="1" ht="24.75" customHeight="1">
      <c r="A44" s="559" t="s">
        <v>574</v>
      </c>
      <c r="B44" s="560">
        <v>0</v>
      </c>
      <c r="C44" s="560">
        <v>0</v>
      </c>
      <c r="D44" s="560">
        <v>0</v>
      </c>
      <c r="E44" s="560">
        <v>0</v>
      </c>
      <c r="F44" s="560"/>
      <c r="G44" s="560">
        <v>0</v>
      </c>
      <c r="H44" s="630"/>
    </row>
    <row r="45" spans="1:8" s="586" customFormat="1" ht="24.75" customHeight="1">
      <c r="A45" s="621" t="s">
        <v>575</v>
      </c>
      <c r="B45" s="560">
        <v>0</v>
      </c>
      <c r="C45" s="560">
        <v>0</v>
      </c>
      <c r="D45" s="560">
        <v>0</v>
      </c>
      <c r="E45" s="560">
        <v>0</v>
      </c>
      <c r="F45" s="532"/>
      <c r="G45" s="560">
        <v>0</v>
      </c>
      <c r="H45" s="557"/>
    </row>
    <row r="46" spans="1:8" s="586" customFormat="1" ht="24.75" customHeight="1" thickBot="1">
      <c r="A46" s="622" t="s">
        <v>576</v>
      </c>
      <c r="B46" s="566">
        <v>7575.9841577602047</v>
      </c>
      <c r="C46" s="566">
        <v>13264.854373828737</v>
      </c>
      <c r="D46" s="566">
        <v>15557.428555689512</v>
      </c>
      <c r="E46" s="566">
        <v>5688.8702160685325</v>
      </c>
      <c r="F46" s="566">
        <v>75.090840973331879</v>
      </c>
      <c r="G46" s="566">
        <v>2292.5741818607748</v>
      </c>
      <c r="H46" s="631">
        <v>17.283070867208107</v>
      </c>
    </row>
    <row r="47" spans="1:8" s="586" customFormat="1" ht="21.75" customHeight="1" thickTop="1">
      <c r="A47" s="577" t="s">
        <v>490</v>
      </c>
      <c r="B47" s="623"/>
      <c r="C47" s="624"/>
      <c r="D47" s="624"/>
      <c r="E47" s="625"/>
      <c r="F47" s="625"/>
      <c r="G47" s="625"/>
      <c r="H47" s="625"/>
    </row>
  </sheetData>
  <mergeCells count="11">
    <mergeCell ref="A1:H1"/>
    <mergeCell ref="A2:H2"/>
    <mergeCell ref="A3:H3"/>
    <mergeCell ref="G4:H4"/>
    <mergeCell ref="A5:A7"/>
    <mergeCell ref="E5:H5"/>
    <mergeCell ref="E6:F6"/>
    <mergeCell ref="G6:H6"/>
    <mergeCell ref="B6:B7"/>
    <mergeCell ref="C6:C7"/>
    <mergeCell ref="D6:D7"/>
  </mergeCells>
  <pageMargins left="0.39370078740157483" right="0.39370078740157483" top="0.39370078740157483" bottom="0.39370078740157483" header="0.31496062992125984" footer="0.31496062992125984"/>
  <pageSetup scale="65" orientation="portrait" r:id="rId1"/>
</worksheet>
</file>

<file path=xl/worksheets/sheet45.xml><?xml version="1.0" encoding="utf-8"?>
<worksheet xmlns="http://schemas.openxmlformats.org/spreadsheetml/2006/main" xmlns:r="http://schemas.openxmlformats.org/officeDocument/2006/relationships">
  <sheetPr>
    <pageSetUpPr fitToPage="1"/>
  </sheetPr>
  <dimension ref="A1:H47"/>
  <sheetViews>
    <sheetView showGridLines="0" workbookViewId="0">
      <selection activeCell="A8" sqref="A8"/>
    </sheetView>
  </sheetViews>
  <sheetFormatPr defaultColWidth="11" defaultRowHeight="17.100000000000001" customHeight="1"/>
  <cols>
    <col min="1" max="1" width="51.42578125" style="586" bestFit="1" customWidth="1"/>
    <col min="2" max="3" width="14" style="586" bestFit="1" customWidth="1"/>
    <col min="4" max="4" width="14.140625" style="586" bestFit="1" customWidth="1"/>
    <col min="5" max="5" width="13.42578125" style="586" bestFit="1" customWidth="1"/>
    <col min="6" max="6" width="12.5703125" style="586" bestFit="1" customWidth="1"/>
    <col min="7" max="7" width="12.42578125" style="586" customWidth="1"/>
    <col min="8" max="8" width="9.42578125" style="586" customWidth="1"/>
    <col min="9" max="253" width="11" style="524"/>
    <col min="254" max="254" width="46.7109375" style="524" bestFit="1" customWidth="1"/>
    <col min="255" max="255" width="11.85546875" style="524" customWidth="1"/>
    <col min="256" max="256" width="12.42578125" style="524" customWidth="1"/>
    <col min="257" max="257" width="12.5703125" style="524" customWidth="1"/>
    <col min="258" max="258" width="11.7109375" style="524" customWidth="1"/>
    <col min="259" max="259" width="10.7109375" style="524" customWidth="1"/>
    <col min="260" max="260" width="2.42578125" style="524" bestFit="1" customWidth="1"/>
    <col min="261" max="261" width="8.5703125" style="524" customWidth="1"/>
    <col min="262" max="262" width="12.42578125" style="524" customWidth="1"/>
    <col min="263" max="263" width="2.140625" style="524" customWidth="1"/>
    <col min="264" max="264" width="9.42578125" style="524" customWidth="1"/>
    <col min="265" max="509" width="11" style="524"/>
    <col min="510" max="510" width="46.7109375" style="524" bestFit="1" customWidth="1"/>
    <col min="511" max="511" width="11.85546875" style="524" customWidth="1"/>
    <col min="512" max="512" width="12.42578125" style="524" customWidth="1"/>
    <col min="513" max="513" width="12.5703125" style="524" customWidth="1"/>
    <col min="514" max="514" width="11.7109375" style="524" customWidth="1"/>
    <col min="515" max="515" width="10.7109375" style="524" customWidth="1"/>
    <col min="516" max="516" width="2.42578125" style="524" bestFit="1" customWidth="1"/>
    <col min="517" max="517" width="8.5703125" style="524" customWidth="1"/>
    <col min="518" max="518" width="12.42578125" style="524" customWidth="1"/>
    <col min="519" max="519" width="2.140625" style="524" customWidth="1"/>
    <col min="520" max="520" width="9.42578125" style="524" customWidth="1"/>
    <col min="521" max="765" width="11" style="524"/>
    <col min="766" max="766" width="46.7109375" style="524" bestFit="1" customWidth="1"/>
    <col min="767" max="767" width="11.85546875" style="524" customWidth="1"/>
    <col min="768" max="768" width="12.42578125" style="524" customWidth="1"/>
    <col min="769" max="769" width="12.5703125" style="524" customWidth="1"/>
    <col min="770" max="770" width="11.7109375" style="524" customWidth="1"/>
    <col min="771" max="771" width="10.7109375" style="524" customWidth="1"/>
    <col min="772" max="772" width="2.42578125" style="524" bestFit="1" customWidth="1"/>
    <col min="773" max="773" width="8.5703125" style="524" customWidth="1"/>
    <col min="774" max="774" width="12.42578125" style="524" customWidth="1"/>
    <col min="775" max="775" width="2.140625" style="524" customWidth="1"/>
    <col min="776" max="776" width="9.42578125" style="524" customWidth="1"/>
    <col min="777" max="1021" width="11" style="524"/>
    <col min="1022" max="1022" width="46.7109375" style="524" bestFit="1" customWidth="1"/>
    <col min="1023" max="1023" width="11.85546875" style="524" customWidth="1"/>
    <col min="1024" max="1024" width="12.42578125" style="524" customWidth="1"/>
    <col min="1025" max="1025" width="12.5703125" style="524" customWidth="1"/>
    <col min="1026" max="1026" width="11.7109375" style="524" customWidth="1"/>
    <col min="1027" max="1027" width="10.7109375" style="524" customWidth="1"/>
    <col min="1028" max="1028" width="2.42578125" style="524" bestFit="1" customWidth="1"/>
    <col min="1029" max="1029" width="8.5703125" style="524" customWidth="1"/>
    <col min="1030" max="1030" width="12.42578125" style="524" customWidth="1"/>
    <col min="1031" max="1031" width="2.140625" style="524" customWidth="1"/>
    <col min="1032" max="1032" width="9.42578125" style="524" customWidth="1"/>
    <col min="1033" max="1277" width="11" style="524"/>
    <col min="1278" max="1278" width="46.7109375" style="524" bestFit="1" customWidth="1"/>
    <col min="1279" max="1279" width="11.85546875" style="524" customWidth="1"/>
    <col min="1280" max="1280" width="12.42578125" style="524" customWidth="1"/>
    <col min="1281" max="1281" width="12.5703125" style="524" customWidth="1"/>
    <col min="1282" max="1282" width="11.7109375" style="524" customWidth="1"/>
    <col min="1283" max="1283" width="10.7109375" style="524" customWidth="1"/>
    <col min="1284" max="1284" width="2.42578125" style="524" bestFit="1" customWidth="1"/>
    <col min="1285" max="1285" width="8.5703125" style="524" customWidth="1"/>
    <col min="1286" max="1286" width="12.42578125" style="524" customWidth="1"/>
    <col min="1287" max="1287" width="2.140625" style="524" customWidth="1"/>
    <col min="1288" max="1288" width="9.42578125" style="524" customWidth="1"/>
    <col min="1289" max="1533" width="11" style="524"/>
    <col min="1534" max="1534" width="46.7109375" style="524" bestFit="1" customWidth="1"/>
    <col min="1535" max="1535" width="11.85546875" style="524" customWidth="1"/>
    <col min="1536" max="1536" width="12.42578125" style="524" customWidth="1"/>
    <col min="1537" max="1537" width="12.5703125" style="524" customWidth="1"/>
    <col min="1538" max="1538" width="11.7109375" style="524" customWidth="1"/>
    <col min="1539" max="1539" width="10.7109375" style="524" customWidth="1"/>
    <col min="1540" max="1540" width="2.42578125" style="524" bestFit="1" customWidth="1"/>
    <col min="1541" max="1541" width="8.5703125" style="524" customWidth="1"/>
    <col min="1542" max="1542" width="12.42578125" style="524" customWidth="1"/>
    <col min="1543" max="1543" width="2.140625" style="524" customWidth="1"/>
    <col min="1544" max="1544" width="9.42578125" style="524" customWidth="1"/>
    <col min="1545" max="1789" width="11" style="524"/>
    <col min="1790" max="1790" width="46.7109375" style="524" bestFit="1" customWidth="1"/>
    <col min="1791" max="1791" width="11.85546875" style="524" customWidth="1"/>
    <col min="1792" max="1792" width="12.42578125" style="524" customWidth="1"/>
    <col min="1793" max="1793" width="12.5703125" style="524" customWidth="1"/>
    <col min="1794" max="1794" width="11.7109375" style="524" customWidth="1"/>
    <col min="1795" max="1795" width="10.7109375" style="524" customWidth="1"/>
    <col min="1796" max="1796" width="2.42578125" style="524" bestFit="1" customWidth="1"/>
    <col min="1797" max="1797" width="8.5703125" style="524" customWidth="1"/>
    <col min="1798" max="1798" width="12.42578125" style="524" customWidth="1"/>
    <col min="1799" max="1799" width="2.140625" style="524" customWidth="1"/>
    <col min="1800" max="1800" width="9.42578125" style="524" customWidth="1"/>
    <col min="1801" max="2045" width="11" style="524"/>
    <col min="2046" max="2046" width="46.7109375" style="524" bestFit="1" customWidth="1"/>
    <col min="2047" max="2047" width="11.85546875" style="524" customWidth="1"/>
    <col min="2048" max="2048" width="12.42578125" style="524" customWidth="1"/>
    <col min="2049" max="2049" width="12.5703125" style="524" customWidth="1"/>
    <col min="2050" max="2050" width="11.7109375" style="524" customWidth="1"/>
    <col min="2051" max="2051" width="10.7109375" style="524" customWidth="1"/>
    <col min="2052" max="2052" width="2.42578125" style="524" bestFit="1" customWidth="1"/>
    <col min="2053" max="2053" width="8.5703125" style="524" customWidth="1"/>
    <col min="2054" max="2054" width="12.42578125" style="524" customWidth="1"/>
    <col min="2055" max="2055" width="2.140625" style="524" customWidth="1"/>
    <col min="2056" max="2056" width="9.42578125" style="524" customWidth="1"/>
    <col min="2057" max="2301" width="11" style="524"/>
    <col min="2302" max="2302" width="46.7109375" style="524" bestFit="1" customWidth="1"/>
    <col min="2303" max="2303" width="11.85546875" style="524" customWidth="1"/>
    <col min="2304" max="2304" width="12.42578125" style="524" customWidth="1"/>
    <col min="2305" max="2305" width="12.5703125" style="524" customWidth="1"/>
    <col min="2306" max="2306" width="11.7109375" style="524" customWidth="1"/>
    <col min="2307" max="2307" width="10.7109375" style="524" customWidth="1"/>
    <col min="2308" max="2308" width="2.42578125" style="524" bestFit="1" customWidth="1"/>
    <col min="2309" max="2309" width="8.5703125" style="524" customWidth="1"/>
    <col min="2310" max="2310" width="12.42578125" style="524" customWidth="1"/>
    <col min="2311" max="2311" width="2.140625" style="524" customWidth="1"/>
    <col min="2312" max="2312" width="9.42578125" style="524" customWidth="1"/>
    <col min="2313" max="2557" width="11" style="524"/>
    <col min="2558" max="2558" width="46.7109375" style="524" bestFit="1" customWidth="1"/>
    <col min="2559" max="2559" width="11.85546875" style="524" customWidth="1"/>
    <col min="2560" max="2560" width="12.42578125" style="524" customWidth="1"/>
    <col min="2561" max="2561" width="12.5703125" style="524" customWidth="1"/>
    <col min="2562" max="2562" width="11.7109375" style="524" customWidth="1"/>
    <col min="2563" max="2563" width="10.7109375" style="524" customWidth="1"/>
    <col min="2564" max="2564" width="2.42578125" style="524" bestFit="1" customWidth="1"/>
    <col min="2565" max="2565" width="8.5703125" style="524" customWidth="1"/>
    <col min="2566" max="2566" width="12.42578125" style="524" customWidth="1"/>
    <col min="2567" max="2567" width="2.140625" style="524" customWidth="1"/>
    <col min="2568" max="2568" width="9.42578125" style="524" customWidth="1"/>
    <col min="2569" max="2813" width="11" style="524"/>
    <col min="2814" max="2814" width="46.7109375" style="524" bestFit="1" customWidth="1"/>
    <col min="2815" max="2815" width="11.85546875" style="524" customWidth="1"/>
    <col min="2816" max="2816" width="12.42578125" style="524" customWidth="1"/>
    <col min="2817" max="2817" width="12.5703125" style="524" customWidth="1"/>
    <col min="2818" max="2818" width="11.7109375" style="524" customWidth="1"/>
    <col min="2819" max="2819" width="10.7109375" style="524" customWidth="1"/>
    <col min="2820" max="2820" width="2.42578125" style="524" bestFit="1" customWidth="1"/>
    <col min="2821" max="2821" width="8.5703125" style="524" customWidth="1"/>
    <col min="2822" max="2822" width="12.42578125" style="524" customWidth="1"/>
    <col min="2823" max="2823" width="2.140625" style="524" customWidth="1"/>
    <col min="2824" max="2824" width="9.42578125" style="524" customWidth="1"/>
    <col min="2825" max="3069" width="11" style="524"/>
    <col min="3070" max="3070" width="46.7109375" style="524" bestFit="1" customWidth="1"/>
    <col min="3071" max="3071" width="11.85546875" style="524" customWidth="1"/>
    <col min="3072" max="3072" width="12.42578125" style="524" customWidth="1"/>
    <col min="3073" max="3073" width="12.5703125" style="524" customWidth="1"/>
    <col min="3074" max="3074" width="11.7109375" style="524" customWidth="1"/>
    <col min="3075" max="3075" width="10.7109375" style="524" customWidth="1"/>
    <col min="3076" max="3076" width="2.42578125" style="524" bestFit="1" customWidth="1"/>
    <col min="3077" max="3077" width="8.5703125" style="524" customWidth="1"/>
    <col min="3078" max="3078" width="12.42578125" style="524" customWidth="1"/>
    <col min="3079" max="3079" width="2.140625" style="524" customWidth="1"/>
    <col min="3080" max="3080" width="9.42578125" style="524" customWidth="1"/>
    <col min="3081" max="3325" width="11" style="524"/>
    <col min="3326" max="3326" width="46.7109375" style="524" bestFit="1" customWidth="1"/>
    <col min="3327" max="3327" width="11.85546875" style="524" customWidth="1"/>
    <col min="3328" max="3328" width="12.42578125" style="524" customWidth="1"/>
    <col min="3329" max="3329" width="12.5703125" style="524" customWidth="1"/>
    <col min="3330" max="3330" width="11.7109375" style="524" customWidth="1"/>
    <col min="3331" max="3331" width="10.7109375" style="524" customWidth="1"/>
    <col min="3332" max="3332" width="2.42578125" style="524" bestFit="1" customWidth="1"/>
    <col min="3333" max="3333" width="8.5703125" style="524" customWidth="1"/>
    <col min="3334" max="3334" width="12.42578125" style="524" customWidth="1"/>
    <col min="3335" max="3335" width="2.140625" style="524" customWidth="1"/>
    <col min="3336" max="3336" width="9.42578125" style="524" customWidth="1"/>
    <col min="3337" max="3581" width="11" style="524"/>
    <col min="3582" max="3582" width="46.7109375" style="524" bestFit="1" customWidth="1"/>
    <col min="3583" max="3583" width="11.85546875" style="524" customWidth="1"/>
    <col min="3584" max="3584" width="12.42578125" style="524" customWidth="1"/>
    <col min="3585" max="3585" width="12.5703125" style="524" customWidth="1"/>
    <col min="3586" max="3586" width="11.7109375" style="524" customWidth="1"/>
    <col min="3587" max="3587" width="10.7109375" style="524" customWidth="1"/>
    <col min="3588" max="3588" width="2.42578125" style="524" bestFit="1" customWidth="1"/>
    <col min="3589" max="3589" width="8.5703125" style="524" customWidth="1"/>
    <col min="3590" max="3590" width="12.42578125" style="524" customWidth="1"/>
    <col min="3591" max="3591" width="2.140625" style="524" customWidth="1"/>
    <col min="3592" max="3592" width="9.42578125" style="524" customWidth="1"/>
    <col min="3593" max="3837" width="11" style="524"/>
    <col min="3838" max="3838" width="46.7109375" style="524" bestFit="1" customWidth="1"/>
    <col min="3839" max="3839" width="11.85546875" style="524" customWidth="1"/>
    <col min="3840" max="3840" width="12.42578125" style="524" customWidth="1"/>
    <col min="3841" max="3841" width="12.5703125" style="524" customWidth="1"/>
    <col min="3842" max="3842" width="11.7109375" style="524" customWidth="1"/>
    <col min="3843" max="3843" width="10.7109375" style="524" customWidth="1"/>
    <col min="3844" max="3844" width="2.42578125" style="524" bestFit="1" customWidth="1"/>
    <col min="3845" max="3845" width="8.5703125" style="524" customWidth="1"/>
    <col min="3846" max="3846" width="12.42578125" style="524" customWidth="1"/>
    <col min="3847" max="3847" width="2.140625" style="524" customWidth="1"/>
    <col min="3848" max="3848" width="9.42578125" style="524" customWidth="1"/>
    <col min="3849" max="4093" width="11" style="524"/>
    <col min="4094" max="4094" width="46.7109375" style="524" bestFit="1" customWidth="1"/>
    <col min="4095" max="4095" width="11.85546875" style="524" customWidth="1"/>
    <col min="4096" max="4096" width="12.42578125" style="524" customWidth="1"/>
    <col min="4097" max="4097" width="12.5703125" style="524" customWidth="1"/>
    <col min="4098" max="4098" width="11.7109375" style="524" customWidth="1"/>
    <col min="4099" max="4099" width="10.7109375" style="524" customWidth="1"/>
    <col min="4100" max="4100" width="2.42578125" style="524" bestFit="1" customWidth="1"/>
    <col min="4101" max="4101" width="8.5703125" style="524" customWidth="1"/>
    <col min="4102" max="4102" width="12.42578125" style="524" customWidth="1"/>
    <col min="4103" max="4103" width="2.140625" style="524" customWidth="1"/>
    <col min="4104" max="4104" width="9.42578125" style="524" customWidth="1"/>
    <col min="4105" max="4349" width="11" style="524"/>
    <col min="4350" max="4350" width="46.7109375" style="524" bestFit="1" customWidth="1"/>
    <col min="4351" max="4351" width="11.85546875" style="524" customWidth="1"/>
    <col min="4352" max="4352" width="12.42578125" style="524" customWidth="1"/>
    <col min="4353" max="4353" width="12.5703125" style="524" customWidth="1"/>
    <col min="4354" max="4354" width="11.7109375" style="524" customWidth="1"/>
    <col min="4355" max="4355" width="10.7109375" style="524" customWidth="1"/>
    <col min="4356" max="4356" width="2.42578125" style="524" bestFit="1" customWidth="1"/>
    <col min="4357" max="4357" width="8.5703125" style="524" customWidth="1"/>
    <col min="4358" max="4358" width="12.42578125" style="524" customWidth="1"/>
    <col min="4359" max="4359" width="2.140625" style="524" customWidth="1"/>
    <col min="4360" max="4360" width="9.42578125" style="524" customWidth="1"/>
    <col min="4361" max="4605" width="11" style="524"/>
    <col min="4606" max="4606" width="46.7109375" style="524" bestFit="1" customWidth="1"/>
    <col min="4607" max="4607" width="11.85546875" style="524" customWidth="1"/>
    <col min="4608" max="4608" width="12.42578125" style="524" customWidth="1"/>
    <col min="4609" max="4609" width="12.5703125" style="524" customWidth="1"/>
    <col min="4610" max="4610" width="11.7109375" style="524" customWidth="1"/>
    <col min="4611" max="4611" width="10.7109375" style="524" customWidth="1"/>
    <col min="4612" max="4612" width="2.42578125" style="524" bestFit="1" customWidth="1"/>
    <col min="4613" max="4613" width="8.5703125" style="524" customWidth="1"/>
    <col min="4614" max="4614" width="12.42578125" style="524" customWidth="1"/>
    <col min="4615" max="4615" width="2.140625" style="524" customWidth="1"/>
    <col min="4616" max="4616" width="9.42578125" style="524" customWidth="1"/>
    <col min="4617" max="4861" width="11" style="524"/>
    <col min="4862" max="4862" width="46.7109375" style="524" bestFit="1" customWidth="1"/>
    <col min="4863" max="4863" width="11.85546875" style="524" customWidth="1"/>
    <col min="4864" max="4864" width="12.42578125" style="524" customWidth="1"/>
    <col min="4865" max="4865" width="12.5703125" style="524" customWidth="1"/>
    <col min="4866" max="4866" width="11.7109375" style="524" customWidth="1"/>
    <col min="4867" max="4867" width="10.7109375" style="524" customWidth="1"/>
    <col min="4868" max="4868" width="2.42578125" style="524" bestFit="1" customWidth="1"/>
    <col min="4869" max="4869" width="8.5703125" style="524" customWidth="1"/>
    <col min="4870" max="4870" width="12.42578125" style="524" customWidth="1"/>
    <col min="4871" max="4871" width="2.140625" style="524" customWidth="1"/>
    <col min="4872" max="4872" width="9.42578125" style="524" customWidth="1"/>
    <col min="4873" max="5117" width="11" style="524"/>
    <col min="5118" max="5118" width="46.7109375" style="524" bestFit="1" customWidth="1"/>
    <col min="5119" max="5119" width="11.85546875" style="524" customWidth="1"/>
    <col min="5120" max="5120" width="12.42578125" style="524" customWidth="1"/>
    <col min="5121" max="5121" width="12.5703125" style="524" customWidth="1"/>
    <col min="5122" max="5122" width="11.7109375" style="524" customWidth="1"/>
    <col min="5123" max="5123" width="10.7109375" style="524" customWidth="1"/>
    <col min="5124" max="5124" width="2.42578125" style="524" bestFit="1" customWidth="1"/>
    <col min="5125" max="5125" width="8.5703125" style="524" customWidth="1"/>
    <col min="5126" max="5126" width="12.42578125" style="524" customWidth="1"/>
    <col min="5127" max="5127" width="2.140625" style="524" customWidth="1"/>
    <col min="5128" max="5128" width="9.42578125" style="524" customWidth="1"/>
    <col min="5129" max="5373" width="11" style="524"/>
    <col min="5374" max="5374" width="46.7109375" style="524" bestFit="1" customWidth="1"/>
    <col min="5375" max="5375" width="11.85546875" style="524" customWidth="1"/>
    <col min="5376" max="5376" width="12.42578125" style="524" customWidth="1"/>
    <col min="5377" max="5377" width="12.5703125" style="524" customWidth="1"/>
    <col min="5378" max="5378" width="11.7109375" style="524" customWidth="1"/>
    <col min="5379" max="5379" width="10.7109375" style="524" customWidth="1"/>
    <col min="5380" max="5380" width="2.42578125" style="524" bestFit="1" customWidth="1"/>
    <col min="5381" max="5381" width="8.5703125" style="524" customWidth="1"/>
    <col min="5382" max="5382" width="12.42578125" style="524" customWidth="1"/>
    <col min="5383" max="5383" width="2.140625" style="524" customWidth="1"/>
    <col min="5384" max="5384" width="9.42578125" style="524" customWidth="1"/>
    <col min="5385" max="5629" width="11" style="524"/>
    <col min="5630" max="5630" width="46.7109375" style="524" bestFit="1" customWidth="1"/>
    <col min="5631" max="5631" width="11.85546875" style="524" customWidth="1"/>
    <col min="5632" max="5632" width="12.42578125" style="524" customWidth="1"/>
    <col min="5633" max="5633" width="12.5703125" style="524" customWidth="1"/>
    <col min="5634" max="5634" width="11.7109375" style="524" customWidth="1"/>
    <col min="5635" max="5635" width="10.7109375" style="524" customWidth="1"/>
    <col min="5636" max="5636" width="2.42578125" style="524" bestFit="1" customWidth="1"/>
    <col min="5637" max="5637" width="8.5703125" style="524" customWidth="1"/>
    <col min="5638" max="5638" width="12.42578125" style="524" customWidth="1"/>
    <col min="5639" max="5639" width="2.140625" style="524" customWidth="1"/>
    <col min="5640" max="5640" width="9.42578125" style="524" customWidth="1"/>
    <col min="5641" max="5885" width="11" style="524"/>
    <col min="5886" max="5886" width="46.7109375" style="524" bestFit="1" customWidth="1"/>
    <col min="5887" max="5887" width="11.85546875" style="524" customWidth="1"/>
    <col min="5888" max="5888" width="12.42578125" style="524" customWidth="1"/>
    <col min="5889" max="5889" width="12.5703125" style="524" customWidth="1"/>
    <col min="5890" max="5890" width="11.7109375" style="524" customWidth="1"/>
    <col min="5891" max="5891" width="10.7109375" style="524" customWidth="1"/>
    <col min="5892" max="5892" width="2.42578125" style="524" bestFit="1" customWidth="1"/>
    <col min="5893" max="5893" width="8.5703125" style="524" customWidth="1"/>
    <col min="5894" max="5894" width="12.42578125" style="524" customWidth="1"/>
    <col min="5895" max="5895" width="2.140625" style="524" customWidth="1"/>
    <col min="5896" max="5896" width="9.42578125" style="524" customWidth="1"/>
    <col min="5897" max="6141" width="11" style="524"/>
    <col min="6142" max="6142" width="46.7109375" style="524" bestFit="1" customWidth="1"/>
    <col min="6143" max="6143" width="11.85546875" style="524" customWidth="1"/>
    <col min="6144" max="6144" width="12.42578125" style="524" customWidth="1"/>
    <col min="6145" max="6145" width="12.5703125" style="524" customWidth="1"/>
    <col min="6146" max="6146" width="11.7109375" style="524" customWidth="1"/>
    <col min="6147" max="6147" width="10.7109375" style="524" customWidth="1"/>
    <col min="6148" max="6148" width="2.42578125" style="524" bestFit="1" customWidth="1"/>
    <col min="6149" max="6149" width="8.5703125" style="524" customWidth="1"/>
    <col min="6150" max="6150" width="12.42578125" style="524" customWidth="1"/>
    <col min="6151" max="6151" width="2.140625" style="524" customWidth="1"/>
    <col min="6152" max="6152" width="9.42578125" style="524" customWidth="1"/>
    <col min="6153" max="6397" width="11" style="524"/>
    <col min="6398" max="6398" width="46.7109375" style="524" bestFit="1" customWidth="1"/>
    <col min="6399" max="6399" width="11.85546875" style="524" customWidth="1"/>
    <col min="6400" max="6400" width="12.42578125" style="524" customWidth="1"/>
    <col min="6401" max="6401" width="12.5703125" style="524" customWidth="1"/>
    <col min="6402" max="6402" width="11.7109375" style="524" customWidth="1"/>
    <col min="6403" max="6403" width="10.7109375" style="524" customWidth="1"/>
    <col min="6404" max="6404" width="2.42578125" style="524" bestFit="1" customWidth="1"/>
    <col min="6405" max="6405" width="8.5703125" style="524" customWidth="1"/>
    <col min="6406" max="6406" width="12.42578125" style="524" customWidth="1"/>
    <col min="6407" max="6407" width="2.140625" style="524" customWidth="1"/>
    <col min="6408" max="6408" width="9.42578125" style="524" customWidth="1"/>
    <col min="6409" max="6653" width="11" style="524"/>
    <col min="6654" max="6654" width="46.7109375" style="524" bestFit="1" customWidth="1"/>
    <col min="6655" max="6655" width="11.85546875" style="524" customWidth="1"/>
    <col min="6656" max="6656" width="12.42578125" style="524" customWidth="1"/>
    <col min="6657" max="6657" width="12.5703125" style="524" customWidth="1"/>
    <col min="6658" max="6658" width="11.7109375" style="524" customWidth="1"/>
    <col min="6659" max="6659" width="10.7109375" style="524" customWidth="1"/>
    <col min="6660" max="6660" width="2.42578125" style="524" bestFit="1" customWidth="1"/>
    <col min="6661" max="6661" width="8.5703125" style="524" customWidth="1"/>
    <col min="6662" max="6662" width="12.42578125" style="524" customWidth="1"/>
    <col min="6663" max="6663" width="2.140625" style="524" customWidth="1"/>
    <col min="6664" max="6664" width="9.42578125" style="524" customWidth="1"/>
    <col min="6665" max="6909" width="11" style="524"/>
    <col min="6910" max="6910" width="46.7109375" style="524" bestFit="1" customWidth="1"/>
    <col min="6911" max="6911" width="11.85546875" style="524" customWidth="1"/>
    <col min="6912" max="6912" width="12.42578125" style="524" customWidth="1"/>
    <col min="6913" max="6913" width="12.5703125" style="524" customWidth="1"/>
    <col min="6914" max="6914" width="11.7109375" style="524" customWidth="1"/>
    <col min="6915" max="6915" width="10.7109375" style="524" customWidth="1"/>
    <col min="6916" max="6916" width="2.42578125" style="524" bestFit="1" customWidth="1"/>
    <col min="6917" max="6917" width="8.5703125" style="524" customWidth="1"/>
    <col min="6918" max="6918" width="12.42578125" style="524" customWidth="1"/>
    <col min="6919" max="6919" width="2.140625" style="524" customWidth="1"/>
    <col min="6920" max="6920" width="9.42578125" style="524" customWidth="1"/>
    <col min="6921" max="7165" width="11" style="524"/>
    <col min="7166" max="7166" width="46.7109375" style="524" bestFit="1" customWidth="1"/>
    <col min="7167" max="7167" width="11.85546875" style="524" customWidth="1"/>
    <col min="7168" max="7168" width="12.42578125" style="524" customWidth="1"/>
    <col min="7169" max="7169" width="12.5703125" style="524" customWidth="1"/>
    <col min="7170" max="7170" width="11.7109375" style="524" customWidth="1"/>
    <col min="7171" max="7171" width="10.7109375" style="524" customWidth="1"/>
    <col min="7172" max="7172" width="2.42578125" style="524" bestFit="1" customWidth="1"/>
    <col min="7173" max="7173" width="8.5703125" style="524" customWidth="1"/>
    <col min="7174" max="7174" width="12.42578125" style="524" customWidth="1"/>
    <col min="7175" max="7175" width="2.140625" style="524" customWidth="1"/>
    <col min="7176" max="7176" width="9.42578125" style="524" customWidth="1"/>
    <col min="7177" max="7421" width="11" style="524"/>
    <col min="7422" max="7422" width="46.7109375" style="524" bestFit="1" customWidth="1"/>
    <col min="7423" max="7423" width="11.85546875" style="524" customWidth="1"/>
    <col min="7424" max="7424" width="12.42578125" style="524" customWidth="1"/>
    <col min="7425" max="7425" width="12.5703125" style="524" customWidth="1"/>
    <col min="7426" max="7426" width="11.7109375" style="524" customWidth="1"/>
    <col min="7427" max="7427" width="10.7109375" style="524" customWidth="1"/>
    <col min="7428" max="7428" width="2.42578125" style="524" bestFit="1" customWidth="1"/>
    <col min="7429" max="7429" width="8.5703125" style="524" customWidth="1"/>
    <col min="7430" max="7430" width="12.42578125" style="524" customWidth="1"/>
    <col min="7431" max="7431" width="2.140625" style="524" customWidth="1"/>
    <col min="7432" max="7432" width="9.42578125" style="524" customWidth="1"/>
    <col min="7433" max="7677" width="11" style="524"/>
    <col min="7678" max="7678" width="46.7109375" style="524" bestFit="1" customWidth="1"/>
    <col min="7679" max="7679" width="11.85546875" style="524" customWidth="1"/>
    <col min="7680" max="7680" width="12.42578125" style="524" customWidth="1"/>
    <col min="7681" max="7681" width="12.5703125" style="524" customWidth="1"/>
    <col min="7682" max="7682" width="11.7109375" style="524" customWidth="1"/>
    <col min="7683" max="7683" width="10.7109375" style="524" customWidth="1"/>
    <col min="7684" max="7684" width="2.42578125" style="524" bestFit="1" customWidth="1"/>
    <col min="7685" max="7685" width="8.5703125" style="524" customWidth="1"/>
    <col min="7686" max="7686" width="12.42578125" style="524" customWidth="1"/>
    <col min="7687" max="7687" width="2.140625" style="524" customWidth="1"/>
    <col min="7688" max="7688" width="9.42578125" style="524" customWidth="1"/>
    <col min="7689" max="7933" width="11" style="524"/>
    <col min="7934" max="7934" width="46.7109375" style="524" bestFit="1" customWidth="1"/>
    <col min="7935" max="7935" width="11.85546875" style="524" customWidth="1"/>
    <col min="7936" max="7936" width="12.42578125" style="524" customWidth="1"/>
    <col min="7937" max="7937" width="12.5703125" style="524" customWidth="1"/>
    <col min="7938" max="7938" width="11.7109375" style="524" customWidth="1"/>
    <col min="7939" max="7939" width="10.7109375" style="524" customWidth="1"/>
    <col min="7940" max="7940" width="2.42578125" style="524" bestFit="1" customWidth="1"/>
    <col min="7941" max="7941" width="8.5703125" style="524" customWidth="1"/>
    <col min="7942" max="7942" width="12.42578125" style="524" customWidth="1"/>
    <col min="7943" max="7943" width="2.140625" style="524" customWidth="1"/>
    <col min="7944" max="7944" width="9.42578125" style="524" customWidth="1"/>
    <col min="7945" max="8189" width="11" style="524"/>
    <col min="8190" max="8190" width="46.7109375" style="524" bestFit="1" customWidth="1"/>
    <col min="8191" max="8191" width="11.85546875" style="524" customWidth="1"/>
    <col min="8192" max="8192" width="12.42578125" style="524" customWidth="1"/>
    <col min="8193" max="8193" width="12.5703125" style="524" customWidth="1"/>
    <col min="8194" max="8194" width="11.7109375" style="524" customWidth="1"/>
    <col min="8195" max="8195" width="10.7109375" style="524" customWidth="1"/>
    <col min="8196" max="8196" width="2.42578125" style="524" bestFit="1" customWidth="1"/>
    <col min="8197" max="8197" width="8.5703125" style="524" customWidth="1"/>
    <col min="8198" max="8198" width="12.42578125" style="524" customWidth="1"/>
    <col min="8199" max="8199" width="2.140625" style="524" customWidth="1"/>
    <col min="8200" max="8200" width="9.42578125" style="524" customWidth="1"/>
    <col min="8201" max="8445" width="11" style="524"/>
    <col min="8446" max="8446" width="46.7109375" style="524" bestFit="1" customWidth="1"/>
    <col min="8447" max="8447" width="11.85546875" style="524" customWidth="1"/>
    <col min="8448" max="8448" width="12.42578125" style="524" customWidth="1"/>
    <col min="8449" max="8449" width="12.5703125" style="524" customWidth="1"/>
    <col min="8450" max="8450" width="11.7109375" style="524" customWidth="1"/>
    <col min="8451" max="8451" width="10.7109375" style="524" customWidth="1"/>
    <col min="8452" max="8452" width="2.42578125" style="524" bestFit="1" customWidth="1"/>
    <col min="8453" max="8453" width="8.5703125" style="524" customWidth="1"/>
    <col min="8454" max="8454" width="12.42578125" style="524" customWidth="1"/>
    <col min="8455" max="8455" width="2.140625" style="524" customWidth="1"/>
    <col min="8456" max="8456" width="9.42578125" style="524" customWidth="1"/>
    <col min="8457" max="8701" width="11" style="524"/>
    <col min="8702" max="8702" width="46.7109375" style="524" bestFit="1" customWidth="1"/>
    <col min="8703" max="8703" width="11.85546875" style="524" customWidth="1"/>
    <col min="8704" max="8704" width="12.42578125" style="524" customWidth="1"/>
    <col min="8705" max="8705" width="12.5703125" style="524" customWidth="1"/>
    <col min="8706" max="8706" width="11.7109375" style="524" customWidth="1"/>
    <col min="8707" max="8707" width="10.7109375" style="524" customWidth="1"/>
    <col min="8708" max="8708" width="2.42578125" style="524" bestFit="1" customWidth="1"/>
    <col min="8709" max="8709" width="8.5703125" style="524" customWidth="1"/>
    <col min="8710" max="8710" width="12.42578125" style="524" customWidth="1"/>
    <col min="8711" max="8711" width="2.140625" style="524" customWidth="1"/>
    <col min="8712" max="8712" width="9.42578125" style="524" customWidth="1"/>
    <col min="8713" max="8957" width="11" style="524"/>
    <col min="8958" max="8958" width="46.7109375" style="524" bestFit="1" customWidth="1"/>
    <col min="8959" max="8959" width="11.85546875" style="524" customWidth="1"/>
    <col min="8960" max="8960" width="12.42578125" style="524" customWidth="1"/>
    <col min="8961" max="8961" width="12.5703125" style="524" customWidth="1"/>
    <col min="8962" max="8962" width="11.7109375" style="524" customWidth="1"/>
    <col min="8963" max="8963" width="10.7109375" style="524" customWidth="1"/>
    <col min="8964" max="8964" width="2.42578125" style="524" bestFit="1" customWidth="1"/>
    <col min="8965" max="8965" width="8.5703125" style="524" customWidth="1"/>
    <col min="8966" max="8966" width="12.42578125" style="524" customWidth="1"/>
    <col min="8967" max="8967" width="2.140625" style="524" customWidth="1"/>
    <col min="8968" max="8968" width="9.42578125" style="524" customWidth="1"/>
    <col min="8969" max="9213" width="11" style="524"/>
    <col min="9214" max="9214" width="46.7109375" style="524" bestFit="1" customWidth="1"/>
    <col min="9215" max="9215" width="11.85546875" style="524" customWidth="1"/>
    <col min="9216" max="9216" width="12.42578125" style="524" customWidth="1"/>
    <col min="9217" max="9217" width="12.5703125" style="524" customWidth="1"/>
    <col min="9218" max="9218" width="11.7109375" style="524" customWidth="1"/>
    <col min="9219" max="9219" width="10.7109375" style="524" customWidth="1"/>
    <col min="9220" max="9220" width="2.42578125" style="524" bestFit="1" customWidth="1"/>
    <col min="9221" max="9221" width="8.5703125" style="524" customWidth="1"/>
    <col min="9222" max="9222" width="12.42578125" style="524" customWidth="1"/>
    <col min="9223" max="9223" width="2.140625" style="524" customWidth="1"/>
    <col min="9224" max="9224" width="9.42578125" style="524" customWidth="1"/>
    <col min="9225" max="9469" width="11" style="524"/>
    <col min="9470" max="9470" width="46.7109375" style="524" bestFit="1" customWidth="1"/>
    <col min="9471" max="9471" width="11.85546875" style="524" customWidth="1"/>
    <col min="9472" max="9472" width="12.42578125" style="524" customWidth="1"/>
    <col min="9473" max="9473" width="12.5703125" style="524" customWidth="1"/>
    <col min="9474" max="9474" width="11.7109375" style="524" customWidth="1"/>
    <col min="9475" max="9475" width="10.7109375" style="524" customWidth="1"/>
    <col min="9476" max="9476" width="2.42578125" style="524" bestFit="1" customWidth="1"/>
    <col min="9477" max="9477" width="8.5703125" style="524" customWidth="1"/>
    <col min="9478" max="9478" width="12.42578125" style="524" customWidth="1"/>
    <col min="9479" max="9479" width="2.140625" style="524" customWidth="1"/>
    <col min="9480" max="9480" width="9.42578125" style="524" customWidth="1"/>
    <col min="9481" max="9725" width="11" style="524"/>
    <col min="9726" max="9726" width="46.7109375" style="524" bestFit="1" customWidth="1"/>
    <col min="9727" max="9727" width="11.85546875" style="524" customWidth="1"/>
    <col min="9728" max="9728" width="12.42578125" style="524" customWidth="1"/>
    <col min="9729" max="9729" width="12.5703125" style="524" customWidth="1"/>
    <col min="9730" max="9730" width="11.7109375" style="524" customWidth="1"/>
    <col min="9731" max="9731" width="10.7109375" style="524" customWidth="1"/>
    <col min="9732" max="9732" width="2.42578125" style="524" bestFit="1" customWidth="1"/>
    <col min="9733" max="9733" width="8.5703125" style="524" customWidth="1"/>
    <col min="9734" max="9734" width="12.42578125" style="524" customWidth="1"/>
    <col min="9735" max="9735" width="2.140625" style="524" customWidth="1"/>
    <col min="9736" max="9736" width="9.42578125" style="524" customWidth="1"/>
    <col min="9737" max="9981" width="11" style="524"/>
    <col min="9982" max="9982" width="46.7109375" style="524" bestFit="1" customWidth="1"/>
    <col min="9983" max="9983" width="11.85546875" style="524" customWidth="1"/>
    <col min="9984" max="9984" width="12.42578125" style="524" customWidth="1"/>
    <col min="9985" max="9985" width="12.5703125" style="524" customWidth="1"/>
    <col min="9986" max="9986" width="11.7109375" style="524" customWidth="1"/>
    <col min="9987" max="9987" width="10.7109375" style="524" customWidth="1"/>
    <col min="9988" max="9988" width="2.42578125" style="524" bestFit="1" customWidth="1"/>
    <col min="9989" max="9989" width="8.5703125" style="524" customWidth="1"/>
    <col min="9990" max="9990" width="12.42578125" style="524" customWidth="1"/>
    <col min="9991" max="9991" width="2.140625" style="524" customWidth="1"/>
    <col min="9992" max="9992" width="9.42578125" style="524" customWidth="1"/>
    <col min="9993" max="10237" width="11" style="524"/>
    <col min="10238" max="10238" width="46.7109375" style="524" bestFit="1" customWidth="1"/>
    <col min="10239" max="10239" width="11.85546875" style="524" customWidth="1"/>
    <col min="10240" max="10240" width="12.42578125" style="524" customWidth="1"/>
    <col min="10241" max="10241" width="12.5703125" style="524" customWidth="1"/>
    <col min="10242" max="10242" width="11.7109375" style="524" customWidth="1"/>
    <col min="10243" max="10243" width="10.7109375" style="524" customWidth="1"/>
    <col min="10244" max="10244" width="2.42578125" style="524" bestFit="1" customWidth="1"/>
    <col min="10245" max="10245" width="8.5703125" style="524" customWidth="1"/>
    <col min="10246" max="10246" width="12.42578125" style="524" customWidth="1"/>
    <col min="10247" max="10247" width="2.140625" style="524" customWidth="1"/>
    <col min="10248" max="10248" width="9.42578125" style="524" customWidth="1"/>
    <col min="10249" max="10493" width="11" style="524"/>
    <col min="10494" max="10494" width="46.7109375" style="524" bestFit="1" customWidth="1"/>
    <col min="10495" max="10495" width="11.85546875" style="524" customWidth="1"/>
    <col min="10496" max="10496" width="12.42578125" style="524" customWidth="1"/>
    <col min="10497" max="10497" width="12.5703125" style="524" customWidth="1"/>
    <col min="10498" max="10498" width="11.7109375" style="524" customWidth="1"/>
    <col min="10499" max="10499" width="10.7109375" style="524" customWidth="1"/>
    <col min="10500" max="10500" width="2.42578125" style="524" bestFit="1" customWidth="1"/>
    <col min="10501" max="10501" width="8.5703125" style="524" customWidth="1"/>
    <col min="10502" max="10502" width="12.42578125" style="524" customWidth="1"/>
    <col min="10503" max="10503" width="2.140625" style="524" customWidth="1"/>
    <col min="10504" max="10504" width="9.42578125" style="524" customWidth="1"/>
    <col min="10505" max="10749" width="11" style="524"/>
    <col min="10750" max="10750" width="46.7109375" style="524" bestFit="1" customWidth="1"/>
    <col min="10751" max="10751" width="11.85546875" style="524" customWidth="1"/>
    <col min="10752" max="10752" width="12.42578125" style="524" customWidth="1"/>
    <col min="10753" max="10753" width="12.5703125" style="524" customWidth="1"/>
    <col min="10754" max="10754" width="11.7109375" style="524" customWidth="1"/>
    <col min="10755" max="10755" width="10.7109375" style="524" customWidth="1"/>
    <col min="10756" max="10756" width="2.42578125" style="524" bestFit="1" customWidth="1"/>
    <col min="10757" max="10757" width="8.5703125" style="524" customWidth="1"/>
    <col min="10758" max="10758" width="12.42578125" style="524" customWidth="1"/>
    <col min="10759" max="10759" width="2.140625" style="524" customWidth="1"/>
    <col min="10760" max="10760" width="9.42578125" style="524" customWidth="1"/>
    <col min="10761" max="11005" width="11" style="524"/>
    <col min="11006" max="11006" width="46.7109375" style="524" bestFit="1" customWidth="1"/>
    <col min="11007" max="11007" width="11.85546875" style="524" customWidth="1"/>
    <col min="11008" max="11008" width="12.42578125" style="524" customWidth="1"/>
    <col min="11009" max="11009" width="12.5703125" style="524" customWidth="1"/>
    <col min="11010" max="11010" width="11.7109375" style="524" customWidth="1"/>
    <col min="11011" max="11011" width="10.7109375" style="524" customWidth="1"/>
    <col min="11012" max="11012" width="2.42578125" style="524" bestFit="1" customWidth="1"/>
    <col min="11013" max="11013" width="8.5703125" style="524" customWidth="1"/>
    <col min="11014" max="11014" width="12.42578125" style="524" customWidth="1"/>
    <col min="11015" max="11015" width="2.140625" style="524" customWidth="1"/>
    <col min="11016" max="11016" width="9.42578125" style="524" customWidth="1"/>
    <col min="11017" max="11261" width="11" style="524"/>
    <col min="11262" max="11262" width="46.7109375" style="524" bestFit="1" customWidth="1"/>
    <col min="11263" max="11263" width="11.85546875" style="524" customWidth="1"/>
    <col min="11264" max="11264" width="12.42578125" style="524" customWidth="1"/>
    <col min="11265" max="11265" width="12.5703125" style="524" customWidth="1"/>
    <col min="11266" max="11266" width="11.7109375" style="524" customWidth="1"/>
    <col min="11267" max="11267" width="10.7109375" style="524" customWidth="1"/>
    <col min="11268" max="11268" width="2.42578125" style="524" bestFit="1" customWidth="1"/>
    <col min="11269" max="11269" width="8.5703125" style="524" customWidth="1"/>
    <col min="11270" max="11270" width="12.42578125" style="524" customWidth="1"/>
    <col min="11271" max="11271" width="2.140625" style="524" customWidth="1"/>
    <col min="11272" max="11272" width="9.42578125" style="524" customWidth="1"/>
    <col min="11273" max="11517" width="11" style="524"/>
    <col min="11518" max="11518" width="46.7109375" style="524" bestFit="1" customWidth="1"/>
    <col min="11519" max="11519" width="11.85546875" style="524" customWidth="1"/>
    <col min="11520" max="11520" width="12.42578125" style="524" customWidth="1"/>
    <col min="11521" max="11521" width="12.5703125" style="524" customWidth="1"/>
    <col min="11522" max="11522" width="11.7109375" style="524" customWidth="1"/>
    <col min="11523" max="11523" width="10.7109375" style="524" customWidth="1"/>
    <col min="11524" max="11524" width="2.42578125" style="524" bestFit="1" customWidth="1"/>
    <col min="11525" max="11525" width="8.5703125" style="524" customWidth="1"/>
    <col min="11526" max="11526" width="12.42578125" style="524" customWidth="1"/>
    <col min="11527" max="11527" width="2.140625" style="524" customWidth="1"/>
    <col min="11528" max="11528" width="9.42578125" style="524" customWidth="1"/>
    <col min="11529" max="11773" width="11" style="524"/>
    <col min="11774" max="11774" width="46.7109375" style="524" bestFit="1" customWidth="1"/>
    <col min="11775" max="11775" width="11.85546875" style="524" customWidth="1"/>
    <col min="11776" max="11776" width="12.42578125" style="524" customWidth="1"/>
    <col min="11777" max="11777" width="12.5703125" style="524" customWidth="1"/>
    <col min="11778" max="11778" width="11.7109375" style="524" customWidth="1"/>
    <col min="11779" max="11779" width="10.7109375" style="524" customWidth="1"/>
    <col min="11780" max="11780" width="2.42578125" style="524" bestFit="1" customWidth="1"/>
    <col min="11781" max="11781" width="8.5703125" style="524" customWidth="1"/>
    <col min="11782" max="11782" width="12.42578125" style="524" customWidth="1"/>
    <col min="11783" max="11783" width="2.140625" style="524" customWidth="1"/>
    <col min="11784" max="11784" width="9.42578125" style="524" customWidth="1"/>
    <col min="11785" max="12029" width="11" style="524"/>
    <col min="12030" max="12030" width="46.7109375" style="524" bestFit="1" customWidth="1"/>
    <col min="12031" max="12031" width="11.85546875" style="524" customWidth="1"/>
    <col min="12032" max="12032" width="12.42578125" style="524" customWidth="1"/>
    <col min="12033" max="12033" width="12.5703125" style="524" customWidth="1"/>
    <col min="12034" max="12034" width="11.7109375" style="524" customWidth="1"/>
    <col min="12035" max="12035" width="10.7109375" style="524" customWidth="1"/>
    <col min="12036" max="12036" width="2.42578125" style="524" bestFit="1" customWidth="1"/>
    <col min="12037" max="12037" width="8.5703125" style="524" customWidth="1"/>
    <col min="12038" max="12038" width="12.42578125" style="524" customWidth="1"/>
    <col min="12039" max="12039" width="2.140625" style="524" customWidth="1"/>
    <col min="12040" max="12040" width="9.42578125" style="524" customWidth="1"/>
    <col min="12041" max="12285" width="11" style="524"/>
    <col min="12286" max="12286" width="46.7109375" style="524" bestFit="1" customWidth="1"/>
    <col min="12287" max="12287" width="11.85546875" style="524" customWidth="1"/>
    <col min="12288" max="12288" width="12.42578125" style="524" customWidth="1"/>
    <col min="12289" max="12289" width="12.5703125" style="524" customWidth="1"/>
    <col min="12290" max="12290" width="11.7109375" style="524" customWidth="1"/>
    <col min="12291" max="12291" width="10.7109375" style="524" customWidth="1"/>
    <col min="12292" max="12292" width="2.42578125" style="524" bestFit="1" customWidth="1"/>
    <col min="12293" max="12293" width="8.5703125" style="524" customWidth="1"/>
    <col min="12294" max="12294" width="12.42578125" style="524" customWidth="1"/>
    <col min="12295" max="12295" width="2.140625" style="524" customWidth="1"/>
    <col min="12296" max="12296" width="9.42578125" style="524" customWidth="1"/>
    <col min="12297" max="12541" width="11" style="524"/>
    <col min="12542" max="12542" width="46.7109375" style="524" bestFit="1" customWidth="1"/>
    <col min="12543" max="12543" width="11.85546875" style="524" customWidth="1"/>
    <col min="12544" max="12544" width="12.42578125" style="524" customWidth="1"/>
    <col min="12545" max="12545" width="12.5703125" style="524" customWidth="1"/>
    <col min="12546" max="12546" width="11.7109375" style="524" customWidth="1"/>
    <col min="12547" max="12547" width="10.7109375" style="524" customWidth="1"/>
    <col min="12548" max="12548" width="2.42578125" style="524" bestFit="1" customWidth="1"/>
    <col min="12549" max="12549" width="8.5703125" style="524" customWidth="1"/>
    <col min="12550" max="12550" width="12.42578125" style="524" customWidth="1"/>
    <col min="12551" max="12551" width="2.140625" style="524" customWidth="1"/>
    <col min="12552" max="12552" width="9.42578125" style="524" customWidth="1"/>
    <col min="12553" max="12797" width="11" style="524"/>
    <col min="12798" max="12798" width="46.7109375" style="524" bestFit="1" customWidth="1"/>
    <col min="12799" max="12799" width="11.85546875" style="524" customWidth="1"/>
    <col min="12800" max="12800" width="12.42578125" style="524" customWidth="1"/>
    <col min="12801" max="12801" width="12.5703125" style="524" customWidth="1"/>
    <col min="12802" max="12802" width="11.7109375" style="524" customWidth="1"/>
    <col min="12803" max="12803" width="10.7109375" style="524" customWidth="1"/>
    <col min="12804" max="12804" width="2.42578125" style="524" bestFit="1" customWidth="1"/>
    <col min="12805" max="12805" width="8.5703125" style="524" customWidth="1"/>
    <col min="12806" max="12806" width="12.42578125" style="524" customWidth="1"/>
    <col min="12807" max="12807" width="2.140625" style="524" customWidth="1"/>
    <col min="12808" max="12808" width="9.42578125" style="524" customWidth="1"/>
    <col min="12809" max="13053" width="11" style="524"/>
    <col min="13054" max="13054" width="46.7109375" style="524" bestFit="1" customWidth="1"/>
    <col min="13055" max="13055" width="11.85546875" style="524" customWidth="1"/>
    <col min="13056" max="13056" width="12.42578125" style="524" customWidth="1"/>
    <col min="13057" max="13057" width="12.5703125" style="524" customWidth="1"/>
    <col min="13058" max="13058" width="11.7109375" style="524" customWidth="1"/>
    <col min="13059" max="13059" width="10.7109375" style="524" customWidth="1"/>
    <col min="13060" max="13060" width="2.42578125" style="524" bestFit="1" customWidth="1"/>
    <col min="13061" max="13061" width="8.5703125" style="524" customWidth="1"/>
    <col min="13062" max="13062" width="12.42578125" style="524" customWidth="1"/>
    <col min="13063" max="13063" width="2.140625" style="524" customWidth="1"/>
    <col min="13064" max="13064" width="9.42578125" style="524" customWidth="1"/>
    <col min="13065" max="13309" width="11" style="524"/>
    <col min="13310" max="13310" width="46.7109375" style="524" bestFit="1" customWidth="1"/>
    <col min="13311" max="13311" width="11.85546875" style="524" customWidth="1"/>
    <col min="13312" max="13312" width="12.42578125" style="524" customWidth="1"/>
    <col min="13313" max="13313" width="12.5703125" style="524" customWidth="1"/>
    <col min="13314" max="13314" width="11.7109375" style="524" customWidth="1"/>
    <col min="13315" max="13315" width="10.7109375" style="524" customWidth="1"/>
    <col min="13316" max="13316" width="2.42578125" style="524" bestFit="1" customWidth="1"/>
    <col min="13317" max="13317" width="8.5703125" style="524" customWidth="1"/>
    <col min="13318" max="13318" width="12.42578125" style="524" customWidth="1"/>
    <col min="13319" max="13319" width="2.140625" style="524" customWidth="1"/>
    <col min="13320" max="13320" width="9.42578125" style="524" customWidth="1"/>
    <col min="13321" max="13565" width="11" style="524"/>
    <col min="13566" max="13566" width="46.7109375" style="524" bestFit="1" customWidth="1"/>
    <col min="13567" max="13567" width="11.85546875" style="524" customWidth="1"/>
    <col min="13568" max="13568" width="12.42578125" style="524" customWidth="1"/>
    <col min="13569" max="13569" width="12.5703125" style="524" customWidth="1"/>
    <col min="13570" max="13570" width="11.7109375" style="524" customWidth="1"/>
    <col min="13571" max="13571" width="10.7109375" style="524" customWidth="1"/>
    <col min="13572" max="13572" width="2.42578125" style="524" bestFit="1" customWidth="1"/>
    <col min="13573" max="13573" width="8.5703125" style="524" customWidth="1"/>
    <col min="13574" max="13574" width="12.42578125" style="524" customWidth="1"/>
    <col min="13575" max="13575" width="2.140625" style="524" customWidth="1"/>
    <col min="13576" max="13576" width="9.42578125" style="524" customWidth="1"/>
    <col min="13577" max="13821" width="11" style="524"/>
    <col min="13822" max="13822" width="46.7109375" style="524" bestFit="1" customWidth="1"/>
    <col min="13823" max="13823" width="11.85546875" style="524" customWidth="1"/>
    <col min="13824" max="13824" width="12.42578125" style="524" customWidth="1"/>
    <col min="13825" max="13825" width="12.5703125" style="524" customWidth="1"/>
    <col min="13826" max="13826" width="11.7109375" style="524" customWidth="1"/>
    <col min="13827" max="13827" width="10.7109375" style="524" customWidth="1"/>
    <col min="13828" max="13828" width="2.42578125" style="524" bestFit="1" customWidth="1"/>
    <col min="13829" max="13829" width="8.5703125" style="524" customWidth="1"/>
    <col min="13830" max="13830" width="12.42578125" style="524" customWidth="1"/>
    <col min="13831" max="13831" width="2.140625" style="524" customWidth="1"/>
    <col min="13832" max="13832" width="9.42578125" style="524" customWidth="1"/>
    <col min="13833" max="14077" width="11" style="524"/>
    <col min="14078" max="14078" width="46.7109375" style="524" bestFit="1" customWidth="1"/>
    <col min="14079" max="14079" width="11.85546875" style="524" customWidth="1"/>
    <col min="14080" max="14080" width="12.42578125" style="524" customWidth="1"/>
    <col min="14081" max="14081" width="12.5703125" style="524" customWidth="1"/>
    <col min="14082" max="14082" width="11.7109375" style="524" customWidth="1"/>
    <col min="14083" max="14083" width="10.7109375" style="524" customWidth="1"/>
    <col min="14084" max="14084" width="2.42578125" style="524" bestFit="1" customWidth="1"/>
    <col min="14085" max="14085" width="8.5703125" style="524" customWidth="1"/>
    <col min="14086" max="14086" width="12.42578125" style="524" customWidth="1"/>
    <col min="14087" max="14087" width="2.140625" style="524" customWidth="1"/>
    <col min="14088" max="14088" width="9.42578125" style="524" customWidth="1"/>
    <col min="14089" max="14333" width="11" style="524"/>
    <col min="14334" max="14334" width="46.7109375" style="524" bestFit="1" customWidth="1"/>
    <col min="14335" max="14335" width="11.85546875" style="524" customWidth="1"/>
    <col min="14336" max="14336" width="12.42578125" style="524" customWidth="1"/>
    <col min="14337" max="14337" width="12.5703125" style="524" customWidth="1"/>
    <col min="14338" max="14338" width="11.7109375" style="524" customWidth="1"/>
    <col min="14339" max="14339" width="10.7109375" style="524" customWidth="1"/>
    <col min="14340" max="14340" width="2.42578125" style="524" bestFit="1" customWidth="1"/>
    <col min="14341" max="14341" width="8.5703125" style="524" customWidth="1"/>
    <col min="14342" max="14342" width="12.42578125" style="524" customWidth="1"/>
    <col min="14343" max="14343" width="2.140625" style="524" customWidth="1"/>
    <col min="14344" max="14344" width="9.42578125" style="524" customWidth="1"/>
    <col min="14345" max="14589" width="11" style="524"/>
    <col min="14590" max="14590" width="46.7109375" style="524" bestFit="1" customWidth="1"/>
    <col min="14591" max="14591" width="11.85546875" style="524" customWidth="1"/>
    <col min="14592" max="14592" width="12.42578125" style="524" customWidth="1"/>
    <col min="14593" max="14593" width="12.5703125" style="524" customWidth="1"/>
    <col min="14594" max="14594" width="11.7109375" style="524" customWidth="1"/>
    <col min="14595" max="14595" width="10.7109375" style="524" customWidth="1"/>
    <col min="14596" max="14596" width="2.42578125" style="524" bestFit="1" customWidth="1"/>
    <col min="14597" max="14597" width="8.5703125" style="524" customWidth="1"/>
    <col min="14598" max="14598" width="12.42578125" style="524" customWidth="1"/>
    <col min="14599" max="14599" width="2.140625" style="524" customWidth="1"/>
    <col min="14600" max="14600" width="9.42578125" style="524" customWidth="1"/>
    <col min="14601" max="14845" width="11" style="524"/>
    <col min="14846" max="14846" width="46.7109375" style="524" bestFit="1" customWidth="1"/>
    <col min="14847" max="14847" width="11.85546875" style="524" customWidth="1"/>
    <col min="14848" max="14848" width="12.42578125" style="524" customWidth="1"/>
    <col min="14849" max="14849" width="12.5703125" style="524" customWidth="1"/>
    <col min="14850" max="14850" width="11.7109375" style="524" customWidth="1"/>
    <col min="14851" max="14851" width="10.7109375" style="524" customWidth="1"/>
    <col min="14852" max="14852" width="2.42578125" style="524" bestFit="1" customWidth="1"/>
    <col min="14853" max="14853" width="8.5703125" style="524" customWidth="1"/>
    <col min="14854" max="14854" width="12.42578125" style="524" customWidth="1"/>
    <col min="14855" max="14855" width="2.140625" style="524" customWidth="1"/>
    <col min="14856" max="14856" width="9.42578125" style="524" customWidth="1"/>
    <col min="14857" max="15101" width="11" style="524"/>
    <col min="15102" max="15102" width="46.7109375" style="524" bestFit="1" customWidth="1"/>
    <col min="15103" max="15103" width="11.85546875" style="524" customWidth="1"/>
    <col min="15104" max="15104" width="12.42578125" style="524" customWidth="1"/>
    <col min="15105" max="15105" width="12.5703125" style="524" customWidth="1"/>
    <col min="15106" max="15106" width="11.7109375" style="524" customWidth="1"/>
    <col min="15107" max="15107" width="10.7109375" style="524" customWidth="1"/>
    <col min="15108" max="15108" width="2.42578125" style="524" bestFit="1" customWidth="1"/>
    <col min="15109" max="15109" width="8.5703125" style="524" customWidth="1"/>
    <col min="15110" max="15110" width="12.42578125" style="524" customWidth="1"/>
    <col min="15111" max="15111" width="2.140625" style="524" customWidth="1"/>
    <col min="15112" max="15112" width="9.42578125" style="524" customWidth="1"/>
    <col min="15113" max="15357" width="11" style="524"/>
    <col min="15358" max="15358" width="46.7109375" style="524" bestFit="1" customWidth="1"/>
    <col min="15359" max="15359" width="11.85546875" style="524" customWidth="1"/>
    <col min="15360" max="15360" width="12.42578125" style="524" customWidth="1"/>
    <col min="15361" max="15361" width="12.5703125" style="524" customWidth="1"/>
    <col min="15362" max="15362" width="11.7109375" style="524" customWidth="1"/>
    <col min="15363" max="15363" width="10.7109375" style="524" customWidth="1"/>
    <col min="15364" max="15364" width="2.42578125" style="524" bestFit="1" customWidth="1"/>
    <col min="15365" max="15365" width="8.5703125" style="524" customWidth="1"/>
    <col min="15366" max="15366" width="12.42578125" style="524" customWidth="1"/>
    <col min="15367" max="15367" width="2.140625" style="524" customWidth="1"/>
    <col min="15368" max="15368" width="9.42578125" style="524" customWidth="1"/>
    <col min="15369" max="15613" width="11" style="524"/>
    <col min="15614" max="15614" width="46.7109375" style="524" bestFit="1" customWidth="1"/>
    <col min="15615" max="15615" width="11.85546875" style="524" customWidth="1"/>
    <col min="15616" max="15616" width="12.42578125" style="524" customWidth="1"/>
    <col min="15617" max="15617" width="12.5703125" style="524" customWidth="1"/>
    <col min="15618" max="15618" width="11.7109375" style="524" customWidth="1"/>
    <col min="15619" max="15619" width="10.7109375" style="524" customWidth="1"/>
    <col min="15620" max="15620" width="2.42578125" style="524" bestFit="1" customWidth="1"/>
    <col min="15621" max="15621" width="8.5703125" style="524" customWidth="1"/>
    <col min="15622" max="15622" width="12.42578125" style="524" customWidth="1"/>
    <col min="15623" max="15623" width="2.140625" style="524" customWidth="1"/>
    <col min="15624" max="15624" width="9.42578125" style="524" customWidth="1"/>
    <col min="15625" max="15869" width="11" style="524"/>
    <col min="15870" max="15870" width="46.7109375" style="524" bestFit="1" customWidth="1"/>
    <col min="15871" max="15871" width="11.85546875" style="524" customWidth="1"/>
    <col min="15872" max="15872" width="12.42578125" style="524" customWidth="1"/>
    <col min="15873" max="15873" width="12.5703125" style="524" customWidth="1"/>
    <col min="15874" max="15874" width="11.7109375" style="524" customWidth="1"/>
    <col min="15875" max="15875" width="10.7109375" style="524" customWidth="1"/>
    <col min="15876" max="15876" width="2.42578125" style="524" bestFit="1" customWidth="1"/>
    <col min="15877" max="15877" width="8.5703125" style="524" customWidth="1"/>
    <col min="15878" max="15878" width="12.42578125" style="524" customWidth="1"/>
    <col min="15879" max="15879" width="2.140625" style="524" customWidth="1"/>
    <col min="15880" max="15880" width="9.42578125" style="524" customWidth="1"/>
    <col min="15881" max="16125" width="11" style="524"/>
    <col min="16126" max="16126" width="46.7109375" style="524" bestFit="1" customWidth="1"/>
    <col min="16127" max="16127" width="11.85546875" style="524" customWidth="1"/>
    <col min="16128" max="16128" width="12.42578125" style="524" customWidth="1"/>
    <col min="16129" max="16129" width="12.5703125" style="524" customWidth="1"/>
    <col min="16130" max="16130" width="11.7109375" style="524" customWidth="1"/>
    <col min="16131" max="16131" width="10.7109375" style="524" customWidth="1"/>
    <col min="16132" max="16132" width="2.42578125" style="524" bestFit="1" customWidth="1"/>
    <col min="16133" max="16133" width="8.5703125" style="524" customWidth="1"/>
    <col min="16134" max="16134" width="12.42578125" style="524" customWidth="1"/>
    <col min="16135" max="16135" width="2.140625" style="524" customWidth="1"/>
    <col min="16136" max="16136" width="9.42578125" style="524" customWidth="1"/>
    <col min="16137" max="16384" width="11" style="524"/>
  </cols>
  <sheetData>
    <row r="1" spans="1:8" s="586" customFormat="1" ht="17.100000000000001" customHeight="1">
      <c r="A1" s="2759" t="s">
        <v>1546</v>
      </c>
      <c r="B1" s="2759"/>
      <c r="C1" s="2759"/>
      <c r="D1" s="2759"/>
      <c r="E1" s="2759"/>
      <c r="F1" s="2759"/>
      <c r="G1" s="2759"/>
      <c r="H1" s="2759"/>
    </row>
    <row r="2" spans="1:8" s="586" customFormat="1" ht="17.100000000000001" customHeight="1">
      <c r="A2" s="2776" t="s">
        <v>581</v>
      </c>
      <c r="B2" s="2776"/>
      <c r="C2" s="2776"/>
      <c r="D2" s="2776"/>
      <c r="E2" s="2776"/>
      <c r="F2" s="2776"/>
      <c r="G2" s="2776"/>
      <c r="H2" s="2776"/>
    </row>
    <row r="3" spans="1:8" s="586" customFormat="1" ht="17.100000000000001" customHeight="1">
      <c r="A3" s="2776" t="str">
        <f>CALDB!A3</f>
        <v>(Mid-Month)</v>
      </c>
      <c r="B3" s="2776"/>
      <c r="C3" s="2776"/>
      <c r="D3" s="2776"/>
      <c r="E3" s="2776"/>
      <c r="F3" s="2776"/>
      <c r="G3" s="2776"/>
      <c r="H3" s="2776"/>
    </row>
    <row r="4" spans="1:8" s="586" customFormat="1" ht="17.100000000000001" customHeight="1" thickBot="1">
      <c r="A4" s="571"/>
      <c r="B4" s="623"/>
      <c r="C4" s="525"/>
      <c r="D4" s="525"/>
      <c r="E4" s="525"/>
      <c r="F4" s="525"/>
      <c r="G4" s="2761" t="s">
        <v>224</v>
      </c>
      <c r="H4" s="2761"/>
    </row>
    <row r="5" spans="1:8" s="586" customFormat="1" ht="16.5" thickTop="1">
      <c r="A5" s="2777" t="s">
        <v>1813</v>
      </c>
      <c r="B5" s="632">
        <v>2017</v>
      </c>
      <c r="C5" s="632">
        <v>2018</v>
      </c>
      <c r="D5" s="632">
        <v>2019</v>
      </c>
      <c r="E5" s="2789" t="str">
        <f>CALDB!E5</f>
        <v>Changes during the fiscal year</v>
      </c>
      <c r="F5" s="2789"/>
      <c r="G5" s="2789"/>
      <c r="H5" s="2790"/>
    </row>
    <row r="6" spans="1:8" s="586" customFormat="1" ht="15.75">
      <c r="A6" s="2778"/>
      <c r="B6" s="2774" t="str">
        <f>CALDB!B6</f>
        <v xml:space="preserve">Jul </v>
      </c>
      <c r="C6" s="2774" t="str">
        <f>CALDB!C6</f>
        <v>Jul (R)</v>
      </c>
      <c r="D6" s="2774" t="str">
        <f>CALDB!D6</f>
        <v>Jul (P)</v>
      </c>
      <c r="E6" s="2787" t="str">
        <f>CALDB!E6</f>
        <v>2017/18</v>
      </c>
      <c r="F6" s="2787"/>
      <c r="G6" s="2787" t="str">
        <f>CALDB!G6</f>
        <v>2018/19</v>
      </c>
      <c r="H6" s="2788"/>
    </row>
    <row r="7" spans="1:8" s="586" customFormat="1" ht="15.75">
      <c r="A7" s="2779"/>
      <c r="B7" s="2775"/>
      <c r="C7" s="2775"/>
      <c r="D7" s="2775"/>
      <c r="E7" s="589" t="s">
        <v>462</v>
      </c>
      <c r="F7" s="626" t="s">
        <v>463</v>
      </c>
      <c r="G7" s="589" t="s">
        <v>462</v>
      </c>
      <c r="H7" s="627" t="s">
        <v>463</v>
      </c>
    </row>
    <row r="8" spans="1:8" s="586" customFormat="1" ht="24.75" customHeight="1">
      <c r="A8" s="531" t="s">
        <v>544</v>
      </c>
      <c r="B8" s="532">
        <v>51767.971253915093</v>
      </c>
      <c r="C8" s="532">
        <v>62946.926336931079</v>
      </c>
      <c r="D8" s="532">
        <v>74793.336238063552</v>
      </c>
      <c r="E8" s="532">
        <v>11178.955083015986</v>
      </c>
      <c r="F8" s="532">
        <v>21.594346489231114</v>
      </c>
      <c r="G8" s="532">
        <v>11846.409901132472</v>
      </c>
      <c r="H8" s="557">
        <v>18.819679673830496</v>
      </c>
    </row>
    <row r="9" spans="1:8" s="586" customFormat="1" ht="24.75" customHeight="1">
      <c r="A9" s="540" t="s">
        <v>545</v>
      </c>
      <c r="B9" s="541">
        <v>4371.8182203699998</v>
      </c>
      <c r="C9" s="541">
        <v>3974.7691205499996</v>
      </c>
      <c r="D9" s="541">
        <v>6155.3484171399996</v>
      </c>
      <c r="E9" s="541">
        <v>-397.04909982000027</v>
      </c>
      <c r="F9" s="541">
        <v>-9.082013016231878</v>
      </c>
      <c r="G9" s="541">
        <v>2180.57929659</v>
      </c>
      <c r="H9" s="628">
        <v>54.860527252165717</v>
      </c>
    </row>
    <row r="10" spans="1:8" s="586" customFormat="1" ht="24.75" customHeight="1">
      <c r="A10" s="540" t="s">
        <v>546</v>
      </c>
      <c r="B10" s="541">
        <v>4371.8182203699998</v>
      </c>
      <c r="C10" s="541">
        <v>3974.7691205499996</v>
      </c>
      <c r="D10" s="541">
        <v>6155.3484171399996</v>
      </c>
      <c r="E10" s="541">
        <v>-397.04909982000027</v>
      </c>
      <c r="F10" s="541">
        <v>-9.082013016231878</v>
      </c>
      <c r="G10" s="541">
        <v>2180.57929659</v>
      </c>
      <c r="H10" s="628">
        <v>54.860527252165717</v>
      </c>
    </row>
    <row r="11" spans="1:8" s="586" customFormat="1" ht="24.75" customHeight="1">
      <c r="A11" s="540" t="s">
        <v>547</v>
      </c>
      <c r="B11" s="541">
        <v>0</v>
      </c>
      <c r="C11" s="541">
        <v>0</v>
      </c>
      <c r="D11" s="541">
        <v>0</v>
      </c>
      <c r="E11" s="541">
        <v>0</v>
      </c>
      <c r="F11" s="541"/>
      <c r="G11" s="541">
        <v>0</v>
      </c>
      <c r="H11" s="628"/>
    </row>
    <row r="12" spans="1:8" s="586" customFormat="1" ht="24.75" customHeight="1">
      <c r="A12" s="540" t="s">
        <v>548</v>
      </c>
      <c r="B12" s="541">
        <v>18444.553532555099</v>
      </c>
      <c r="C12" s="541">
        <v>20425.436510271084</v>
      </c>
      <c r="D12" s="541">
        <v>23680.798448289952</v>
      </c>
      <c r="E12" s="541">
        <v>1980.8829777159845</v>
      </c>
      <c r="F12" s="541">
        <v>10.739663468783217</v>
      </c>
      <c r="G12" s="541">
        <v>3255.3619380188684</v>
      </c>
      <c r="H12" s="628">
        <v>15.937783931236355</v>
      </c>
    </row>
    <row r="13" spans="1:8" s="586" customFormat="1" ht="24.75" customHeight="1">
      <c r="A13" s="540" t="s">
        <v>546</v>
      </c>
      <c r="B13" s="541">
        <v>18444.553532555099</v>
      </c>
      <c r="C13" s="541">
        <v>20425.436510271084</v>
      </c>
      <c r="D13" s="541">
        <v>23680.798448289952</v>
      </c>
      <c r="E13" s="541">
        <v>1980.8829777159845</v>
      </c>
      <c r="F13" s="541">
        <v>10.739663468783217</v>
      </c>
      <c r="G13" s="541">
        <v>3255.3619380188684</v>
      </c>
      <c r="H13" s="628">
        <v>15.937783931236355</v>
      </c>
    </row>
    <row r="14" spans="1:8" s="586" customFormat="1" ht="24.75" customHeight="1">
      <c r="A14" s="540" t="s">
        <v>547</v>
      </c>
      <c r="B14" s="541">
        <v>0</v>
      </c>
      <c r="C14" s="541">
        <v>0</v>
      </c>
      <c r="D14" s="541">
        <v>0</v>
      </c>
      <c r="E14" s="541">
        <v>0</v>
      </c>
      <c r="F14" s="541"/>
      <c r="G14" s="541">
        <v>0</v>
      </c>
      <c r="H14" s="628"/>
    </row>
    <row r="15" spans="1:8" s="586" customFormat="1" ht="24.75" customHeight="1">
      <c r="A15" s="540" t="s">
        <v>549</v>
      </c>
      <c r="B15" s="541">
        <v>25197.863519549996</v>
      </c>
      <c r="C15" s="541">
        <v>34512.603665020004</v>
      </c>
      <c r="D15" s="541">
        <v>39671.288904879999</v>
      </c>
      <c r="E15" s="541">
        <v>9314.7401454700084</v>
      </c>
      <c r="F15" s="541">
        <v>36.966388591806925</v>
      </c>
      <c r="G15" s="541">
        <v>5158.6852398599949</v>
      </c>
      <c r="H15" s="628">
        <v>14.947250256544805</v>
      </c>
    </row>
    <row r="16" spans="1:8" s="586" customFormat="1" ht="24.75" customHeight="1">
      <c r="A16" s="540" t="s">
        <v>546</v>
      </c>
      <c r="B16" s="541">
        <v>25197.863519549996</v>
      </c>
      <c r="C16" s="541">
        <v>34512.603665020004</v>
      </c>
      <c r="D16" s="541">
        <v>39671.288904879999</v>
      </c>
      <c r="E16" s="541">
        <v>9314.7401454700084</v>
      </c>
      <c r="F16" s="541">
        <v>36.966388591806925</v>
      </c>
      <c r="G16" s="541">
        <v>5158.6852398599949</v>
      </c>
      <c r="H16" s="628">
        <v>14.947250256544805</v>
      </c>
    </row>
    <row r="17" spans="1:8" s="586" customFormat="1" ht="24.75" customHeight="1">
      <c r="A17" s="540" t="s">
        <v>547</v>
      </c>
      <c r="B17" s="541">
        <v>0</v>
      </c>
      <c r="C17" s="541">
        <v>0</v>
      </c>
      <c r="D17" s="541">
        <v>0</v>
      </c>
      <c r="E17" s="541">
        <v>0</v>
      </c>
      <c r="F17" s="541"/>
      <c r="G17" s="541">
        <v>0</v>
      </c>
      <c r="H17" s="628"/>
    </row>
    <row r="18" spans="1:8" s="586" customFormat="1" ht="24.75" customHeight="1">
      <c r="A18" s="540" t="s">
        <v>550</v>
      </c>
      <c r="B18" s="541">
        <v>3740.2380506799987</v>
      </c>
      <c r="C18" s="541">
        <v>3986.2470527999999</v>
      </c>
      <c r="D18" s="541">
        <v>5230.1385684835996</v>
      </c>
      <c r="E18" s="541">
        <v>246.00900212000124</v>
      </c>
      <c r="F18" s="541">
        <v>6.5773621568091176</v>
      </c>
      <c r="G18" s="541">
        <v>1243.8915156835997</v>
      </c>
      <c r="H18" s="628">
        <v>31.204576615738645</v>
      </c>
    </row>
    <row r="19" spans="1:8" s="586" customFormat="1" ht="24.75" customHeight="1">
      <c r="A19" s="540" t="s">
        <v>546</v>
      </c>
      <c r="B19" s="541">
        <v>3740.2380506799987</v>
      </c>
      <c r="C19" s="541">
        <v>3986.2470527999999</v>
      </c>
      <c r="D19" s="541">
        <v>5230.1385684835996</v>
      </c>
      <c r="E19" s="541">
        <v>246.00900212000124</v>
      </c>
      <c r="F19" s="541">
        <v>6.5773621568091176</v>
      </c>
      <c r="G19" s="541">
        <v>1243.8915156835997</v>
      </c>
      <c r="H19" s="628">
        <v>31.204576615738645</v>
      </c>
    </row>
    <row r="20" spans="1:8" s="586" customFormat="1" ht="24.75" customHeight="1">
      <c r="A20" s="540" t="s">
        <v>547</v>
      </c>
      <c r="B20" s="541">
        <v>0</v>
      </c>
      <c r="C20" s="541">
        <v>0</v>
      </c>
      <c r="D20" s="541">
        <v>0</v>
      </c>
      <c r="E20" s="541">
        <v>0</v>
      </c>
      <c r="F20" s="541"/>
      <c r="G20" s="541">
        <v>0</v>
      </c>
      <c r="H20" s="628"/>
    </row>
    <row r="21" spans="1:8" s="586" customFormat="1" ht="24.75" customHeight="1">
      <c r="A21" s="540" t="s">
        <v>551</v>
      </c>
      <c r="B21" s="541">
        <v>13.497930760000001</v>
      </c>
      <c r="C21" s="541">
        <v>47.869988290000002</v>
      </c>
      <c r="D21" s="541">
        <v>55.761899270000001</v>
      </c>
      <c r="E21" s="541">
        <v>34.372057529999999</v>
      </c>
      <c r="F21" s="541">
        <v>254.64686507252461</v>
      </c>
      <c r="G21" s="541">
        <v>7.8919109799999987</v>
      </c>
      <c r="H21" s="628">
        <v>16.486135179708437</v>
      </c>
    </row>
    <row r="22" spans="1:8" s="586" customFormat="1" ht="24.75" customHeight="1">
      <c r="A22" s="531" t="s">
        <v>552</v>
      </c>
      <c r="B22" s="532">
        <v>512.26039509999998</v>
      </c>
      <c r="C22" s="532">
        <v>232.39126690000001</v>
      </c>
      <c r="D22" s="532">
        <v>194.2006327</v>
      </c>
      <c r="E22" s="532">
        <v>-279.86912819999998</v>
      </c>
      <c r="F22" s="532">
        <v>-54.634153035657938</v>
      </c>
      <c r="G22" s="532">
        <v>-38.190634200000005</v>
      </c>
      <c r="H22" s="557">
        <v>-16.433764792217328</v>
      </c>
    </row>
    <row r="23" spans="1:8" s="586" customFormat="1" ht="24.75" customHeight="1">
      <c r="A23" s="531" t="s">
        <v>553</v>
      </c>
      <c r="B23" s="532">
        <v>0</v>
      </c>
      <c r="C23" s="532">
        <v>0</v>
      </c>
      <c r="D23" s="532">
        <v>0</v>
      </c>
      <c r="E23" s="532">
        <v>0</v>
      </c>
      <c r="F23" s="532"/>
      <c r="G23" s="532">
        <v>0</v>
      </c>
      <c r="H23" s="557"/>
    </row>
    <row r="24" spans="1:8" s="586" customFormat="1" ht="24.75" customHeight="1">
      <c r="A24" s="614" t="s">
        <v>554</v>
      </c>
      <c r="B24" s="532">
        <v>27775.949210264473</v>
      </c>
      <c r="C24" s="532">
        <v>31684.388312695519</v>
      </c>
      <c r="D24" s="532">
        <v>35026.056845542378</v>
      </c>
      <c r="E24" s="532">
        <v>3908.4391024310462</v>
      </c>
      <c r="F24" s="532">
        <v>14.071307060810367</v>
      </c>
      <c r="G24" s="532">
        <v>3341.6685328468593</v>
      </c>
      <c r="H24" s="557">
        <v>10.546735192952728</v>
      </c>
    </row>
    <row r="25" spans="1:8" s="586" customFormat="1" ht="24.75" customHeight="1">
      <c r="A25" s="615" t="s">
        <v>555</v>
      </c>
      <c r="B25" s="541">
        <v>10507.5767044</v>
      </c>
      <c r="C25" s="541">
        <v>13047.831773239999</v>
      </c>
      <c r="D25" s="541">
        <v>13780.690964240004</v>
      </c>
      <c r="E25" s="541">
        <v>2540.2550688399988</v>
      </c>
      <c r="F25" s="541">
        <v>24.17546062524843</v>
      </c>
      <c r="G25" s="541">
        <v>732.85919100000501</v>
      </c>
      <c r="H25" s="628">
        <v>5.6167124449215944</v>
      </c>
    </row>
    <row r="26" spans="1:8" s="586" customFormat="1" ht="24.75" customHeight="1">
      <c r="A26" s="615" t="s">
        <v>556</v>
      </c>
      <c r="B26" s="541">
        <v>5469.2607816233049</v>
      </c>
      <c r="C26" s="541">
        <v>6350.2412992328009</v>
      </c>
      <c r="D26" s="541">
        <v>6885.0629851833</v>
      </c>
      <c r="E26" s="541">
        <v>880.98051760949602</v>
      </c>
      <c r="F26" s="541">
        <v>16.107853561665721</v>
      </c>
      <c r="G26" s="541">
        <v>534.82168595049916</v>
      </c>
      <c r="H26" s="628">
        <v>8.4220687175322482</v>
      </c>
    </row>
    <row r="27" spans="1:8" s="586" customFormat="1" ht="24.75" customHeight="1">
      <c r="A27" s="615" t="s">
        <v>557</v>
      </c>
      <c r="B27" s="541">
        <v>11799.111724241169</v>
      </c>
      <c r="C27" s="541">
        <v>12286.315240222719</v>
      </c>
      <c r="D27" s="541">
        <v>14360.302896119076</v>
      </c>
      <c r="E27" s="541">
        <v>487.20351598154957</v>
      </c>
      <c r="F27" s="541">
        <v>4.1291541886207783</v>
      </c>
      <c r="G27" s="541">
        <v>2073.987655896357</v>
      </c>
      <c r="H27" s="628">
        <v>16.88046916708252</v>
      </c>
    </row>
    <row r="28" spans="1:8" s="586" customFormat="1" ht="24.75" customHeight="1">
      <c r="A28" s="616" t="s">
        <v>558</v>
      </c>
      <c r="B28" s="617">
        <v>80056.180859279557</v>
      </c>
      <c r="C28" s="617">
        <v>94863.705916526596</v>
      </c>
      <c r="D28" s="617">
        <v>110013.59371630593</v>
      </c>
      <c r="E28" s="617">
        <v>14807.52505724704</v>
      </c>
      <c r="F28" s="617">
        <v>18.496417014040777</v>
      </c>
      <c r="G28" s="617">
        <v>15149.887799779332</v>
      </c>
      <c r="H28" s="629">
        <v>15.970162301175719</v>
      </c>
    </row>
    <row r="29" spans="1:8" s="586" customFormat="1" ht="24.75" customHeight="1">
      <c r="A29" s="531" t="s">
        <v>559</v>
      </c>
      <c r="B29" s="532">
        <v>5894.2160959600169</v>
      </c>
      <c r="C29" s="532">
        <v>5515.6674986300004</v>
      </c>
      <c r="D29" s="532">
        <v>6268.0918505100008</v>
      </c>
      <c r="E29" s="532">
        <v>-378.54859733001649</v>
      </c>
      <c r="F29" s="532">
        <v>-6.4223739199090328</v>
      </c>
      <c r="G29" s="532">
        <v>752.42435188000036</v>
      </c>
      <c r="H29" s="557">
        <v>13.64158285587175</v>
      </c>
    </row>
    <row r="30" spans="1:8" s="586" customFormat="1" ht="24.75" customHeight="1">
      <c r="A30" s="540" t="s">
        <v>560</v>
      </c>
      <c r="B30" s="541">
        <v>1091.2632936900159</v>
      </c>
      <c r="C30" s="541">
        <v>1304.4036151099999</v>
      </c>
      <c r="D30" s="541">
        <v>1434.69842092</v>
      </c>
      <c r="E30" s="541">
        <v>213.14032141998405</v>
      </c>
      <c r="F30" s="541">
        <v>19.531521187638212</v>
      </c>
      <c r="G30" s="541">
        <v>130.29480581000007</v>
      </c>
      <c r="H30" s="628">
        <v>9.9888412068692674</v>
      </c>
    </row>
    <row r="31" spans="1:8" s="586" customFormat="1" ht="24.75" customHeight="1">
      <c r="A31" s="540" t="s">
        <v>578</v>
      </c>
      <c r="B31" s="541">
        <v>4802.4487722700005</v>
      </c>
      <c r="C31" s="541">
        <v>4210.7347835199998</v>
      </c>
      <c r="D31" s="541">
        <v>4809.8639008400005</v>
      </c>
      <c r="E31" s="541">
        <v>-591.71398875000068</v>
      </c>
      <c r="F31" s="541">
        <v>-12.321089027885911</v>
      </c>
      <c r="G31" s="541">
        <v>599.12911732000066</v>
      </c>
      <c r="H31" s="628">
        <v>14.228612062314539</v>
      </c>
    </row>
    <row r="32" spans="1:8" s="586" customFormat="1" ht="24.75" customHeight="1">
      <c r="A32" s="540" t="s">
        <v>562</v>
      </c>
      <c r="B32" s="541">
        <v>0.10402999999999998</v>
      </c>
      <c r="C32" s="541">
        <v>8.5099999999999995E-2</v>
      </c>
      <c r="D32" s="541">
        <v>0.19597999999999999</v>
      </c>
      <c r="E32" s="541">
        <v>-1.8929999999999989E-2</v>
      </c>
      <c r="F32" s="541">
        <v>-18.196674036335665</v>
      </c>
      <c r="G32" s="541">
        <v>0.11087999999999999</v>
      </c>
      <c r="H32" s="628">
        <v>130.29377203290247</v>
      </c>
    </row>
    <row r="33" spans="1:8" s="586" customFormat="1" ht="24.75" customHeight="1">
      <c r="A33" s="540" t="s">
        <v>563</v>
      </c>
      <c r="B33" s="541">
        <v>0</v>
      </c>
      <c r="C33" s="541">
        <v>0</v>
      </c>
      <c r="D33" s="541">
        <v>0</v>
      </c>
      <c r="E33" s="541">
        <v>0</v>
      </c>
      <c r="F33" s="541"/>
      <c r="G33" s="541">
        <v>0</v>
      </c>
      <c r="H33" s="628"/>
    </row>
    <row r="34" spans="1:8" s="586" customFormat="1" ht="24.75" customHeight="1">
      <c r="A34" s="540" t="s">
        <v>564</v>
      </c>
      <c r="B34" s="541">
        <v>0.4</v>
      </c>
      <c r="C34" s="541">
        <v>0.44400000000000001</v>
      </c>
      <c r="D34" s="541">
        <v>23.333548750000002</v>
      </c>
      <c r="E34" s="541">
        <v>4.3999999999999984E-2</v>
      </c>
      <c r="F34" s="541">
        <v>10.999999999999996</v>
      </c>
      <c r="G34" s="541">
        <v>22.889548750000003</v>
      </c>
      <c r="H34" s="628">
        <v>5155.3037725225231</v>
      </c>
    </row>
    <row r="35" spans="1:8" s="586" customFormat="1" ht="24.75" customHeight="1">
      <c r="A35" s="599" t="s">
        <v>565</v>
      </c>
      <c r="B35" s="532">
        <v>73080.679485982138</v>
      </c>
      <c r="C35" s="532">
        <v>86952.661647349058</v>
      </c>
      <c r="D35" s="532">
        <v>100984.85771258589</v>
      </c>
      <c r="E35" s="532">
        <v>13871.982161366919</v>
      </c>
      <c r="F35" s="532">
        <v>18.981736703786055</v>
      </c>
      <c r="G35" s="532">
        <v>14032.196065236829</v>
      </c>
      <c r="H35" s="557">
        <v>16.137741846416073</v>
      </c>
    </row>
    <row r="36" spans="1:8" s="586" customFormat="1" ht="24.75" customHeight="1">
      <c r="A36" s="540" t="s">
        <v>566</v>
      </c>
      <c r="B36" s="541">
        <v>4018</v>
      </c>
      <c r="C36" s="541">
        <v>3687.7</v>
      </c>
      <c r="D36" s="541">
        <v>5322.1</v>
      </c>
      <c r="E36" s="541">
        <v>-330.30000000000018</v>
      </c>
      <c r="F36" s="541">
        <v>-8.2205077152812382</v>
      </c>
      <c r="G36" s="541">
        <v>1634.4000000000005</v>
      </c>
      <c r="H36" s="628">
        <v>44.320308051088766</v>
      </c>
    </row>
    <row r="37" spans="1:8" s="586" customFormat="1" ht="24.75" customHeight="1">
      <c r="A37" s="540" t="s">
        <v>567</v>
      </c>
      <c r="B37" s="541">
        <v>150.39711892</v>
      </c>
      <c r="C37" s="541">
        <v>296.57691491999998</v>
      </c>
      <c r="D37" s="541">
        <v>183.89110943</v>
      </c>
      <c r="E37" s="541">
        <v>146.17979599999998</v>
      </c>
      <c r="F37" s="541">
        <v>97.195875193431519</v>
      </c>
      <c r="G37" s="541">
        <v>-112.68580548999998</v>
      </c>
      <c r="H37" s="628">
        <v>-37.995474300619911</v>
      </c>
    </row>
    <row r="38" spans="1:8" s="586" customFormat="1" ht="24.75" customHeight="1">
      <c r="A38" s="547" t="s">
        <v>568</v>
      </c>
      <c r="B38" s="541">
        <v>13780.623295406825</v>
      </c>
      <c r="C38" s="541">
        <v>18719.424552103083</v>
      </c>
      <c r="D38" s="541">
        <v>20648.368910081022</v>
      </c>
      <c r="E38" s="541">
        <v>4938.801256696257</v>
      </c>
      <c r="F38" s="541">
        <v>35.838736396940718</v>
      </c>
      <c r="G38" s="541">
        <v>1928.9443579779399</v>
      </c>
      <c r="H38" s="628">
        <v>10.304506704300522</v>
      </c>
    </row>
    <row r="39" spans="1:8" s="586" customFormat="1" ht="24.75" customHeight="1">
      <c r="A39" s="620" t="s">
        <v>569</v>
      </c>
      <c r="B39" s="541">
        <v>0</v>
      </c>
      <c r="C39" s="541">
        <v>0</v>
      </c>
      <c r="D39" s="541">
        <v>0</v>
      </c>
      <c r="E39" s="541">
        <v>0</v>
      </c>
      <c r="F39" s="541"/>
      <c r="G39" s="541">
        <v>0</v>
      </c>
      <c r="H39" s="628"/>
    </row>
    <row r="40" spans="1:8" s="586" customFormat="1" ht="24.75" customHeight="1">
      <c r="A40" s="620" t="s">
        <v>570</v>
      </c>
      <c r="B40" s="541">
        <v>13780.623295406825</v>
      </c>
      <c r="C40" s="541">
        <v>18719.424552103083</v>
      </c>
      <c r="D40" s="541">
        <v>20648.368910081022</v>
      </c>
      <c r="E40" s="541">
        <v>4938.801256696257</v>
      </c>
      <c r="F40" s="541">
        <v>35.838736396940718</v>
      </c>
      <c r="G40" s="541">
        <v>1928.9443579779399</v>
      </c>
      <c r="H40" s="628">
        <v>10.304506704300522</v>
      </c>
    </row>
    <row r="41" spans="1:8" s="586" customFormat="1" ht="24.75" customHeight="1">
      <c r="A41" s="540" t="s">
        <v>571</v>
      </c>
      <c r="B41" s="541">
        <v>55131.659071655318</v>
      </c>
      <c r="C41" s="541">
        <v>64248.960180325972</v>
      </c>
      <c r="D41" s="541">
        <v>74830.497693074867</v>
      </c>
      <c r="E41" s="541">
        <v>9117.3011086706538</v>
      </c>
      <c r="F41" s="541">
        <v>16.53732403884451</v>
      </c>
      <c r="G41" s="541">
        <v>10581.537512748895</v>
      </c>
      <c r="H41" s="628">
        <v>16.46958562916809</v>
      </c>
    </row>
    <row r="42" spans="1:8" s="586" customFormat="1" ht="24.75" customHeight="1">
      <c r="A42" s="547" t="s">
        <v>572</v>
      </c>
      <c r="B42" s="541">
        <v>49288.00055481532</v>
      </c>
      <c r="C42" s="541">
        <v>57227.776230144409</v>
      </c>
      <c r="D42" s="541">
        <v>67488.467235720294</v>
      </c>
      <c r="E42" s="541">
        <v>7939.7756753290887</v>
      </c>
      <c r="F42" s="541">
        <v>16.108942513297777</v>
      </c>
      <c r="G42" s="541">
        <v>10260.691005575885</v>
      </c>
      <c r="H42" s="628">
        <v>17.929564420452046</v>
      </c>
    </row>
    <row r="43" spans="1:8" s="586" customFormat="1" ht="24.75" customHeight="1">
      <c r="A43" s="547" t="s">
        <v>573</v>
      </c>
      <c r="B43" s="541">
        <v>5843.6585168400006</v>
      </c>
      <c r="C43" s="541">
        <v>7021.1839501815657</v>
      </c>
      <c r="D43" s="541">
        <v>7342.0304573545664</v>
      </c>
      <c r="E43" s="541">
        <v>1177.5254333415651</v>
      </c>
      <c r="F43" s="541">
        <v>20.150483296520896</v>
      </c>
      <c r="G43" s="541">
        <v>320.84650717300065</v>
      </c>
      <c r="H43" s="628">
        <v>4.5696923688305251</v>
      </c>
    </row>
    <row r="44" spans="1:8" s="586" customFormat="1" ht="24.75" customHeight="1">
      <c r="A44" s="559" t="s">
        <v>574</v>
      </c>
      <c r="B44" s="560">
        <v>0</v>
      </c>
      <c r="C44" s="560">
        <v>0</v>
      </c>
      <c r="D44" s="560">
        <v>0</v>
      </c>
      <c r="E44" s="560">
        <v>0</v>
      </c>
      <c r="F44" s="560"/>
      <c r="G44" s="560">
        <v>0</v>
      </c>
      <c r="H44" s="630"/>
    </row>
    <row r="45" spans="1:8" s="586" customFormat="1" ht="24.75" customHeight="1">
      <c r="A45" s="621" t="s">
        <v>575</v>
      </c>
      <c r="B45" s="560">
        <v>0</v>
      </c>
      <c r="C45" s="560">
        <v>0</v>
      </c>
      <c r="D45" s="560">
        <v>0</v>
      </c>
      <c r="E45" s="560">
        <v>0</v>
      </c>
      <c r="F45" s="532"/>
      <c r="G45" s="560">
        <v>0</v>
      </c>
      <c r="H45" s="557"/>
    </row>
    <row r="46" spans="1:8" s="586" customFormat="1" ht="24.75" customHeight="1" thickBot="1">
      <c r="A46" s="622" t="s">
        <v>576</v>
      </c>
      <c r="B46" s="566">
        <v>1081.2852733768586</v>
      </c>
      <c r="C46" s="566">
        <v>2395.3767955946651</v>
      </c>
      <c r="D46" s="566">
        <v>2760.6441774972891</v>
      </c>
      <c r="E46" s="566">
        <v>1314.0915222178064</v>
      </c>
      <c r="F46" s="566">
        <v>121.53051138058071</v>
      </c>
      <c r="G46" s="566">
        <v>365.26738190262404</v>
      </c>
      <c r="H46" s="631">
        <v>15.248848639361745</v>
      </c>
    </row>
    <row r="47" spans="1:8" s="586" customFormat="1" ht="21.75" customHeight="1" thickTop="1">
      <c r="A47" s="577" t="s">
        <v>490</v>
      </c>
      <c r="B47" s="623"/>
      <c r="C47" s="624"/>
      <c r="D47" s="624"/>
      <c r="E47" s="625"/>
      <c r="F47" s="625"/>
      <c r="G47" s="625"/>
      <c r="H47" s="625"/>
    </row>
  </sheetData>
  <mergeCells count="11">
    <mergeCell ref="A1:H1"/>
    <mergeCell ref="A2:H2"/>
    <mergeCell ref="A3:H3"/>
    <mergeCell ref="G4:H4"/>
    <mergeCell ref="A5:A7"/>
    <mergeCell ref="E5:H5"/>
    <mergeCell ref="E6:F6"/>
    <mergeCell ref="G6:H6"/>
    <mergeCell ref="B6:B7"/>
    <mergeCell ref="C6:C7"/>
    <mergeCell ref="D6:D7"/>
  </mergeCells>
  <pageMargins left="0.39370078740157483" right="0.39370078740157483" top="0.39370078740157483" bottom="0.39370078740157483" header="0.31496062992125984" footer="0.31496062992125984"/>
  <pageSetup scale="69" orientation="portrait" r:id="rId1"/>
</worksheet>
</file>

<file path=xl/worksheets/sheet46.xml><?xml version="1.0" encoding="utf-8"?>
<worksheet xmlns="http://schemas.openxmlformats.org/spreadsheetml/2006/main" xmlns:r="http://schemas.openxmlformats.org/officeDocument/2006/relationships">
  <sheetPr>
    <pageSetUpPr fitToPage="1"/>
  </sheetPr>
  <dimension ref="A1:M774"/>
  <sheetViews>
    <sheetView showGridLines="0" workbookViewId="0">
      <selection activeCell="J11" sqref="J11"/>
    </sheetView>
  </sheetViews>
  <sheetFormatPr defaultRowHeight="15.75"/>
  <cols>
    <col min="1" max="1" width="32.42578125" style="587" customWidth="1"/>
    <col min="2" max="2" width="15.85546875" style="587" bestFit="1" customWidth="1"/>
    <col min="3" max="4" width="16.5703125" style="587" bestFit="1" customWidth="1"/>
    <col min="5" max="5" width="14.140625" style="587" bestFit="1" customWidth="1"/>
    <col min="6" max="6" width="12.5703125" style="633" bestFit="1" customWidth="1"/>
    <col min="7" max="7" width="14.140625" style="587" bestFit="1" customWidth="1"/>
    <col min="8" max="8" width="11.5703125" style="633" customWidth="1"/>
    <col min="9" max="255" width="9.140625" style="587"/>
    <col min="256" max="256" width="32.42578125" style="587" customWidth="1"/>
    <col min="257" max="260" width="9.42578125" style="587" bestFit="1" customWidth="1"/>
    <col min="261" max="261" width="8.42578125" style="587" bestFit="1" customWidth="1"/>
    <col min="262" max="262" width="7.140625" style="587" bestFit="1" customWidth="1"/>
    <col min="263" max="263" width="8.85546875" style="587" customWidth="1"/>
    <col min="264" max="264" width="7.140625" style="587" bestFit="1" customWidth="1"/>
    <col min="265" max="511" width="9.140625" style="587"/>
    <col min="512" max="512" width="32.42578125" style="587" customWidth="1"/>
    <col min="513" max="516" width="9.42578125" style="587" bestFit="1" customWidth="1"/>
    <col min="517" max="517" width="8.42578125" style="587" bestFit="1" customWidth="1"/>
    <col min="518" max="518" width="7.140625" style="587" bestFit="1" customWidth="1"/>
    <col min="519" max="519" width="8.85546875" style="587" customWidth="1"/>
    <col min="520" max="520" width="7.140625" style="587" bestFit="1" customWidth="1"/>
    <col min="521" max="767" width="9.140625" style="587"/>
    <col min="768" max="768" width="32.42578125" style="587" customWidth="1"/>
    <col min="769" max="772" width="9.42578125" style="587" bestFit="1" customWidth="1"/>
    <col min="773" max="773" width="8.42578125" style="587" bestFit="1" customWidth="1"/>
    <col min="774" max="774" width="7.140625" style="587" bestFit="1" customWidth="1"/>
    <col min="775" max="775" width="8.85546875" style="587" customWidth="1"/>
    <col min="776" max="776" width="7.140625" style="587" bestFit="1" customWidth="1"/>
    <col min="777" max="1023" width="9.140625" style="587"/>
    <col min="1024" max="1024" width="32.42578125" style="587" customWidth="1"/>
    <col min="1025" max="1028" width="9.42578125" style="587" bestFit="1" customWidth="1"/>
    <col min="1029" max="1029" width="8.42578125" style="587" bestFit="1" customWidth="1"/>
    <col min="1030" max="1030" width="7.140625" style="587" bestFit="1" customWidth="1"/>
    <col min="1031" max="1031" width="8.85546875" style="587" customWidth="1"/>
    <col min="1032" max="1032" width="7.140625" style="587" bestFit="1" customWidth="1"/>
    <col min="1033" max="1279" width="9.140625" style="587"/>
    <col min="1280" max="1280" width="32.42578125" style="587" customWidth="1"/>
    <col min="1281" max="1284" width="9.42578125" style="587" bestFit="1" customWidth="1"/>
    <col min="1285" max="1285" width="8.42578125" style="587" bestFit="1" customWidth="1"/>
    <col min="1286" max="1286" width="7.140625" style="587" bestFit="1" customWidth="1"/>
    <col min="1287" max="1287" width="8.85546875" style="587" customWidth="1"/>
    <col min="1288" max="1288" width="7.140625" style="587" bestFit="1" customWidth="1"/>
    <col min="1289" max="1535" width="9.140625" style="587"/>
    <col min="1536" max="1536" width="32.42578125" style="587" customWidth="1"/>
    <col min="1537" max="1540" width="9.42578125" style="587" bestFit="1" customWidth="1"/>
    <col min="1541" max="1541" width="8.42578125" style="587" bestFit="1" customWidth="1"/>
    <col min="1542" max="1542" width="7.140625" style="587" bestFit="1" customWidth="1"/>
    <col min="1543" max="1543" width="8.85546875" style="587" customWidth="1"/>
    <col min="1544" max="1544" width="7.140625" style="587" bestFit="1" customWidth="1"/>
    <col min="1545" max="1791" width="9.140625" style="587"/>
    <col min="1792" max="1792" width="32.42578125" style="587" customWidth="1"/>
    <col min="1793" max="1796" width="9.42578125" style="587" bestFit="1" customWidth="1"/>
    <col min="1797" max="1797" width="8.42578125" style="587" bestFit="1" customWidth="1"/>
    <col min="1798" max="1798" width="7.140625" style="587" bestFit="1" customWidth="1"/>
    <col min="1799" max="1799" width="8.85546875" style="587" customWidth="1"/>
    <col min="1800" max="1800" width="7.140625" style="587" bestFit="1" customWidth="1"/>
    <col min="1801" max="2047" width="9.140625" style="587"/>
    <col min="2048" max="2048" width="32.42578125" style="587" customWidth="1"/>
    <col min="2049" max="2052" width="9.42578125" style="587" bestFit="1" customWidth="1"/>
    <col min="2053" max="2053" width="8.42578125" style="587" bestFit="1" customWidth="1"/>
    <col min="2054" max="2054" width="7.140625" style="587" bestFit="1" customWidth="1"/>
    <col min="2055" max="2055" width="8.85546875" style="587" customWidth="1"/>
    <col min="2056" max="2056" width="7.140625" style="587" bestFit="1" customWidth="1"/>
    <col min="2057" max="2303" width="9.140625" style="587"/>
    <col min="2304" max="2304" width="32.42578125" style="587" customWidth="1"/>
    <col min="2305" max="2308" width="9.42578125" style="587" bestFit="1" customWidth="1"/>
    <col min="2309" max="2309" width="8.42578125" style="587" bestFit="1" customWidth="1"/>
    <col min="2310" max="2310" width="7.140625" style="587" bestFit="1" customWidth="1"/>
    <col min="2311" max="2311" width="8.85546875" style="587" customWidth="1"/>
    <col min="2312" max="2312" width="7.140625" style="587" bestFit="1" customWidth="1"/>
    <col min="2313" max="2559" width="9.140625" style="587"/>
    <col min="2560" max="2560" width="32.42578125" style="587" customWidth="1"/>
    <col min="2561" max="2564" width="9.42578125" style="587" bestFit="1" customWidth="1"/>
    <col min="2565" max="2565" width="8.42578125" style="587" bestFit="1" customWidth="1"/>
    <col min="2566" max="2566" width="7.140625" style="587" bestFit="1" customWidth="1"/>
    <col min="2567" max="2567" width="8.85546875" style="587" customWidth="1"/>
    <col min="2568" max="2568" width="7.140625" style="587" bestFit="1" customWidth="1"/>
    <col min="2569" max="2815" width="9.140625" style="587"/>
    <col min="2816" max="2816" width="32.42578125" style="587" customWidth="1"/>
    <col min="2817" max="2820" width="9.42578125" style="587" bestFit="1" customWidth="1"/>
    <col min="2821" max="2821" width="8.42578125" style="587" bestFit="1" customWidth="1"/>
    <col min="2822" max="2822" width="7.140625" style="587" bestFit="1" customWidth="1"/>
    <col min="2823" max="2823" width="8.85546875" style="587" customWidth="1"/>
    <col min="2824" max="2824" width="7.140625" style="587" bestFit="1" customWidth="1"/>
    <col min="2825" max="3071" width="9.140625" style="587"/>
    <col min="3072" max="3072" width="32.42578125" style="587" customWidth="1"/>
    <col min="3073" max="3076" width="9.42578125" style="587" bestFit="1" customWidth="1"/>
    <col min="3077" max="3077" width="8.42578125" style="587" bestFit="1" customWidth="1"/>
    <col min="3078" max="3078" width="7.140625" style="587" bestFit="1" customWidth="1"/>
    <col min="3079" max="3079" width="8.85546875" style="587" customWidth="1"/>
    <col min="3080" max="3080" width="7.140625" style="587" bestFit="1" customWidth="1"/>
    <col min="3081" max="3327" width="9.140625" style="587"/>
    <col min="3328" max="3328" width="32.42578125" style="587" customWidth="1"/>
    <col min="3329" max="3332" width="9.42578125" style="587" bestFit="1" customWidth="1"/>
    <col min="3333" max="3333" width="8.42578125" style="587" bestFit="1" customWidth="1"/>
    <col min="3334" max="3334" width="7.140625" style="587" bestFit="1" customWidth="1"/>
    <col min="3335" max="3335" width="8.85546875" style="587" customWidth="1"/>
    <col min="3336" max="3336" width="7.140625" style="587" bestFit="1" customWidth="1"/>
    <col min="3337" max="3583" width="9.140625" style="587"/>
    <col min="3584" max="3584" width="32.42578125" style="587" customWidth="1"/>
    <col min="3585" max="3588" width="9.42578125" style="587" bestFit="1" customWidth="1"/>
    <col min="3589" max="3589" width="8.42578125" style="587" bestFit="1" customWidth="1"/>
    <col min="3590" max="3590" width="7.140625" style="587" bestFit="1" customWidth="1"/>
    <col min="3591" max="3591" width="8.85546875" style="587" customWidth="1"/>
    <col min="3592" max="3592" width="7.140625" style="587" bestFit="1" customWidth="1"/>
    <col min="3593" max="3839" width="9.140625" style="587"/>
    <col min="3840" max="3840" width="32.42578125" style="587" customWidth="1"/>
    <col min="3841" max="3844" width="9.42578125" style="587" bestFit="1" customWidth="1"/>
    <col min="3845" max="3845" width="8.42578125" style="587" bestFit="1" customWidth="1"/>
    <col min="3846" max="3846" width="7.140625" style="587" bestFit="1" customWidth="1"/>
    <col min="3847" max="3847" width="8.85546875" style="587" customWidth="1"/>
    <col min="3848" max="3848" width="7.140625" style="587" bestFit="1" customWidth="1"/>
    <col min="3849" max="4095" width="9.140625" style="587"/>
    <col min="4096" max="4096" width="32.42578125" style="587" customWidth="1"/>
    <col min="4097" max="4100" width="9.42578125" style="587" bestFit="1" customWidth="1"/>
    <col min="4101" max="4101" width="8.42578125" style="587" bestFit="1" customWidth="1"/>
    <col min="4102" max="4102" width="7.140625" style="587" bestFit="1" customWidth="1"/>
    <col min="4103" max="4103" width="8.85546875" style="587" customWidth="1"/>
    <col min="4104" max="4104" width="7.140625" style="587" bestFit="1" customWidth="1"/>
    <col min="4105" max="4351" width="9.140625" style="587"/>
    <col min="4352" max="4352" width="32.42578125" style="587" customWidth="1"/>
    <col min="4353" max="4356" width="9.42578125" style="587" bestFit="1" customWidth="1"/>
    <col min="4357" max="4357" width="8.42578125" style="587" bestFit="1" customWidth="1"/>
    <col min="4358" max="4358" width="7.140625" style="587" bestFit="1" customWidth="1"/>
    <col min="4359" max="4359" width="8.85546875" style="587" customWidth="1"/>
    <col min="4360" max="4360" width="7.140625" style="587" bestFit="1" customWidth="1"/>
    <col min="4361" max="4607" width="9.140625" style="587"/>
    <col min="4608" max="4608" width="32.42578125" style="587" customWidth="1"/>
    <col min="4609" max="4612" width="9.42578125" style="587" bestFit="1" customWidth="1"/>
    <col min="4613" max="4613" width="8.42578125" style="587" bestFit="1" customWidth="1"/>
    <col min="4614" max="4614" width="7.140625" style="587" bestFit="1" customWidth="1"/>
    <col min="4615" max="4615" width="8.85546875" style="587" customWidth="1"/>
    <col min="4616" max="4616" width="7.140625" style="587" bestFit="1" customWidth="1"/>
    <col min="4617" max="4863" width="9.140625" style="587"/>
    <col min="4864" max="4864" width="32.42578125" style="587" customWidth="1"/>
    <col min="4865" max="4868" width="9.42578125" style="587" bestFit="1" customWidth="1"/>
    <col min="4869" max="4869" width="8.42578125" style="587" bestFit="1" customWidth="1"/>
    <col min="4870" max="4870" width="7.140625" style="587" bestFit="1" customWidth="1"/>
    <col min="4871" max="4871" width="8.85546875" style="587" customWidth="1"/>
    <col min="4872" max="4872" width="7.140625" style="587" bestFit="1" customWidth="1"/>
    <col min="4873" max="5119" width="9.140625" style="587"/>
    <col min="5120" max="5120" width="32.42578125" style="587" customWidth="1"/>
    <col min="5121" max="5124" width="9.42578125" style="587" bestFit="1" customWidth="1"/>
    <col min="5125" max="5125" width="8.42578125" style="587" bestFit="1" customWidth="1"/>
    <col min="5126" max="5126" width="7.140625" style="587" bestFit="1" customWidth="1"/>
    <col min="5127" max="5127" width="8.85546875" style="587" customWidth="1"/>
    <col min="5128" max="5128" width="7.140625" style="587" bestFit="1" customWidth="1"/>
    <col min="5129" max="5375" width="9.140625" style="587"/>
    <col min="5376" max="5376" width="32.42578125" style="587" customWidth="1"/>
    <col min="5377" max="5380" width="9.42578125" style="587" bestFit="1" customWidth="1"/>
    <col min="5381" max="5381" width="8.42578125" style="587" bestFit="1" customWidth="1"/>
    <col min="5382" max="5382" width="7.140625" style="587" bestFit="1" customWidth="1"/>
    <col min="5383" max="5383" width="8.85546875" style="587" customWidth="1"/>
    <col min="5384" max="5384" width="7.140625" style="587" bestFit="1" customWidth="1"/>
    <col min="5385" max="5631" width="9.140625" style="587"/>
    <col min="5632" max="5632" width="32.42578125" style="587" customWidth="1"/>
    <col min="5633" max="5636" width="9.42578125" style="587" bestFit="1" customWidth="1"/>
    <col min="5637" max="5637" width="8.42578125" style="587" bestFit="1" customWidth="1"/>
    <col min="5638" max="5638" width="7.140625" style="587" bestFit="1" customWidth="1"/>
    <col min="5639" max="5639" width="8.85546875" style="587" customWidth="1"/>
    <col min="5640" max="5640" width="7.140625" style="587" bestFit="1" customWidth="1"/>
    <col min="5641" max="5887" width="9.140625" style="587"/>
    <col min="5888" max="5888" width="32.42578125" style="587" customWidth="1"/>
    <col min="5889" max="5892" width="9.42578125" style="587" bestFit="1" customWidth="1"/>
    <col min="5893" max="5893" width="8.42578125" style="587" bestFit="1" customWidth="1"/>
    <col min="5894" max="5894" width="7.140625" style="587" bestFit="1" customWidth="1"/>
    <col min="5895" max="5895" width="8.85546875" style="587" customWidth="1"/>
    <col min="5896" max="5896" width="7.140625" style="587" bestFit="1" customWidth="1"/>
    <col min="5897" max="6143" width="9.140625" style="587"/>
    <col min="6144" max="6144" width="32.42578125" style="587" customWidth="1"/>
    <col min="6145" max="6148" width="9.42578125" style="587" bestFit="1" customWidth="1"/>
    <col min="6149" max="6149" width="8.42578125" style="587" bestFit="1" customWidth="1"/>
    <col min="6150" max="6150" width="7.140625" style="587" bestFit="1" customWidth="1"/>
    <col min="6151" max="6151" width="8.85546875" style="587" customWidth="1"/>
    <col min="6152" max="6152" width="7.140625" style="587" bestFit="1" customWidth="1"/>
    <col min="6153" max="6399" width="9.140625" style="587"/>
    <col min="6400" max="6400" width="32.42578125" style="587" customWidth="1"/>
    <col min="6401" max="6404" width="9.42578125" style="587" bestFit="1" customWidth="1"/>
    <col min="6405" max="6405" width="8.42578125" style="587" bestFit="1" customWidth="1"/>
    <col min="6406" max="6406" width="7.140625" style="587" bestFit="1" customWidth="1"/>
    <col min="6407" max="6407" width="8.85546875" style="587" customWidth="1"/>
    <col min="6408" max="6408" width="7.140625" style="587" bestFit="1" customWidth="1"/>
    <col min="6409" max="6655" width="9.140625" style="587"/>
    <col min="6656" max="6656" width="32.42578125" style="587" customWidth="1"/>
    <col min="6657" max="6660" width="9.42578125" style="587" bestFit="1" customWidth="1"/>
    <col min="6661" max="6661" width="8.42578125" style="587" bestFit="1" customWidth="1"/>
    <col min="6662" max="6662" width="7.140625" style="587" bestFit="1" customWidth="1"/>
    <col min="6663" max="6663" width="8.85546875" style="587" customWidth="1"/>
    <col min="6664" max="6664" width="7.140625" style="587" bestFit="1" customWidth="1"/>
    <col min="6665" max="6911" width="9.140625" style="587"/>
    <col min="6912" max="6912" width="32.42578125" style="587" customWidth="1"/>
    <col min="6913" max="6916" width="9.42578125" style="587" bestFit="1" customWidth="1"/>
    <col min="6917" max="6917" width="8.42578125" style="587" bestFit="1" customWidth="1"/>
    <col min="6918" max="6918" width="7.140625" style="587" bestFit="1" customWidth="1"/>
    <col min="6919" max="6919" width="8.85546875" style="587" customWidth="1"/>
    <col min="6920" max="6920" width="7.140625" style="587" bestFit="1" customWidth="1"/>
    <col min="6921" max="7167" width="9.140625" style="587"/>
    <col min="7168" max="7168" width="32.42578125" style="587" customWidth="1"/>
    <col min="7169" max="7172" width="9.42578125" style="587" bestFit="1" customWidth="1"/>
    <col min="7173" max="7173" width="8.42578125" style="587" bestFit="1" customWidth="1"/>
    <col min="7174" max="7174" width="7.140625" style="587" bestFit="1" customWidth="1"/>
    <col min="7175" max="7175" width="8.85546875" style="587" customWidth="1"/>
    <col min="7176" max="7176" width="7.140625" style="587" bestFit="1" customWidth="1"/>
    <col min="7177" max="7423" width="9.140625" style="587"/>
    <col min="7424" max="7424" width="32.42578125" style="587" customWidth="1"/>
    <col min="7425" max="7428" width="9.42578125" style="587" bestFit="1" customWidth="1"/>
    <col min="7429" max="7429" width="8.42578125" style="587" bestFit="1" customWidth="1"/>
    <col min="7430" max="7430" width="7.140625" style="587" bestFit="1" customWidth="1"/>
    <col min="7431" max="7431" width="8.85546875" style="587" customWidth="1"/>
    <col min="7432" max="7432" width="7.140625" style="587" bestFit="1" customWidth="1"/>
    <col min="7433" max="7679" width="9.140625" style="587"/>
    <col min="7680" max="7680" width="32.42578125" style="587" customWidth="1"/>
    <col min="7681" max="7684" width="9.42578125" style="587" bestFit="1" customWidth="1"/>
    <col min="7685" max="7685" width="8.42578125" style="587" bestFit="1" customWidth="1"/>
    <col min="7686" max="7686" width="7.140625" style="587" bestFit="1" customWidth="1"/>
    <col min="7687" max="7687" width="8.85546875" style="587" customWidth="1"/>
    <col min="7688" max="7688" width="7.140625" style="587" bestFit="1" customWidth="1"/>
    <col min="7689" max="7935" width="9.140625" style="587"/>
    <col min="7936" max="7936" width="32.42578125" style="587" customWidth="1"/>
    <col min="7937" max="7940" width="9.42578125" style="587" bestFit="1" customWidth="1"/>
    <col min="7941" max="7941" width="8.42578125" style="587" bestFit="1" customWidth="1"/>
    <col min="7942" max="7942" width="7.140625" style="587" bestFit="1" customWidth="1"/>
    <col min="7943" max="7943" width="8.85546875" style="587" customWidth="1"/>
    <col min="7944" max="7944" width="7.140625" style="587" bestFit="1" customWidth="1"/>
    <col min="7945" max="8191" width="9.140625" style="587"/>
    <col min="8192" max="8192" width="32.42578125" style="587" customWidth="1"/>
    <col min="8193" max="8196" width="9.42578125" style="587" bestFit="1" customWidth="1"/>
    <col min="8197" max="8197" width="8.42578125" style="587" bestFit="1" customWidth="1"/>
    <col min="8198" max="8198" width="7.140625" style="587" bestFit="1" customWidth="1"/>
    <col min="8199" max="8199" width="8.85546875" style="587" customWidth="1"/>
    <col min="8200" max="8200" width="7.140625" style="587" bestFit="1" customWidth="1"/>
    <col min="8201" max="8447" width="9.140625" style="587"/>
    <col min="8448" max="8448" width="32.42578125" style="587" customWidth="1"/>
    <col min="8449" max="8452" width="9.42578125" style="587" bestFit="1" customWidth="1"/>
    <col min="8453" max="8453" width="8.42578125" style="587" bestFit="1" customWidth="1"/>
    <col min="8454" max="8454" width="7.140625" style="587" bestFit="1" customWidth="1"/>
    <col min="8455" max="8455" width="8.85546875" style="587" customWidth="1"/>
    <col min="8456" max="8456" width="7.140625" style="587" bestFit="1" customWidth="1"/>
    <col min="8457" max="8703" width="9.140625" style="587"/>
    <col min="8704" max="8704" width="32.42578125" style="587" customWidth="1"/>
    <col min="8705" max="8708" width="9.42578125" style="587" bestFit="1" customWidth="1"/>
    <col min="8709" max="8709" width="8.42578125" style="587" bestFit="1" customWidth="1"/>
    <col min="8710" max="8710" width="7.140625" style="587" bestFit="1" customWidth="1"/>
    <col min="8711" max="8711" width="8.85546875" style="587" customWidth="1"/>
    <col min="8712" max="8712" width="7.140625" style="587" bestFit="1" customWidth="1"/>
    <col min="8713" max="8959" width="9.140625" style="587"/>
    <col min="8960" max="8960" width="32.42578125" style="587" customWidth="1"/>
    <col min="8961" max="8964" width="9.42578125" style="587" bestFit="1" customWidth="1"/>
    <col min="8965" max="8965" width="8.42578125" style="587" bestFit="1" customWidth="1"/>
    <col min="8966" max="8966" width="7.140625" style="587" bestFit="1" customWidth="1"/>
    <col min="8967" max="8967" width="8.85546875" style="587" customWidth="1"/>
    <col min="8968" max="8968" width="7.140625" style="587" bestFit="1" customWidth="1"/>
    <col min="8969" max="9215" width="9.140625" style="587"/>
    <col min="9216" max="9216" width="32.42578125" style="587" customWidth="1"/>
    <col min="9217" max="9220" width="9.42578125" style="587" bestFit="1" customWidth="1"/>
    <col min="9221" max="9221" width="8.42578125" style="587" bestFit="1" customWidth="1"/>
    <col min="9222" max="9222" width="7.140625" style="587" bestFit="1" customWidth="1"/>
    <col min="9223" max="9223" width="8.85546875" style="587" customWidth="1"/>
    <col min="9224" max="9224" width="7.140625" style="587" bestFit="1" customWidth="1"/>
    <col min="9225" max="9471" width="9.140625" style="587"/>
    <col min="9472" max="9472" width="32.42578125" style="587" customWidth="1"/>
    <col min="9473" max="9476" width="9.42578125" style="587" bestFit="1" customWidth="1"/>
    <col min="9477" max="9477" width="8.42578125" style="587" bestFit="1" customWidth="1"/>
    <col min="9478" max="9478" width="7.140625" style="587" bestFit="1" customWidth="1"/>
    <col min="9479" max="9479" width="8.85546875" style="587" customWidth="1"/>
    <col min="9480" max="9480" width="7.140625" style="587" bestFit="1" customWidth="1"/>
    <col min="9481" max="9727" width="9.140625" style="587"/>
    <col min="9728" max="9728" width="32.42578125" style="587" customWidth="1"/>
    <col min="9729" max="9732" width="9.42578125" style="587" bestFit="1" customWidth="1"/>
    <col min="9733" max="9733" width="8.42578125" style="587" bestFit="1" customWidth="1"/>
    <col min="9734" max="9734" width="7.140625" style="587" bestFit="1" customWidth="1"/>
    <col min="9735" max="9735" width="8.85546875" style="587" customWidth="1"/>
    <col min="9736" max="9736" width="7.140625" style="587" bestFit="1" customWidth="1"/>
    <col min="9737" max="9983" width="9.140625" style="587"/>
    <col min="9984" max="9984" width="32.42578125" style="587" customWidth="1"/>
    <col min="9985" max="9988" width="9.42578125" style="587" bestFit="1" customWidth="1"/>
    <col min="9989" max="9989" width="8.42578125" style="587" bestFit="1" customWidth="1"/>
    <col min="9990" max="9990" width="7.140625" style="587" bestFit="1" customWidth="1"/>
    <col min="9991" max="9991" width="8.85546875" style="587" customWidth="1"/>
    <col min="9992" max="9992" width="7.140625" style="587" bestFit="1" customWidth="1"/>
    <col min="9993" max="10239" width="9.140625" style="587"/>
    <col min="10240" max="10240" width="32.42578125" style="587" customWidth="1"/>
    <col min="10241" max="10244" width="9.42578125" style="587" bestFit="1" customWidth="1"/>
    <col min="10245" max="10245" width="8.42578125" style="587" bestFit="1" customWidth="1"/>
    <col min="10246" max="10246" width="7.140625" style="587" bestFit="1" customWidth="1"/>
    <col min="10247" max="10247" width="8.85546875" style="587" customWidth="1"/>
    <col min="10248" max="10248" width="7.140625" style="587" bestFit="1" customWidth="1"/>
    <col min="10249" max="10495" width="9.140625" style="587"/>
    <col min="10496" max="10496" width="32.42578125" style="587" customWidth="1"/>
    <col min="10497" max="10500" width="9.42578125" style="587" bestFit="1" customWidth="1"/>
    <col min="10501" max="10501" width="8.42578125" style="587" bestFit="1" customWidth="1"/>
    <col min="10502" max="10502" width="7.140625" style="587" bestFit="1" customWidth="1"/>
    <col min="10503" max="10503" width="8.85546875" style="587" customWidth="1"/>
    <col min="10504" max="10504" width="7.140625" style="587" bestFit="1" customWidth="1"/>
    <col min="10505" max="10751" width="9.140625" style="587"/>
    <col min="10752" max="10752" width="32.42578125" style="587" customWidth="1"/>
    <col min="10753" max="10756" width="9.42578125" style="587" bestFit="1" customWidth="1"/>
    <col min="10757" max="10757" width="8.42578125" style="587" bestFit="1" customWidth="1"/>
    <col min="10758" max="10758" width="7.140625" style="587" bestFit="1" customWidth="1"/>
    <col min="10759" max="10759" width="8.85546875" style="587" customWidth="1"/>
    <col min="10760" max="10760" width="7.140625" style="587" bestFit="1" customWidth="1"/>
    <col min="10761" max="11007" width="9.140625" style="587"/>
    <col min="11008" max="11008" width="32.42578125" style="587" customWidth="1"/>
    <col min="11009" max="11012" width="9.42578125" style="587" bestFit="1" customWidth="1"/>
    <col min="11013" max="11013" width="8.42578125" style="587" bestFit="1" customWidth="1"/>
    <col min="11014" max="11014" width="7.140625" style="587" bestFit="1" customWidth="1"/>
    <col min="11015" max="11015" width="8.85546875" style="587" customWidth="1"/>
    <col min="11016" max="11016" width="7.140625" style="587" bestFit="1" customWidth="1"/>
    <col min="11017" max="11263" width="9.140625" style="587"/>
    <col min="11264" max="11264" width="32.42578125" style="587" customWidth="1"/>
    <col min="11265" max="11268" width="9.42578125" style="587" bestFit="1" customWidth="1"/>
    <col min="11269" max="11269" width="8.42578125" style="587" bestFit="1" customWidth="1"/>
    <col min="11270" max="11270" width="7.140625" style="587" bestFit="1" customWidth="1"/>
    <col min="11271" max="11271" width="8.85546875" style="587" customWidth="1"/>
    <col min="11272" max="11272" width="7.140625" style="587" bestFit="1" customWidth="1"/>
    <col min="11273" max="11519" width="9.140625" style="587"/>
    <col min="11520" max="11520" width="32.42578125" style="587" customWidth="1"/>
    <col min="11521" max="11524" width="9.42578125" style="587" bestFit="1" customWidth="1"/>
    <col min="11525" max="11525" width="8.42578125" style="587" bestFit="1" customWidth="1"/>
    <col min="11526" max="11526" width="7.140625" style="587" bestFit="1" customWidth="1"/>
    <col min="11527" max="11527" width="8.85546875" style="587" customWidth="1"/>
    <col min="11528" max="11528" width="7.140625" style="587" bestFit="1" customWidth="1"/>
    <col min="11529" max="11775" width="9.140625" style="587"/>
    <col min="11776" max="11776" width="32.42578125" style="587" customWidth="1"/>
    <col min="11777" max="11780" width="9.42578125" style="587" bestFit="1" customWidth="1"/>
    <col min="11781" max="11781" width="8.42578125" style="587" bestFit="1" customWidth="1"/>
    <col min="11782" max="11782" width="7.140625" style="587" bestFit="1" customWidth="1"/>
    <col min="11783" max="11783" width="8.85546875" style="587" customWidth="1"/>
    <col min="11784" max="11784" width="7.140625" style="587" bestFit="1" customWidth="1"/>
    <col min="11785" max="12031" width="9.140625" style="587"/>
    <col min="12032" max="12032" width="32.42578125" style="587" customWidth="1"/>
    <col min="12033" max="12036" width="9.42578125" style="587" bestFit="1" customWidth="1"/>
    <col min="12037" max="12037" width="8.42578125" style="587" bestFit="1" customWidth="1"/>
    <col min="12038" max="12038" width="7.140625" style="587" bestFit="1" customWidth="1"/>
    <col min="12039" max="12039" width="8.85546875" style="587" customWidth="1"/>
    <col min="12040" max="12040" width="7.140625" style="587" bestFit="1" customWidth="1"/>
    <col min="12041" max="12287" width="9.140625" style="587"/>
    <col min="12288" max="12288" width="32.42578125" style="587" customWidth="1"/>
    <col min="12289" max="12292" width="9.42578125" style="587" bestFit="1" customWidth="1"/>
    <col min="12293" max="12293" width="8.42578125" style="587" bestFit="1" customWidth="1"/>
    <col min="12294" max="12294" width="7.140625" style="587" bestFit="1" customWidth="1"/>
    <col min="12295" max="12295" width="8.85546875" style="587" customWidth="1"/>
    <col min="12296" max="12296" width="7.140625" style="587" bestFit="1" customWidth="1"/>
    <col min="12297" max="12543" width="9.140625" style="587"/>
    <col min="12544" max="12544" width="32.42578125" style="587" customWidth="1"/>
    <col min="12545" max="12548" width="9.42578125" style="587" bestFit="1" customWidth="1"/>
    <col min="12549" max="12549" width="8.42578125" style="587" bestFit="1" customWidth="1"/>
    <col min="12550" max="12550" width="7.140625" style="587" bestFit="1" customWidth="1"/>
    <col min="12551" max="12551" width="8.85546875" style="587" customWidth="1"/>
    <col min="12552" max="12552" width="7.140625" style="587" bestFit="1" customWidth="1"/>
    <col min="12553" max="12799" width="9.140625" style="587"/>
    <col min="12800" max="12800" width="32.42578125" style="587" customWidth="1"/>
    <col min="12801" max="12804" width="9.42578125" style="587" bestFit="1" customWidth="1"/>
    <col min="12805" max="12805" width="8.42578125" style="587" bestFit="1" customWidth="1"/>
    <col min="12806" max="12806" width="7.140625" style="587" bestFit="1" customWidth="1"/>
    <col min="12807" max="12807" width="8.85546875" style="587" customWidth="1"/>
    <col min="12808" max="12808" width="7.140625" style="587" bestFit="1" customWidth="1"/>
    <col min="12809" max="13055" width="9.140625" style="587"/>
    <col min="13056" max="13056" width="32.42578125" style="587" customWidth="1"/>
    <col min="13057" max="13060" width="9.42578125" style="587" bestFit="1" customWidth="1"/>
    <col min="13061" max="13061" width="8.42578125" style="587" bestFit="1" customWidth="1"/>
    <col min="13062" max="13062" width="7.140625" style="587" bestFit="1" customWidth="1"/>
    <col min="13063" max="13063" width="8.85546875" style="587" customWidth="1"/>
    <col min="13064" max="13064" width="7.140625" style="587" bestFit="1" customWidth="1"/>
    <col min="13065" max="13311" width="9.140625" style="587"/>
    <col min="13312" max="13312" width="32.42578125" style="587" customWidth="1"/>
    <col min="13313" max="13316" width="9.42578125" style="587" bestFit="1" customWidth="1"/>
    <col min="13317" max="13317" width="8.42578125" style="587" bestFit="1" customWidth="1"/>
    <col min="13318" max="13318" width="7.140625" style="587" bestFit="1" customWidth="1"/>
    <col min="13319" max="13319" width="8.85546875" style="587" customWidth="1"/>
    <col min="13320" max="13320" width="7.140625" style="587" bestFit="1" customWidth="1"/>
    <col min="13321" max="13567" width="9.140625" style="587"/>
    <col min="13568" max="13568" width="32.42578125" style="587" customWidth="1"/>
    <col min="13569" max="13572" width="9.42578125" style="587" bestFit="1" customWidth="1"/>
    <col min="13573" max="13573" width="8.42578125" style="587" bestFit="1" customWidth="1"/>
    <col min="13574" max="13574" width="7.140625" style="587" bestFit="1" customWidth="1"/>
    <col min="13575" max="13575" width="8.85546875" style="587" customWidth="1"/>
    <col min="13576" max="13576" width="7.140625" style="587" bestFit="1" customWidth="1"/>
    <col min="13577" max="13823" width="9.140625" style="587"/>
    <col min="13824" max="13824" width="32.42578125" style="587" customWidth="1"/>
    <col min="13825" max="13828" width="9.42578125" style="587" bestFit="1" customWidth="1"/>
    <col min="13829" max="13829" width="8.42578125" style="587" bestFit="1" customWidth="1"/>
    <col min="13830" max="13830" width="7.140625" style="587" bestFit="1" customWidth="1"/>
    <col min="13831" max="13831" width="8.85546875" style="587" customWidth="1"/>
    <col min="13832" max="13832" width="7.140625" style="587" bestFit="1" customWidth="1"/>
    <col min="13833" max="14079" width="9.140625" style="587"/>
    <col min="14080" max="14080" width="32.42578125" style="587" customWidth="1"/>
    <col min="14081" max="14084" width="9.42578125" style="587" bestFit="1" customWidth="1"/>
    <col min="14085" max="14085" width="8.42578125" style="587" bestFit="1" customWidth="1"/>
    <col min="14086" max="14086" width="7.140625" style="587" bestFit="1" customWidth="1"/>
    <col min="14087" max="14087" width="8.85546875" style="587" customWidth="1"/>
    <col min="14088" max="14088" width="7.140625" style="587" bestFit="1" customWidth="1"/>
    <col min="14089" max="14335" width="9.140625" style="587"/>
    <col min="14336" max="14336" width="32.42578125" style="587" customWidth="1"/>
    <col min="14337" max="14340" width="9.42578125" style="587" bestFit="1" customWidth="1"/>
    <col min="14341" max="14341" width="8.42578125" style="587" bestFit="1" customWidth="1"/>
    <col min="14342" max="14342" width="7.140625" style="587" bestFit="1" customWidth="1"/>
    <col min="14343" max="14343" width="8.85546875" style="587" customWidth="1"/>
    <col min="14344" max="14344" width="7.140625" style="587" bestFit="1" customWidth="1"/>
    <col min="14345" max="14591" width="9.140625" style="587"/>
    <col min="14592" max="14592" width="32.42578125" style="587" customWidth="1"/>
    <col min="14593" max="14596" width="9.42578125" style="587" bestFit="1" customWidth="1"/>
    <col min="14597" max="14597" width="8.42578125" style="587" bestFit="1" customWidth="1"/>
    <col min="14598" max="14598" width="7.140625" style="587" bestFit="1" customWidth="1"/>
    <col min="14599" max="14599" width="8.85546875" style="587" customWidth="1"/>
    <col min="14600" max="14600" width="7.140625" style="587" bestFit="1" customWidth="1"/>
    <col min="14601" max="14847" width="9.140625" style="587"/>
    <col min="14848" max="14848" width="32.42578125" style="587" customWidth="1"/>
    <col min="14849" max="14852" width="9.42578125" style="587" bestFit="1" customWidth="1"/>
    <col min="14853" max="14853" width="8.42578125" style="587" bestFit="1" customWidth="1"/>
    <col min="14854" max="14854" width="7.140625" style="587" bestFit="1" customWidth="1"/>
    <col min="14855" max="14855" width="8.85546875" style="587" customWidth="1"/>
    <col min="14856" max="14856" width="7.140625" style="587" bestFit="1" customWidth="1"/>
    <col min="14857" max="15103" width="9.140625" style="587"/>
    <col min="15104" max="15104" width="32.42578125" style="587" customWidth="1"/>
    <col min="15105" max="15108" width="9.42578125" style="587" bestFit="1" customWidth="1"/>
    <col min="15109" max="15109" width="8.42578125" style="587" bestFit="1" customWidth="1"/>
    <col min="15110" max="15110" width="7.140625" style="587" bestFit="1" customWidth="1"/>
    <col min="15111" max="15111" width="8.85546875" style="587" customWidth="1"/>
    <col min="15112" max="15112" width="7.140625" style="587" bestFit="1" customWidth="1"/>
    <col min="15113" max="15359" width="9.140625" style="587"/>
    <col min="15360" max="15360" width="32.42578125" style="587" customWidth="1"/>
    <col min="15361" max="15364" width="9.42578125" style="587" bestFit="1" customWidth="1"/>
    <col min="15365" max="15365" width="8.42578125" style="587" bestFit="1" customWidth="1"/>
    <col min="15366" max="15366" width="7.140625" style="587" bestFit="1" customWidth="1"/>
    <col min="15367" max="15367" width="8.85546875" style="587" customWidth="1"/>
    <col min="15368" max="15368" width="7.140625" style="587" bestFit="1" customWidth="1"/>
    <col min="15369" max="15615" width="9.140625" style="587"/>
    <col min="15616" max="15616" width="32.42578125" style="587" customWidth="1"/>
    <col min="15617" max="15620" width="9.42578125" style="587" bestFit="1" customWidth="1"/>
    <col min="15621" max="15621" width="8.42578125" style="587" bestFit="1" customWidth="1"/>
    <col min="15622" max="15622" width="7.140625" style="587" bestFit="1" customWidth="1"/>
    <col min="15623" max="15623" width="8.85546875" style="587" customWidth="1"/>
    <col min="15624" max="15624" width="7.140625" style="587" bestFit="1" customWidth="1"/>
    <col min="15625" max="15871" width="9.140625" style="587"/>
    <col min="15872" max="15872" width="32.42578125" style="587" customWidth="1"/>
    <col min="15873" max="15876" width="9.42578125" style="587" bestFit="1" customWidth="1"/>
    <col min="15877" max="15877" width="8.42578125" style="587" bestFit="1" customWidth="1"/>
    <col min="15878" max="15878" width="7.140625" style="587" bestFit="1" customWidth="1"/>
    <col min="15879" max="15879" width="8.85546875" style="587" customWidth="1"/>
    <col min="15880" max="15880" width="7.140625" style="587" bestFit="1" customWidth="1"/>
    <col min="15881" max="16127" width="9.140625" style="587"/>
    <col min="16128" max="16128" width="32.42578125" style="587" customWidth="1"/>
    <col min="16129" max="16132" width="9.42578125" style="587" bestFit="1" customWidth="1"/>
    <col min="16133" max="16133" width="8.42578125" style="587" bestFit="1" customWidth="1"/>
    <col min="16134" max="16134" width="7.140625" style="587" bestFit="1" customWidth="1"/>
    <col min="16135" max="16135" width="8.85546875" style="587" customWidth="1"/>
    <col min="16136" max="16136" width="7.140625" style="587" bestFit="1" customWidth="1"/>
    <col min="16137" max="16384" width="9.140625" style="587"/>
  </cols>
  <sheetData>
    <row r="1" spans="1:13" ht="22.5" customHeight="1">
      <c r="A1" s="2793" t="s">
        <v>1547</v>
      </c>
      <c r="B1" s="2793"/>
      <c r="C1" s="2793"/>
      <c r="D1" s="2793"/>
      <c r="E1" s="2793"/>
      <c r="F1" s="2793"/>
      <c r="G1" s="2793"/>
      <c r="H1" s="2793"/>
    </row>
    <row r="2" spans="1:13" ht="22.5" customHeight="1">
      <c r="A2" s="2793" t="s">
        <v>583</v>
      </c>
      <c r="B2" s="2793"/>
      <c r="C2" s="2793"/>
      <c r="D2" s="2793"/>
      <c r="E2" s="2793"/>
      <c r="F2" s="2793"/>
      <c r="G2" s="2793"/>
      <c r="H2" s="2793"/>
    </row>
    <row r="3" spans="1:13" ht="22.5" customHeight="1">
      <c r="A3" s="2793" t="str">
        <f>CALFC!A3</f>
        <v>(Mid-Month)</v>
      </c>
      <c r="B3" s="2793"/>
      <c r="C3" s="2793"/>
      <c r="D3" s="2793"/>
      <c r="E3" s="2793"/>
      <c r="F3" s="2793"/>
      <c r="G3" s="2793"/>
      <c r="H3" s="2793"/>
    </row>
    <row r="4" spans="1:13" ht="16.5" thickBot="1">
      <c r="G4" s="2794" t="s">
        <v>279</v>
      </c>
      <c r="H4" s="2795"/>
    </row>
    <row r="5" spans="1:13" ht="16.5" thickTop="1">
      <c r="A5" s="2796" t="s">
        <v>1813</v>
      </c>
      <c r="B5" s="527">
        <v>2017</v>
      </c>
      <c r="C5" s="634">
        <v>2018</v>
      </c>
      <c r="D5" s="634">
        <v>2019</v>
      </c>
      <c r="E5" s="2799" t="str">
        <f>CALFC!E5</f>
        <v>Changes during the fiscal year</v>
      </c>
      <c r="F5" s="2800"/>
      <c r="G5" s="2800"/>
      <c r="H5" s="2801"/>
    </row>
    <row r="6" spans="1:13">
      <c r="A6" s="2797"/>
      <c r="B6" s="2774" t="str">
        <f>CALFC!B6</f>
        <v xml:space="preserve">Jul </v>
      </c>
      <c r="C6" s="2774" t="str">
        <f>CALFC!C6</f>
        <v>Jul (R)</v>
      </c>
      <c r="D6" s="2774" t="str">
        <f>CALFC!D6</f>
        <v>Jul (P)</v>
      </c>
      <c r="E6" s="2802" t="str">
        <f>CALFC!E6</f>
        <v>2017/18</v>
      </c>
      <c r="F6" s="2803"/>
      <c r="G6" s="2802" t="str">
        <f>CALFC!G6</f>
        <v>2018/19</v>
      </c>
      <c r="H6" s="2804"/>
    </row>
    <row r="7" spans="1:13" s="638" customFormat="1">
      <c r="A7" s="2798"/>
      <c r="B7" s="2775"/>
      <c r="C7" s="2775"/>
      <c r="D7" s="2775"/>
      <c r="E7" s="635" t="s">
        <v>462</v>
      </c>
      <c r="F7" s="636" t="s">
        <v>463</v>
      </c>
      <c r="G7" s="635" t="s">
        <v>462</v>
      </c>
      <c r="H7" s="637" t="s">
        <v>463</v>
      </c>
      <c r="J7" s="639"/>
      <c r="K7" s="639"/>
      <c r="L7" s="639"/>
    </row>
    <row r="8" spans="1:13" ht="30.75" customHeight="1">
      <c r="A8" s="640" t="s">
        <v>584</v>
      </c>
      <c r="B8" s="641">
        <v>90339.619911657603</v>
      </c>
      <c r="C8" s="641">
        <v>77178.333347448395</v>
      </c>
      <c r="D8" s="641">
        <v>84490.26696447139</v>
      </c>
      <c r="E8" s="641">
        <v>-13161.286564209207</v>
      </c>
      <c r="F8" s="641">
        <v>-14.568676043888079</v>
      </c>
      <c r="G8" s="641">
        <v>7311.9336170229944</v>
      </c>
      <c r="H8" s="642">
        <v>9.4740755596593029</v>
      </c>
      <c r="J8" s="643"/>
      <c r="K8" s="644"/>
      <c r="L8" s="644"/>
    </row>
    <row r="9" spans="1:13" ht="30.75" customHeight="1">
      <c r="A9" s="645" t="s">
        <v>585</v>
      </c>
      <c r="B9" s="641">
        <v>1641.0700273300001</v>
      </c>
      <c r="C9" s="641">
        <v>10908.8128158</v>
      </c>
      <c r="D9" s="641">
        <v>46383.795461997979</v>
      </c>
      <c r="E9" s="641">
        <v>9267.7427884699991</v>
      </c>
      <c r="F9" s="641">
        <v>564.73780119843502</v>
      </c>
      <c r="G9" s="641">
        <v>35474.982646197983</v>
      </c>
      <c r="H9" s="642">
        <v>325.19563077310369</v>
      </c>
      <c r="J9" s="643"/>
      <c r="K9" s="644"/>
      <c r="L9" s="644"/>
    </row>
    <row r="10" spans="1:13" ht="30.75" customHeight="1">
      <c r="A10" s="640" t="s">
        <v>586</v>
      </c>
      <c r="B10" s="646">
        <v>353944.74464593921</v>
      </c>
      <c r="C10" s="646">
        <v>450920.13657853194</v>
      </c>
      <c r="D10" s="646">
        <v>540262.90816305589</v>
      </c>
      <c r="E10" s="646">
        <v>96975.391932592727</v>
      </c>
      <c r="F10" s="646">
        <v>27.39845509772999</v>
      </c>
      <c r="G10" s="646">
        <v>89342.771584523958</v>
      </c>
      <c r="H10" s="647">
        <v>19.813435758809604</v>
      </c>
      <c r="J10" s="643"/>
      <c r="K10" s="644"/>
      <c r="L10" s="644"/>
      <c r="M10" s="644"/>
    </row>
    <row r="11" spans="1:13" ht="30.75" customHeight="1">
      <c r="A11" s="648" t="s">
        <v>587</v>
      </c>
      <c r="B11" s="649">
        <v>140560.1155218799</v>
      </c>
      <c r="C11" s="649">
        <v>187628.98878233004</v>
      </c>
      <c r="D11" s="649">
        <v>229173.48474545576</v>
      </c>
      <c r="E11" s="649">
        <v>47068.873260450142</v>
      </c>
      <c r="F11" s="649">
        <v>33.486649527634526</v>
      </c>
      <c r="G11" s="649">
        <v>41544.495963125722</v>
      </c>
      <c r="H11" s="650">
        <v>22.141832257765799</v>
      </c>
      <c r="J11" s="643"/>
      <c r="K11" s="644"/>
      <c r="L11" s="644"/>
    </row>
    <row r="12" spans="1:13" ht="30.75" customHeight="1">
      <c r="A12" s="648" t="s">
        <v>588</v>
      </c>
      <c r="B12" s="649">
        <v>49087.202136149994</v>
      </c>
      <c r="C12" s="649">
        <v>52804.672008999994</v>
      </c>
      <c r="D12" s="649">
        <v>84799.766092850128</v>
      </c>
      <c r="E12" s="649">
        <v>3717.4698728500007</v>
      </c>
      <c r="F12" s="649">
        <v>7.5731956825306419</v>
      </c>
      <c r="G12" s="649">
        <v>31995.094083850134</v>
      </c>
      <c r="H12" s="650">
        <v>60.5914076663461</v>
      </c>
      <c r="J12" s="643"/>
      <c r="K12" s="644"/>
      <c r="L12" s="644"/>
    </row>
    <row r="13" spans="1:13" ht="30.75" customHeight="1">
      <c r="A13" s="648" t="s">
        <v>589</v>
      </c>
      <c r="B13" s="649">
        <v>58210.764414670004</v>
      </c>
      <c r="C13" s="649">
        <v>68498.335994869994</v>
      </c>
      <c r="D13" s="649">
        <v>72041.189159236732</v>
      </c>
      <c r="E13" s="649">
        <v>10287.57158019999</v>
      </c>
      <c r="F13" s="649">
        <v>17.672971113925733</v>
      </c>
      <c r="G13" s="649">
        <v>3542.8531643667375</v>
      </c>
      <c r="H13" s="650">
        <v>5.1721740578224704</v>
      </c>
      <c r="J13" s="643"/>
      <c r="K13" s="644"/>
      <c r="L13" s="644"/>
    </row>
    <row r="14" spans="1:13" ht="30.75" customHeight="1">
      <c r="A14" s="648" t="s">
        <v>590</v>
      </c>
      <c r="B14" s="649">
        <v>106086.6625732394</v>
      </c>
      <c r="C14" s="649">
        <v>141988.13979233196</v>
      </c>
      <c r="D14" s="649">
        <v>154248.46816551333</v>
      </c>
      <c r="E14" s="649">
        <v>35901.477219092558</v>
      </c>
      <c r="F14" s="649">
        <v>33.841650164371167</v>
      </c>
      <c r="G14" s="649">
        <v>12260.328373181372</v>
      </c>
      <c r="H14" s="650">
        <v>8.6347552627374373</v>
      </c>
      <c r="J14" s="643"/>
      <c r="K14" s="644"/>
      <c r="L14" s="644"/>
    </row>
    <row r="15" spans="1:13" ht="30.75" customHeight="1">
      <c r="A15" s="640" t="s">
        <v>591</v>
      </c>
      <c r="B15" s="646">
        <v>211609.00244071599</v>
      </c>
      <c r="C15" s="646">
        <v>255548.93300495602</v>
      </c>
      <c r="D15" s="646">
        <v>306327.93105623056</v>
      </c>
      <c r="E15" s="646">
        <v>43939.930564240029</v>
      </c>
      <c r="F15" s="646">
        <v>20.764679223205622</v>
      </c>
      <c r="G15" s="646">
        <v>50778.998051274539</v>
      </c>
      <c r="H15" s="647">
        <v>19.870557647873159</v>
      </c>
      <c r="J15" s="643"/>
      <c r="K15" s="644"/>
      <c r="L15" s="644"/>
    </row>
    <row r="16" spans="1:13" ht="30.75" customHeight="1">
      <c r="A16" s="640" t="s">
        <v>592</v>
      </c>
      <c r="B16" s="646">
        <v>199142.83949800802</v>
      </c>
      <c r="C16" s="646">
        <v>244383.87676272163</v>
      </c>
      <c r="D16" s="646">
        <v>275684.89272410952</v>
      </c>
      <c r="E16" s="646">
        <v>45241.03726471361</v>
      </c>
      <c r="F16" s="646">
        <v>22.717882992306208</v>
      </c>
      <c r="G16" s="646">
        <v>31301.015961387893</v>
      </c>
      <c r="H16" s="647">
        <v>12.808134634748766</v>
      </c>
      <c r="J16" s="643"/>
      <c r="K16" s="644"/>
      <c r="L16" s="644"/>
    </row>
    <row r="17" spans="1:12" ht="30.75" customHeight="1">
      <c r="A17" s="640" t="s">
        <v>593</v>
      </c>
      <c r="B17" s="646">
        <v>75299.035266319566</v>
      </c>
      <c r="C17" s="646">
        <v>94547.950830904243</v>
      </c>
      <c r="D17" s="646">
        <v>118861.57045444346</v>
      </c>
      <c r="E17" s="646">
        <v>19248.915564584677</v>
      </c>
      <c r="F17" s="646">
        <v>25.563296390856294</v>
      </c>
      <c r="G17" s="646">
        <v>24313.619623539213</v>
      </c>
      <c r="H17" s="647">
        <v>25.715649477187807</v>
      </c>
      <c r="J17" s="643"/>
      <c r="K17" s="644"/>
      <c r="L17" s="644"/>
    </row>
    <row r="18" spans="1:12" ht="30.75" customHeight="1">
      <c r="A18" s="640" t="s">
        <v>594</v>
      </c>
      <c r="B18" s="646">
        <v>101333.19196266917</v>
      </c>
      <c r="C18" s="646">
        <v>104239.05693097258</v>
      </c>
      <c r="D18" s="646">
        <v>116748.15564484458</v>
      </c>
      <c r="E18" s="646">
        <v>2905.8649683034164</v>
      </c>
      <c r="F18" s="646">
        <v>2.8676339035820839</v>
      </c>
      <c r="G18" s="646">
        <v>12509.098713871994</v>
      </c>
      <c r="H18" s="647">
        <v>12.000395132273267</v>
      </c>
      <c r="J18" s="643"/>
      <c r="K18" s="644"/>
      <c r="L18" s="644"/>
    </row>
    <row r="19" spans="1:12" ht="30.75" customHeight="1">
      <c r="A19" s="640" t="s">
        <v>595</v>
      </c>
      <c r="B19" s="646">
        <v>1269149.547365824</v>
      </c>
      <c r="C19" s="646">
        <v>1525272.2156350182</v>
      </c>
      <c r="D19" s="646">
        <v>1793684.3570233674</v>
      </c>
      <c r="E19" s="646">
        <v>256122.6682691942</v>
      </c>
      <c r="F19" s="646">
        <v>20.180653162646443</v>
      </c>
      <c r="G19" s="646">
        <v>268412.14138834924</v>
      </c>
      <c r="H19" s="647">
        <v>17.597654939030075</v>
      </c>
      <c r="J19" s="643"/>
      <c r="K19" s="644"/>
      <c r="L19" s="644"/>
    </row>
    <row r="20" spans="1:12" ht="30.75" customHeight="1">
      <c r="A20" s="640" t="s">
        <v>596</v>
      </c>
      <c r="B20" s="646">
        <v>72647.628863275808</v>
      </c>
      <c r="C20" s="646">
        <v>73651.530272291697</v>
      </c>
      <c r="D20" s="646">
        <v>71484.413382080602</v>
      </c>
      <c r="E20" s="646">
        <v>1003.9014090158889</v>
      </c>
      <c r="F20" s="646">
        <v>1.3818777360307934</v>
      </c>
      <c r="G20" s="646">
        <v>-2167.1168902110949</v>
      </c>
      <c r="H20" s="647">
        <v>-2.9423922112673089</v>
      </c>
      <c r="J20" s="643"/>
      <c r="K20" s="644"/>
      <c r="L20" s="644"/>
    </row>
    <row r="21" spans="1:12" ht="30.75" customHeight="1" thickBot="1">
      <c r="A21" s="651" t="s">
        <v>597</v>
      </c>
      <c r="B21" s="652">
        <v>2375106.6799817393</v>
      </c>
      <c r="C21" s="652">
        <v>2836650.8461786448</v>
      </c>
      <c r="D21" s="652">
        <v>3353928.2908746013</v>
      </c>
      <c r="E21" s="652">
        <v>461544.16619690554</v>
      </c>
      <c r="F21" s="652">
        <v>19.432565706920336</v>
      </c>
      <c r="G21" s="652">
        <v>517277.44469595654</v>
      </c>
      <c r="H21" s="653">
        <v>18.235499282289176</v>
      </c>
      <c r="J21" s="643"/>
      <c r="K21" s="644"/>
      <c r="L21" s="644"/>
    </row>
    <row r="22" spans="1:12" ht="21" hidden="1" customHeight="1" thickTop="1">
      <c r="A22" s="654" t="s">
        <v>598</v>
      </c>
      <c r="B22" s="655"/>
      <c r="C22" s="655"/>
      <c r="D22" s="655"/>
      <c r="E22" s="655"/>
      <c r="F22" s="656"/>
      <c r="G22" s="655"/>
      <c r="H22" s="657"/>
      <c r="J22" s="644"/>
      <c r="K22" s="644"/>
      <c r="L22" s="644"/>
    </row>
    <row r="23" spans="1:12" ht="21" hidden="1" customHeight="1">
      <c r="A23" s="658" t="s">
        <v>599</v>
      </c>
      <c r="B23" s="655"/>
      <c r="C23" s="655"/>
      <c r="D23" s="655"/>
      <c r="E23" s="655"/>
      <c r="F23" s="656"/>
      <c r="G23" s="655"/>
      <c r="H23" s="657"/>
      <c r="J23" s="644"/>
      <c r="K23" s="644"/>
      <c r="L23" s="644"/>
    </row>
    <row r="24" spans="1:12" ht="21" hidden="1" customHeight="1">
      <c r="A24" s="659" t="s">
        <v>600</v>
      </c>
      <c r="F24" s="660"/>
      <c r="H24" s="657"/>
      <c r="J24" s="644"/>
      <c r="K24" s="644"/>
      <c r="L24" s="644"/>
    </row>
    <row r="25" spans="1:12" ht="21" hidden="1" customHeight="1">
      <c r="A25" s="587" t="s">
        <v>601</v>
      </c>
      <c r="F25" s="660"/>
      <c r="H25" s="657"/>
      <c r="J25" s="644"/>
      <c r="K25" s="644"/>
      <c r="L25" s="644"/>
    </row>
    <row r="26" spans="1:12" ht="21" hidden="1" customHeight="1">
      <c r="A26" s="659" t="s">
        <v>602</v>
      </c>
      <c r="F26" s="660"/>
      <c r="H26" s="657"/>
      <c r="J26" s="644"/>
      <c r="K26" s="644"/>
      <c r="L26" s="644"/>
    </row>
    <row r="27" spans="1:12" ht="21" hidden="1" customHeight="1">
      <c r="A27" s="587" t="s">
        <v>603</v>
      </c>
      <c r="F27" s="660"/>
      <c r="H27" s="657"/>
      <c r="J27" s="644"/>
      <c r="K27" s="644"/>
      <c r="L27" s="644"/>
    </row>
    <row r="28" spans="1:12" ht="21" hidden="1" customHeight="1" thickTop="1">
      <c r="H28" s="657"/>
      <c r="J28" s="644"/>
      <c r="K28" s="644"/>
      <c r="L28" s="644"/>
    </row>
    <row r="29" spans="1:12" s="661" customFormat="1" ht="21" customHeight="1" thickTop="1">
      <c r="A29" s="2791" t="s">
        <v>490</v>
      </c>
      <c r="B29" s="2791"/>
      <c r="C29" s="2791"/>
      <c r="D29" s="2791"/>
      <c r="E29" s="2791"/>
      <c r="F29" s="2791"/>
      <c r="G29" s="2791"/>
      <c r="H29" s="2791"/>
      <c r="J29" s="662"/>
      <c r="K29" s="662"/>
      <c r="L29" s="662"/>
    </row>
    <row r="30" spans="1:12" ht="21" customHeight="1">
      <c r="A30" s="2792" t="s">
        <v>604</v>
      </c>
      <c r="B30" s="2792"/>
      <c r="C30" s="2792"/>
      <c r="D30" s="2792"/>
      <c r="E30" s="2792"/>
      <c r="F30" s="2792"/>
      <c r="G30" s="2792"/>
      <c r="H30" s="2792"/>
      <c r="J30" s="644"/>
      <c r="K30" s="644"/>
      <c r="L30" s="644"/>
    </row>
    <row r="31" spans="1:12">
      <c r="H31" s="657"/>
      <c r="J31" s="644"/>
      <c r="K31" s="644"/>
      <c r="L31" s="644"/>
    </row>
    <row r="32" spans="1:12">
      <c r="H32" s="657"/>
      <c r="J32" s="644"/>
      <c r="K32" s="644"/>
      <c r="L32" s="644"/>
    </row>
    <row r="33" spans="8:8">
      <c r="H33" s="657"/>
    </row>
    <row r="34" spans="8:8">
      <c r="H34" s="657"/>
    </row>
    <row r="35" spans="8:8">
      <c r="H35" s="657"/>
    </row>
    <row r="36" spans="8:8">
      <c r="H36" s="657"/>
    </row>
    <row r="37" spans="8:8">
      <c r="H37" s="657"/>
    </row>
    <row r="38" spans="8:8">
      <c r="H38" s="657"/>
    </row>
    <row r="39" spans="8:8">
      <c r="H39" s="657"/>
    </row>
    <row r="40" spans="8:8">
      <c r="H40" s="657"/>
    </row>
    <row r="41" spans="8:8">
      <c r="H41" s="657"/>
    </row>
    <row r="42" spans="8:8">
      <c r="H42" s="657"/>
    </row>
    <row r="43" spans="8:8">
      <c r="H43" s="657"/>
    </row>
    <row r="44" spans="8:8">
      <c r="H44" s="657"/>
    </row>
    <row r="45" spans="8:8">
      <c r="H45" s="657"/>
    </row>
    <row r="46" spans="8:8">
      <c r="H46" s="657"/>
    </row>
    <row r="47" spans="8:8">
      <c r="H47" s="657"/>
    </row>
    <row r="48" spans="8:8">
      <c r="H48" s="657"/>
    </row>
    <row r="49" spans="8:8">
      <c r="H49" s="657"/>
    </row>
    <row r="50" spans="8:8">
      <c r="H50" s="657"/>
    </row>
    <row r="51" spans="8:8">
      <c r="H51" s="657"/>
    </row>
    <row r="52" spans="8:8">
      <c r="H52" s="657"/>
    </row>
    <row r="53" spans="8:8">
      <c r="H53" s="657"/>
    </row>
    <row r="54" spans="8:8">
      <c r="H54" s="657"/>
    </row>
    <row r="55" spans="8:8">
      <c r="H55" s="657"/>
    </row>
    <row r="56" spans="8:8">
      <c r="H56" s="657"/>
    </row>
    <row r="57" spans="8:8">
      <c r="H57" s="657"/>
    </row>
    <row r="58" spans="8:8">
      <c r="H58" s="657"/>
    </row>
    <row r="59" spans="8:8">
      <c r="H59" s="657"/>
    </row>
    <row r="60" spans="8:8">
      <c r="H60" s="657"/>
    </row>
    <row r="61" spans="8:8">
      <c r="H61" s="657"/>
    </row>
    <row r="62" spans="8:8">
      <c r="H62" s="657"/>
    </row>
    <row r="63" spans="8:8">
      <c r="H63" s="657"/>
    </row>
    <row r="64" spans="8:8">
      <c r="H64" s="657"/>
    </row>
    <row r="65" spans="8:8">
      <c r="H65" s="657"/>
    </row>
    <row r="66" spans="8:8">
      <c r="H66" s="657"/>
    </row>
    <row r="67" spans="8:8">
      <c r="H67" s="657"/>
    </row>
    <row r="68" spans="8:8">
      <c r="H68" s="657"/>
    </row>
    <row r="69" spans="8:8">
      <c r="H69" s="657"/>
    </row>
    <row r="70" spans="8:8">
      <c r="H70" s="657"/>
    </row>
    <row r="71" spans="8:8">
      <c r="H71" s="657"/>
    </row>
    <row r="72" spans="8:8">
      <c r="H72" s="657"/>
    </row>
    <row r="73" spans="8:8">
      <c r="H73" s="657"/>
    </row>
    <row r="74" spans="8:8">
      <c r="H74" s="657"/>
    </row>
    <row r="75" spans="8:8">
      <c r="H75" s="657"/>
    </row>
    <row r="76" spans="8:8">
      <c r="H76" s="657"/>
    </row>
    <row r="77" spans="8:8">
      <c r="H77" s="657"/>
    </row>
    <row r="78" spans="8:8">
      <c r="H78" s="657"/>
    </row>
    <row r="79" spans="8:8">
      <c r="H79" s="657"/>
    </row>
    <row r="80" spans="8:8">
      <c r="H80" s="657"/>
    </row>
    <row r="81" spans="8:8">
      <c r="H81" s="657"/>
    </row>
    <row r="82" spans="8:8">
      <c r="H82" s="657"/>
    </row>
    <row r="83" spans="8:8">
      <c r="H83" s="657"/>
    </row>
    <row r="84" spans="8:8">
      <c r="H84" s="657"/>
    </row>
    <row r="85" spans="8:8">
      <c r="H85" s="657"/>
    </row>
    <row r="86" spans="8:8">
      <c r="H86" s="657"/>
    </row>
    <row r="87" spans="8:8">
      <c r="H87" s="657"/>
    </row>
    <row r="88" spans="8:8">
      <c r="H88" s="657"/>
    </row>
    <row r="89" spans="8:8">
      <c r="H89" s="657"/>
    </row>
    <row r="90" spans="8:8">
      <c r="H90" s="657"/>
    </row>
    <row r="91" spans="8:8">
      <c r="H91" s="657"/>
    </row>
    <row r="92" spans="8:8">
      <c r="H92" s="657"/>
    </row>
    <row r="93" spans="8:8">
      <c r="H93" s="657"/>
    </row>
    <row r="94" spans="8:8">
      <c r="H94" s="657"/>
    </row>
    <row r="95" spans="8:8">
      <c r="H95" s="657"/>
    </row>
    <row r="96" spans="8:8">
      <c r="H96" s="657"/>
    </row>
    <row r="97" spans="8:8">
      <c r="H97" s="657"/>
    </row>
    <row r="98" spans="8:8">
      <c r="H98" s="657"/>
    </row>
    <row r="99" spans="8:8">
      <c r="H99" s="657"/>
    </row>
    <row r="100" spans="8:8">
      <c r="H100" s="657"/>
    </row>
    <row r="101" spans="8:8">
      <c r="H101" s="657"/>
    </row>
    <row r="102" spans="8:8">
      <c r="H102" s="657"/>
    </row>
    <row r="103" spans="8:8">
      <c r="H103" s="657"/>
    </row>
    <row r="104" spans="8:8">
      <c r="H104" s="657"/>
    </row>
    <row r="105" spans="8:8">
      <c r="H105" s="657"/>
    </row>
    <row r="106" spans="8:8">
      <c r="H106" s="657"/>
    </row>
    <row r="107" spans="8:8">
      <c r="H107" s="657"/>
    </row>
    <row r="108" spans="8:8">
      <c r="H108" s="657"/>
    </row>
    <row r="109" spans="8:8">
      <c r="H109" s="657"/>
    </row>
    <row r="110" spans="8:8">
      <c r="H110" s="657"/>
    </row>
    <row r="111" spans="8:8">
      <c r="H111" s="657"/>
    </row>
    <row r="112" spans="8:8">
      <c r="H112" s="657"/>
    </row>
    <row r="113" spans="8:8">
      <c r="H113" s="657"/>
    </row>
    <row r="114" spans="8:8">
      <c r="H114" s="657"/>
    </row>
    <row r="115" spans="8:8">
      <c r="H115" s="657"/>
    </row>
    <row r="116" spans="8:8">
      <c r="H116" s="657"/>
    </row>
    <row r="117" spans="8:8">
      <c r="H117" s="657"/>
    </row>
    <row r="118" spans="8:8">
      <c r="H118" s="657"/>
    </row>
    <row r="119" spans="8:8">
      <c r="H119" s="657"/>
    </row>
    <row r="120" spans="8:8">
      <c r="H120" s="657"/>
    </row>
    <row r="121" spans="8:8">
      <c r="H121" s="657"/>
    </row>
    <row r="122" spans="8:8">
      <c r="H122" s="657"/>
    </row>
    <row r="123" spans="8:8">
      <c r="H123" s="657"/>
    </row>
    <row r="124" spans="8:8">
      <c r="H124" s="657"/>
    </row>
    <row r="125" spans="8:8">
      <c r="H125" s="657"/>
    </row>
    <row r="126" spans="8:8">
      <c r="H126" s="657"/>
    </row>
    <row r="127" spans="8:8">
      <c r="H127" s="657"/>
    </row>
    <row r="128" spans="8:8">
      <c r="H128" s="657"/>
    </row>
    <row r="129" spans="8:8">
      <c r="H129" s="657"/>
    </row>
    <row r="130" spans="8:8">
      <c r="H130" s="657"/>
    </row>
    <row r="131" spans="8:8">
      <c r="H131" s="657"/>
    </row>
    <row r="132" spans="8:8">
      <c r="H132" s="657"/>
    </row>
    <row r="133" spans="8:8">
      <c r="H133" s="657"/>
    </row>
    <row r="134" spans="8:8">
      <c r="H134" s="657"/>
    </row>
    <row r="135" spans="8:8">
      <c r="H135" s="657"/>
    </row>
    <row r="136" spans="8:8">
      <c r="H136" s="657"/>
    </row>
    <row r="137" spans="8:8">
      <c r="H137" s="657"/>
    </row>
    <row r="138" spans="8:8">
      <c r="H138" s="657"/>
    </row>
    <row r="139" spans="8:8">
      <c r="H139" s="657"/>
    </row>
    <row r="140" spans="8:8">
      <c r="H140" s="657"/>
    </row>
    <row r="141" spans="8:8">
      <c r="H141" s="657"/>
    </row>
    <row r="142" spans="8:8">
      <c r="H142" s="657"/>
    </row>
    <row r="143" spans="8:8">
      <c r="H143" s="657"/>
    </row>
    <row r="144" spans="8:8">
      <c r="H144" s="657"/>
    </row>
    <row r="145" spans="8:8">
      <c r="H145" s="657"/>
    </row>
    <row r="146" spans="8:8">
      <c r="H146" s="657"/>
    </row>
    <row r="147" spans="8:8">
      <c r="H147" s="657"/>
    </row>
    <row r="148" spans="8:8">
      <c r="H148" s="657"/>
    </row>
    <row r="149" spans="8:8">
      <c r="H149" s="657"/>
    </row>
    <row r="150" spans="8:8">
      <c r="H150" s="657"/>
    </row>
    <row r="151" spans="8:8">
      <c r="H151" s="657"/>
    </row>
    <row r="152" spans="8:8">
      <c r="H152" s="657"/>
    </row>
    <row r="153" spans="8:8">
      <c r="H153" s="657"/>
    </row>
    <row r="154" spans="8:8">
      <c r="H154" s="657"/>
    </row>
    <row r="155" spans="8:8">
      <c r="H155" s="657"/>
    </row>
    <row r="156" spans="8:8">
      <c r="H156" s="657"/>
    </row>
    <row r="157" spans="8:8">
      <c r="H157" s="657"/>
    </row>
    <row r="158" spans="8:8">
      <c r="H158" s="657"/>
    </row>
    <row r="159" spans="8:8">
      <c r="H159" s="657"/>
    </row>
    <row r="160" spans="8:8">
      <c r="H160" s="657"/>
    </row>
    <row r="161" spans="8:8">
      <c r="H161" s="657"/>
    </row>
    <row r="162" spans="8:8">
      <c r="H162" s="657"/>
    </row>
    <row r="163" spans="8:8">
      <c r="H163" s="657"/>
    </row>
    <row r="164" spans="8:8">
      <c r="H164" s="657"/>
    </row>
    <row r="165" spans="8:8">
      <c r="H165" s="657"/>
    </row>
    <row r="166" spans="8:8">
      <c r="H166" s="657"/>
    </row>
    <row r="167" spans="8:8">
      <c r="H167" s="657"/>
    </row>
    <row r="168" spans="8:8">
      <c r="H168" s="657"/>
    </row>
    <row r="169" spans="8:8">
      <c r="H169" s="657"/>
    </row>
    <row r="170" spans="8:8">
      <c r="H170" s="657"/>
    </row>
    <row r="171" spans="8:8">
      <c r="H171" s="657"/>
    </row>
    <row r="172" spans="8:8">
      <c r="H172" s="657"/>
    </row>
    <row r="173" spans="8:8">
      <c r="H173" s="657"/>
    </row>
    <row r="174" spans="8:8">
      <c r="H174" s="657"/>
    </row>
    <row r="175" spans="8:8">
      <c r="H175" s="657"/>
    </row>
    <row r="176" spans="8:8">
      <c r="H176" s="657"/>
    </row>
    <row r="177" spans="8:8">
      <c r="H177" s="657"/>
    </row>
    <row r="178" spans="8:8">
      <c r="H178" s="657"/>
    </row>
    <row r="179" spans="8:8">
      <c r="H179" s="657"/>
    </row>
    <row r="180" spans="8:8">
      <c r="H180" s="657"/>
    </row>
    <row r="181" spans="8:8">
      <c r="H181" s="657"/>
    </row>
    <row r="182" spans="8:8">
      <c r="H182" s="657"/>
    </row>
    <row r="183" spans="8:8">
      <c r="H183" s="657"/>
    </row>
    <row r="184" spans="8:8">
      <c r="H184" s="657"/>
    </row>
    <row r="185" spans="8:8">
      <c r="H185" s="657"/>
    </row>
    <row r="186" spans="8:8">
      <c r="H186" s="657"/>
    </row>
    <row r="187" spans="8:8">
      <c r="H187" s="657"/>
    </row>
    <row r="188" spans="8:8">
      <c r="H188" s="657"/>
    </row>
    <row r="189" spans="8:8">
      <c r="H189" s="657"/>
    </row>
    <row r="190" spans="8:8">
      <c r="H190" s="657"/>
    </row>
    <row r="191" spans="8:8">
      <c r="H191" s="657"/>
    </row>
    <row r="192" spans="8:8">
      <c r="H192" s="657"/>
    </row>
    <row r="193" spans="8:8">
      <c r="H193" s="657"/>
    </row>
    <row r="194" spans="8:8">
      <c r="H194" s="657"/>
    </row>
    <row r="195" spans="8:8">
      <c r="H195" s="657"/>
    </row>
    <row r="196" spans="8:8">
      <c r="H196" s="657"/>
    </row>
    <row r="197" spans="8:8">
      <c r="H197" s="657"/>
    </row>
    <row r="198" spans="8:8">
      <c r="H198" s="657"/>
    </row>
    <row r="199" spans="8:8">
      <c r="H199" s="657"/>
    </row>
    <row r="200" spans="8:8">
      <c r="H200" s="657"/>
    </row>
    <row r="201" spans="8:8">
      <c r="H201" s="657"/>
    </row>
    <row r="202" spans="8:8">
      <c r="H202" s="657"/>
    </row>
    <row r="203" spans="8:8">
      <c r="H203" s="657"/>
    </row>
    <row r="204" spans="8:8">
      <c r="H204" s="657"/>
    </row>
    <row r="205" spans="8:8">
      <c r="H205" s="657"/>
    </row>
    <row r="206" spans="8:8">
      <c r="H206" s="657"/>
    </row>
    <row r="207" spans="8:8">
      <c r="H207" s="657"/>
    </row>
    <row r="208" spans="8:8">
      <c r="H208" s="657"/>
    </row>
    <row r="209" spans="8:8">
      <c r="H209" s="657"/>
    </row>
    <row r="210" spans="8:8">
      <c r="H210" s="657"/>
    </row>
    <row r="211" spans="8:8">
      <c r="H211" s="657"/>
    </row>
    <row r="212" spans="8:8">
      <c r="H212" s="657"/>
    </row>
    <row r="213" spans="8:8">
      <c r="H213" s="657"/>
    </row>
    <row r="214" spans="8:8">
      <c r="H214" s="657"/>
    </row>
    <row r="215" spans="8:8">
      <c r="H215" s="657"/>
    </row>
    <row r="216" spans="8:8">
      <c r="H216" s="657"/>
    </row>
    <row r="217" spans="8:8">
      <c r="H217" s="657"/>
    </row>
    <row r="218" spans="8:8">
      <c r="H218" s="657"/>
    </row>
    <row r="219" spans="8:8">
      <c r="H219" s="657"/>
    </row>
    <row r="220" spans="8:8">
      <c r="H220" s="657"/>
    </row>
    <row r="221" spans="8:8">
      <c r="H221" s="657"/>
    </row>
    <row r="222" spans="8:8">
      <c r="H222" s="657"/>
    </row>
    <row r="223" spans="8:8">
      <c r="H223" s="657"/>
    </row>
    <row r="224" spans="8:8">
      <c r="H224" s="657"/>
    </row>
    <row r="225" spans="8:8">
      <c r="H225" s="657"/>
    </row>
    <row r="226" spans="8:8">
      <c r="H226" s="657"/>
    </row>
    <row r="227" spans="8:8">
      <c r="H227" s="657"/>
    </row>
    <row r="228" spans="8:8">
      <c r="H228" s="657"/>
    </row>
    <row r="229" spans="8:8">
      <c r="H229" s="657"/>
    </row>
    <row r="230" spans="8:8">
      <c r="H230" s="657"/>
    </row>
    <row r="231" spans="8:8">
      <c r="H231" s="657"/>
    </row>
    <row r="232" spans="8:8">
      <c r="H232" s="657"/>
    </row>
    <row r="233" spans="8:8">
      <c r="H233" s="657"/>
    </row>
    <row r="234" spans="8:8">
      <c r="H234" s="657"/>
    </row>
    <row r="235" spans="8:8">
      <c r="H235" s="657"/>
    </row>
    <row r="236" spans="8:8">
      <c r="H236" s="657"/>
    </row>
    <row r="237" spans="8:8">
      <c r="H237" s="657"/>
    </row>
    <row r="238" spans="8:8">
      <c r="H238" s="657"/>
    </row>
    <row r="239" spans="8:8">
      <c r="H239" s="657"/>
    </row>
    <row r="240" spans="8:8">
      <c r="H240" s="657"/>
    </row>
    <row r="241" spans="8:8">
      <c r="H241" s="657"/>
    </row>
    <row r="242" spans="8:8">
      <c r="H242" s="657"/>
    </row>
    <row r="243" spans="8:8">
      <c r="H243" s="657"/>
    </row>
    <row r="244" spans="8:8">
      <c r="H244" s="657"/>
    </row>
    <row r="245" spans="8:8">
      <c r="H245" s="657"/>
    </row>
    <row r="246" spans="8:8">
      <c r="H246" s="657"/>
    </row>
    <row r="247" spans="8:8">
      <c r="H247" s="657"/>
    </row>
    <row r="248" spans="8:8">
      <c r="H248" s="657"/>
    </row>
    <row r="249" spans="8:8">
      <c r="H249" s="657"/>
    </row>
    <row r="250" spans="8:8">
      <c r="H250" s="657"/>
    </row>
    <row r="251" spans="8:8">
      <c r="H251" s="657"/>
    </row>
    <row r="252" spans="8:8">
      <c r="H252" s="657"/>
    </row>
    <row r="253" spans="8:8">
      <c r="H253" s="657"/>
    </row>
    <row r="254" spans="8:8">
      <c r="H254" s="657"/>
    </row>
    <row r="255" spans="8:8">
      <c r="H255" s="657"/>
    </row>
    <row r="256" spans="8:8">
      <c r="H256" s="657"/>
    </row>
    <row r="257" spans="8:8">
      <c r="H257" s="657"/>
    </row>
    <row r="258" spans="8:8">
      <c r="H258" s="657"/>
    </row>
    <row r="259" spans="8:8">
      <c r="H259" s="657"/>
    </row>
    <row r="260" spans="8:8">
      <c r="H260" s="657"/>
    </row>
    <row r="261" spans="8:8">
      <c r="H261" s="657"/>
    </row>
    <row r="262" spans="8:8">
      <c r="H262" s="657"/>
    </row>
    <row r="263" spans="8:8">
      <c r="H263" s="657"/>
    </row>
    <row r="264" spans="8:8">
      <c r="H264" s="657"/>
    </row>
    <row r="265" spans="8:8">
      <c r="H265" s="657"/>
    </row>
    <row r="266" spans="8:8">
      <c r="H266" s="657"/>
    </row>
    <row r="267" spans="8:8">
      <c r="H267" s="657"/>
    </row>
    <row r="268" spans="8:8">
      <c r="H268" s="657"/>
    </row>
    <row r="269" spans="8:8">
      <c r="H269" s="657"/>
    </row>
    <row r="270" spans="8:8">
      <c r="H270" s="657"/>
    </row>
    <row r="271" spans="8:8">
      <c r="H271" s="657"/>
    </row>
    <row r="272" spans="8:8">
      <c r="H272" s="657"/>
    </row>
    <row r="273" spans="8:8">
      <c r="H273" s="657"/>
    </row>
    <row r="274" spans="8:8">
      <c r="H274" s="657"/>
    </row>
    <row r="275" spans="8:8">
      <c r="H275" s="657"/>
    </row>
    <row r="276" spans="8:8">
      <c r="H276" s="657"/>
    </row>
    <row r="277" spans="8:8">
      <c r="H277" s="657"/>
    </row>
    <row r="278" spans="8:8">
      <c r="H278" s="657"/>
    </row>
    <row r="279" spans="8:8">
      <c r="H279" s="657"/>
    </row>
    <row r="280" spans="8:8">
      <c r="H280" s="657"/>
    </row>
    <row r="281" spans="8:8">
      <c r="H281" s="657"/>
    </row>
    <row r="282" spans="8:8">
      <c r="H282" s="657"/>
    </row>
    <row r="283" spans="8:8">
      <c r="H283" s="657"/>
    </row>
    <row r="284" spans="8:8">
      <c r="H284" s="657"/>
    </row>
    <row r="285" spans="8:8">
      <c r="H285" s="657"/>
    </row>
    <row r="286" spans="8:8">
      <c r="H286" s="657"/>
    </row>
    <row r="287" spans="8:8">
      <c r="H287" s="657"/>
    </row>
    <row r="288" spans="8:8">
      <c r="H288" s="657"/>
    </row>
    <row r="289" spans="8:8">
      <c r="H289" s="657"/>
    </row>
    <row r="290" spans="8:8">
      <c r="H290" s="657"/>
    </row>
    <row r="291" spans="8:8">
      <c r="H291" s="657"/>
    </row>
    <row r="292" spans="8:8">
      <c r="H292" s="657"/>
    </row>
    <row r="293" spans="8:8">
      <c r="H293" s="657"/>
    </row>
    <row r="294" spans="8:8">
      <c r="H294" s="657"/>
    </row>
    <row r="295" spans="8:8">
      <c r="H295" s="657"/>
    </row>
    <row r="296" spans="8:8">
      <c r="H296" s="657"/>
    </row>
    <row r="297" spans="8:8">
      <c r="H297" s="657"/>
    </row>
    <row r="298" spans="8:8">
      <c r="H298" s="657"/>
    </row>
    <row r="299" spans="8:8">
      <c r="H299" s="657"/>
    </row>
    <row r="300" spans="8:8">
      <c r="H300" s="657"/>
    </row>
    <row r="301" spans="8:8">
      <c r="H301" s="657"/>
    </row>
    <row r="302" spans="8:8">
      <c r="H302" s="657"/>
    </row>
    <row r="303" spans="8:8">
      <c r="H303" s="657"/>
    </row>
    <row r="304" spans="8:8">
      <c r="H304" s="657"/>
    </row>
    <row r="305" spans="8:8">
      <c r="H305" s="657"/>
    </row>
    <row r="306" spans="8:8">
      <c r="H306" s="657"/>
    </row>
    <row r="307" spans="8:8">
      <c r="H307" s="657"/>
    </row>
    <row r="308" spans="8:8">
      <c r="H308" s="657"/>
    </row>
    <row r="309" spans="8:8">
      <c r="H309" s="657"/>
    </row>
    <row r="310" spans="8:8">
      <c r="H310" s="657"/>
    </row>
    <row r="311" spans="8:8">
      <c r="H311" s="657"/>
    </row>
    <row r="312" spans="8:8">
      <c r="H312" s="657"/>
    </row>
    <row r="313" spans="8:8">
      <c r="H313" s="657"/>
    </row>
    <row r="314" spans="8:8">
      <c r="H314" s="657"/>
    </row>
    <row r="315" spans="8:8">
      <c r="H315" s="657"/>
    </row>
    <row r="316" spans="8:8">
      <c r="H316" s="657"/>
    </row>
    <row r="317" spans="8:8">
      <c r="H317" s="657"/>
    </row>
    <row r="318" spans="8:8">
      <c r="H318" s="657"/>
    </row>
    <row r="319" spans="8:8">
      <c r="H319" s="657"/>
    </row>
    <row r="320" spans="8:8">
      <c r="H320" s="657"/>
    </row>
    <row r="321" spans="8:8">
      <c r="H321" s="657"/>
    </row>
    <row r="322" spans="8:8">
      <c r="H322" s="657"/>
    </row>
    <row r="323" spans="8:8">
      <c r="H323" s="657"/>
    </row>
    <row r="324" spans="8:8">
      <c r="H324" s="657"/>
    </row>
    <row r="325" spans="8:8">
      <c r="H325" s="657"/>
    </row>
    <row r="326" spans="8:8">
      <c r="H326" s="657"/>
    </row>
    <row r="327" spans="8:8">
      <c r="H327" s="657"/>
    </row>
    <row r="328" spans="8:8">
      <c r="H328" s="657"/>
    </row>
    <row r="329" spans="8:8">
      <c r="H329" s="657"/>
    </row>
    <row r="330" spans="8:8">
      <c r="H330" s="657"/>
    </row>
    <row r="331" spans="8:8">
      <c r="H331" s="657"/>
    </row>
    <row r="332" spans="8:8">
      <c r="H332" s="663"/>
    </row>
    <row r="333" spans="8:8">
      <c r="H333" s="663"/>
    </row>
    <row r="334" spans="8:8">
      <c r="H334" s="663"/>
    </row>
    <row r="335" spans="8:8">
      <c r="H335" s="663"/>
    </row>
    <row r="336" spans="8:8">
      <c r="H336" s="663"/>
    </row>
    <row r="337" spans="8:8">
      <c r="H337" s="663"/>
    </row>
    <row r="338" spans="8:8">
      <c r="H338" s="663"/>
    </row>
    <row r="339" spans="8:8">
      <c r="H339" s="663"/>
    </row>
    <row r="340" spans="8:8">
      <c r="H340" s="663"/>
    </row>
    <row r="341" spans="8:8">
      <c r="H341" s="663"/>
    </row>
    <row r="342" spans="8:8">
      <c r="H342" s="663"/>
    </row>
    <row r="343" spans="8:8">
      <c r="H343" s="663"/>
    </row>
    <row r="344" spans="8:8">
      <c r="H344" s="663"/>
    </row>
    <row r="345" spans="8:8">
      <c r="H345" s="663"/>
    </row>
    <row r="346" spans="8:8">
      <c r="H346" s="663"/>
    </row>
    <row r="347" spans="8:8">
      <c r="H347" s="663"/>
    </row>
    <row r="348" spans="8:8">
      <c r="H348" s="663"/>
    </row>
    <row r="349" spans="8:8">
      <c r="H349" s="663"/>
    </row>
    <row r="350" spans="8:8">
      <c r="H350" s="663"/>
    </row>
    <row r="351" spans="8:8">
      <c r="H351" s="663"/>
    </row>
    <row r="352" spans="8:8">
      <c r="H352" s="663"/>
    </row>
    <row r="353" spans="8:8">
      <c r="H353" s="663"/>
    </row>
    <row r="354" spans="8:8">
      <c r="H354" s="663"/>
    </row>
    <row r="355" spans="8:8">
      <c r="H355" s="663"/>
    </row>
    <row r="356" spans="8:8">
      <c r="H356" s="663"/>
    </row>
    <row r="357" spans="8:8">
      <c r="H357" s="663"/>
    </row>
    <row r="358" spans="8:8">
      <c r="H358" s="663"/>
    </row>
    <row r="359" spans="8:8">
      <c r="H359" s="663"/>
    </row>
    <row r="360" spans="8:8">
      <c r="H360" s="663"/>
    </row>
    <row r="361" spans="8:8">
      <c r="H361" s="663"/>
    </row>
    <row r="362" spans="8:8">
      <c r="H362" s="663"/>
    </row>
    <row r="363" spans="8:8">
      <c r="H363" s="663"/>
    </row>
    <row r="364" spans="8:8">
      <c r="H364" s="663"/>
    </row>
    <row r="365" spans="8:8">
      <c r="H365" s="663"/>
    </row>
    <row r="366" spans="8:8">
      <c r="H366" s="663"/>
    </row>
    <row r="367" spans="8:8">
      <c r="H367" s="663"/>
    </row>
    <row r="368" spans="8:8">
      <c r="H368" s="663"/>
    </row>
    <row r="369" spans="8:8">
      <c r="H369" s="663"/>
    </row>
    <row r="370" spans="8:8">
      <c r="H370" s="663"/>
    </row>
    <row r="371" spans="8:8">
      <c r="H371" s="663"/>
    </row>
    <row r="372" spans="8:8">
      <c r="H372" s="663"/>
    </row>
    <row r="373" spans="8:8">
      <c r="H373" s="663"/>
    </row>
    <row r="374" spans="8:8">
      <c r="H374" s="663"/>
    </row>
    <row r="375" spans="8:8">
      <c r="H375" s="663"/>
    </row>
    <row r="376" spans="8:8">
      <c r="H376" s="663"/>
    </row>
    <row r="377" spans="8:8">
      <c r="H377" s="663"/>
    </row>
    <row r="378" spans="8:8">
      <c r="H378" s="663"/>
    </row>
    <row r="379" spans="8:8">
      <c r="H379" s="663"/>
    </row>
    <row r="380" spans="8:8">
      <c r="H380" s="663"/>
    </row>
    <row r="381" spans="8:8">
      <c r="H381" s="663"/>
    </row>
    <row r="382" spans="8:8">
      <c r="H382" s="663"/>
    </row>
    <row r="383" spans="8:8">
      <c r="H383" s="663"/>
    </row>
    <row r="384" spans="8:8">
      <c r="H384" s="663"/>
    </row>
    <row r="385" spans="8:8">
      <c r="H385" s="663"/>
    </row>
    <row r="386" spans="8:8">
      <c r="H386" s="663"/>
    </row>
    <row r="387" spans="8:8">
      <c r="H387" s="663"/>
    </row>
    <row r="388" spans="8:8">
      <c r="H388" s="663"/>
    </row>
    <row r="389" spans="8:8">
      <c r="H389" s="663"/>
    </row>
    <row r="390" spans="8:8">
      <c r="H390" s="663"/>
    </row>
    <row r="391" spans="8:8">
      <c r="H391" s="663"/>
    </row>
    <row r="392" spans="8:8">
      <c r="H392" s="663"/>
    </row>
    <row r="393" spans="8:8">
      <c r="H393" s="663"/>
    </row>
    <row r="394" spans="8:8">
      <c r="H394" s="663"/>
    </row>
    <row r="395" spans="8:8">
      <c r="H395" s="663"/>
    </row>
    <row r="396" spans="8:8">
      <c r="H396" s="663"/>
    </row>
    <row r="397" spans="8:8">
      <c r="H397" s="663"/>
    </row>
    <row r="398" spans="8:8">
      <c r="H398" s="663"/>
    </row>
    <row r="399" spans="8:8">
      <c r="H399" s="663"/>
    </row>
    <row r="400" spans="8:8">
      <c r="H400" s="663"/>
    </row>
    <row r="401" spans="8:8">
      <c r="H401" s="663"/>
    </row>
    <row r="402" spans="8:8">
      <c r="H402" s="663"/>
    </row>
    <row r="403" spans="8:8">
      <c r="H403" s="663"/>
    </row>
    <row r="404" spans="8:8">
      <c r="H404" s="663"/>
    </row>
    <row r="405" spans="8:8">
      <c r="H405" s="663"/>
    </row>
    <row r="406" spans="8:8">
      <c r="H406" s="663"/>
    </row>
    <row r="407" spans="8:8">
      <c r="H407" s="663"/>
    </row>
    <row r="408" spans="8:8">
      <c r="H408" s="663"/>
    </row>
    <row r="409" spans="8:8">
      <c r="H409" s="663"/>
    </row>
    <row r="410" spans="8:8">
      <c r="H410" s="663"/>
    </row>
    <row r="411" spans="8:8">
      <c r="H411" s="663"/>
    </row>
    <row r="412" spans="8:8">
      <c r="H412" s="663"/>
    </row>
    <row r="413" spans="8:8">
      <c r="H413" s="663"/>
    </row>
    <row r="414" spans="8:8">
      <c r="H414" s="663"/>
    </row>
    <row r="415" spans="8:8">
      <c r="H415" s="663"/>
    </row>
    <row r="416" spans="8:8">
      <c r="H416" s="663"/>
    </row>
    <row r="417" spans="8:8">
      <c r="H417" s="663"/>
    </row>
    <row r="418" spans="8:8">
      <c r="H418" s="663"/>
    </row>
    <row r="419" spans="8:8">
      <c r="H419" s="663"/>
    </row>
    <row r="420" spans="8:8">
      <c r="H420" s="663"/>
    </row>
    <row r="421" spans="8:8">
      <c r="H421" s="663"/>
    </row>
    <row r="422" spans="8:8">
      <c r="H422" s="663"/>
    </row>
    <row r="423" spans="8:8">
      <c r="H423" s="663"/>
    </row>
    <row r="424" spans="8:8">
      <c r="H424" s="663"/>
    </row>
    <row r="425" spans="8:8">
      <c r="H425" s="663"/>
    </row>
    <row r="426" spans="8:8">
      <c r="H426" s="663"/>
    </row>
    <row r="427" spans="8:8">
      <c r="H427" s="663"/>
    </row>
    <row r="428" spans="8:8">
      <c r="H428" s="663"/>
    </row>
    <row r="429" spans="8:8">
      <c r="H429" s="663"/>
    </row>
    <row r="430" spans="8:8">
      <c r="H430" s="663"/>
    </row>
    <row r="431" spans="8:8">
      <c r="H431" s="663"/>
    </row>
    <row r="432" spans="8:8">
      <c r="H432" s="663"/>
    </row>
    <row r="433" spans="8:8">
      <c r="H433" s="663"/>
    </row>
    <row r="434" spans="8:8">
      <c r="H434" s="663"/>
    </row>
    <row r="435" spans="8:8">
      <c r="H435" s="663"/>
    </row>
    <row r="436" spans="8:8">
      <c r="H436" s="663"/>
    </row>
    <row r="437" spans="8:8">
      <c r="H437" s="663"/>
    </row>
    <row r="438" spans="8:8">
      <c r="H438" s="663"/>
    </row>
    <row r="439" spans="8:8">
      <c r="H439" s="663"/>
    </row>
    <row r="440" spans="8:8">
      <c r="H440" s="663"/>
    </row>
    <row r="441" spans="8:8">
      <c r="H441" s="663"/>
    </row>
    <row r="442" spans="8:8">
      <c r="H442" s="663"/>
    </row>
    <row r="443" spans="8:8">
      <c r="H443" s="663"/>
    </row>
    <row r="444" spans="8:8">
      <c r="H444" s="663"/>
    </row>
    <row r="445" spans="8:8">
      <c r="H445" s="663"/>
    </row>
    <row r="446" spans="8:8">
      <c r="H446" s="663"/>
    </row>
    <row r="447" spans="8:8">
      <c r="H447" s="663"/>
    </row>
    <row r="448" spans="8:8">
      <c r="H448" s="663"/>
    </row>
    <row r="449" spans="8:8">
      <c r="H449" s="663"/>
    </row>
    <row r="450" spans="8:8">
      <c r="H450" s="663"/>
    </row>
    <row r="451" spans="8:8">
      <c r="H451" s="663"/>
    </row>
    <row r="452" spans="8:8">
      <c r="H452" s="663"/>
    </row>
    <row r="453" spans="8:8">
      <c r="H453" s="663"/>
    </row>
    <row r="454" spans="8:8">
      <c r="H454" s="663"/>
    </row>
    <row r="455" spans="8:8">
      <c r="H455" s="663"/>
    </row>
    <row r="456" spans="8:8">
      <c r="H456" s="663"/>
    </row>
    <row r="457" spans="8:8">
      <c r="H457" s="663"/>
    </row>
    <row r="458" spans="8:8">
      <c r="H458" s="663"/>
    </row>
    <row r="459" spans="8:8">
      <c r="H459" s="663"/>
    </row>
    <row r="460" spans="8:8">
      <c r="H460" s="663"/>
    </row>
    <row r="461" spans="8:8">
      <c r="H461" s="663"/>
    </row>
    <row r="462" spans="8:8">
      <c r="H462" s="663"/>
    </row>
    <row r="463" spans="8:8">
      <c r="H463" s="663"/>
    </row>
    <row r="464" spans="8:8">
      <c r="H464" s="663"/>
    </row>
    <row r="465" spans="8:8">
      <c r="H465" s="663"/>
    </row>
    <row r="466" spans="8:8">
      <c r="H466" s="663"/>
    </row>
    <row r="467" spans="8:8">
      <c r="H467" s="663"/>
    </row>
    <row r="468" spans="8:8">
      <c r="H468" s="663"/>
    </row>
    <row r="469" spans="8:8">
      <c r="H469" s="663"/>
    </row>
    <row r="470" spans="8:8">
      <c r="H470" s="663"/>
    </row>
    <row r="471" spans="8:8">
      <c r="H471" s="663"/>
    </row>
    <row r="472" spans="8:8">
      <c r="H472" s="663"/>
    </row>
    <row r="473" spans="8:8">
      <c r="H473" s="663"/>
    </row>
    <row r="474" spans="8:8">
      <c r="H474" s="663"/>
    </row>
    <row r="475" spans="8:8">
      <c r="H475" s="663"/>
    </row>
    <row r="476" spans="8:8">
      <c r="H476" s="663"/>
    </row>
    <row r="477" spans="8:8">
      <c r="H477" s="663"/>
    </row>
    <row r="478" spans="8:8">
      <c r="H478" s="663"/>
    </row>
    <row r="479" spans="8:8">
      <c r="H479" s="663"/>
    </row>
    <row r="480" spans="8:8">
      <c r="H480" s="663"/>
    </row>
    <row r="481" spans="8:8">
      <c r="H481" s="663"/>
    </row>
    <row r="482" spans="8:8">
      <c r="H482" s="663"/>
    </row>
    <row r="483" spans="8:8">
      <c r="H483" s="663"/>
    </row>
    <row r="484" spans="8:8">
      <c r="H484" s="663"/>
    </row>
    <row r="485" spans="8:8">
      <c r="H485" s="663"/>
    </row>
    <row r="486" spans="8:8">
      <c r="H486" s="663"/>
    </row>
    <row r="487" spans="8:8">
      <c r="H487" s="663"/>
    </row>
    <row r="488" spans="8:8">
      <c r="H488" s="663"/>
    </row>
    <row r="489" spans="8:8">
      <c r="H489" s="663"/>
    </row>
    <row r="490" spans="8:8">
      <c r="H490" s="663"/>
    </row>
    <row r="491" spans="8:8">
      <c r="H491" s="663"/>
    </row>
    <row r="492" spans="8:8">
      <c r="H492" s="663"/>
    </row>
    <row r="493" spans="8:8">
      <c r="H493" s="663"/>
    </row>
    <row r="494" spans="8:8">
      <c r="H494" s="663"/>
    </row>
    <row r="495" spans="8:8">
      <c r="H495" s="663"/>
    </row>
    <row r="496" spans="8:8">
      <c r="H496" s="663"/>
    </row>
    <row r="497" spans="8:8">
      <c r="H497" s="663"/>
    </row>
    <row r="498" spans="8:8">
      <c r="H498" s="663"/>
    </row>
    <row r="499" spans="8:8">
      <c r="H499" s="663"/>
    </row>
    <row r="500" spans="8:8">
      <c r="H500" s="663"/>
    </row>
    <row r="501" spans="8:8">
      <c r="H501" s="663"/>
    </row>
    <row r="502" spans="8:8">
      <c r="H502" s="663"/>
    </row>
    <row r="503" spans="8:8">
      <c r="H503" s="663"/>
    </row>
    <row r="504" spans="8:8">
      <c r="H504" s="663"/>
    </row>
    <row r="505" spans="8:8">
      <c r="H505" s="663"/>
    </row>
    <row r="506" spans="8:8">
      <c r="H506" s="663"/>
    </row>
    <row r="507" spans="8:8">
      <c r="H507" s="663"/>
    </row>
    <row r="508" spans="8:8">
      <c r="H508" s="663"/>
    </row>
    <row r="509" spans="8:8">
      <c r="H509" s="663"/>
    </row>
    <row r="510" spans="8:8">
      <c r="H510" s="663"/>
    </row>
    <row r="511" spans="8:8">
      <c r="H511" s="663"/>
    </row>
    <row r="512" spans="8:8">
      <c r="H512" s="663"/>
    </row>
    <row r="513" spans="8:8">
      <c r="H513" s="663"/>
    </row>
    <row r="514" spans="8:8">
      <c r="H514" s="663"/>
    </row>
    <row r="515" spans="8:8">
      <c r="H515" s="663"/>
    </row>
    <row r="516" spans="8:8">
      <c r="H516" s="663"/>
    </row>
    <row r="517" spans="8:8">
      <c r="H517" s="663"/>
    </row>
    <row r="518" spans="8:8">
      <c r="H518" s="663"/>
    </row>
    <row r="519" spans="8:8">
      <c r="H519" s="663"/>
    </row>
    <row r="520" spans="8:8">
      <c r="H520" s="663"/>
    </row>
    <row r="521" spans="8:8">
      <c r="H521" s="663"/>
    </row>
    <row r="522" spans="8:8">
      <c r="H522" s="663"/>
    </row>
    <row r="523" spans="8:8">
      <c r="H523" s="663"/>
    </row>
    <row r="524" spans="8:8">
      <c r="H524" s="663"/>
    </row>
    <row r="525" spans="8:8">
      <c r="H525" s="663"/>
    </row>
    <row r="526" spans="8:8">
      <c r="H526" s="663"/>
    </row>
    <row r="527" spans="8:8">
      <c r="H527" s="663"/>
    </row>
    <row r="528" spans="8:8">
      <c r="H528" s="663"/>
    </row>
    <row r="529" spans="8:8">
      <c r="H529" s="663"/>
    </row>
    <row r="530" spans="8:8">
      <c r="H530" s="663"/>
    </row>
    <row r="531" spans="8:8">
      <c r="H531" s="663"/>
    </row>
    <row r="532" spans="8:8">
      <c r="H532" s="663"/>
    </row>
    <row r="533" spans="8:8">
      <c r="H533" s="663"/>
    </row>
    <row r="534" spans="8:8">
      <c r="H534" s="663"/>
    </row>
    <row r="535" spans="8:8">
      <c r="H535" s="663"/>
    </row>
    <row r="536" spans="8:8">
      <c r="H536" s="663"/>
    </row>
    <row r="537" spans="8:8">
      <c r="H537" s="663"/>
    </row>
    <row r="538" spans="8:8">
      <c r="H538" s="663"/>
    </row>
    <row r="539" spans="8:8">
      <c r="H539" s="663"/>
    </row>
    <row r="540" spans="8:8">
      <c r="H540" s="663"/>
    </row>
    <row r="541" spans="8:8">
      <c r="H541" s="663"/>
    </row>
    <row r="542" spans="8:8">
      <c r="H542" s="663"/>
    </row>
    <row r="543" spans="8:8">
      <c r="H543" s="663"/>
    </row>
    <row r="544" spans="8:8">
      <c r="H544" s="663"/>
    </row>
    <row r="545" spans="8:8">
      <c r="H545" s="663"/>
    </row>
    <row r="546" spans="8:8">
      <c r="H546" s="663"/>
    </row>
    <row r="547" spans="8:8">
      <c r="H547" s="663"/>
    </row>
    <row r="548" spans="8:8">
      <c r="H548" s="663"/>
    </row>
    <row r="549" spans="8:8">
      <c r="H549" s="663"/>
    </row>
    <row r="550" spans="8:8">
      <c r="H550" s="663"/>
    </row>
    <row r="551" spans="8:8">
      <c r="H551" s="663"/>
    </row>
    <row r="552" spans="8:8">
      <c r="H552" s="663"/>
    </row>
    <row r="553" spans="8:8">
      <c r="H553" s="663"/>
    </row>
    <row r="554" spans="8:8">
      <c r="H554" s="663"/>
    </row>
    <row r="555" spans="8:8">
      <c r="H555" s="663"/>
    </row>
    <row r="556" spans="8:8">
      <c r="H556" s="663"/>
    </row>
    <row r="557" spans="8:8">
      <c r="H557" s="663"/>
    </row>
    <row r="558" spans="8:8">
      <c r="H558" s="663"/>
    </row>
    <row r="559" spans="8:8">
      <c r="H559" s="663"/>
    </row>
    <row r="560" spans="8:8">
      <c r="H560" s="663"/>
    </row>
    <row r="561" spans="8:8">
      <c r="H561" s="663"/>
    </row>
    <row r="562" spans="8:8">
      <c r="H562" s="663"/>
    </row>
    <row r="563" spans="8:8">
      <c r="H563" s="663"/>
    </row>
    <row r="564" spans="8:8">
      <c r="H564" s="663"/>
    </row>
    <row r="565" spans="8:8">
      <c r="H565" s="663"/>
    </row>
    <row r="566" spans="8:8">
      <c r="H566" s="663"/>
    </row>
    <row r="567" spans="8:8">
      <c r="H567" s="663"/>
    </row>
    <row r="568" spans="8:8">
      <c r="H568" s="663"/>
    </row>
    <row r="569" spans="8:8">
      <c r="H569" s="663"/>
    </row>
    <row r="570" spans="8:8">
      <c r="H570" s="663"/>
    </row>
    <row r="571" spans="8:8">
      <c r="H571" s="663"/>
    </row>
    <row r="572" spans="8:8">
      <c r="H572" s="663"/>
    </row>
    <row r="573" spans="8:8">
      <c r="H573" s="663"/>
    </row>
    <row r="574" spans="8:8">
      <c r="H574" s="663"/>
    </row>
    <row r="575" spans="8:8">
      <c r="H575" s="663"/>
    </row>
    <row r="576" spans="8:8">
      <c r="H576" s="663"/>
    </row>
    <row r="577" spans="8:8">
      <c r="H577" s="663"/>
    </row>
    <row r="578" spans="8:8">
      <c r="H578" s="663"/>
    </row>
    <row r="579" spans="8:8">
      <c r="H579" s="663"/>
    </row>
    <row r="580" spans="8:8">
      <c r="H580" s="663"/>
    </row>
    <row r="581" spans="8:8">
      <c r="H581" s="663"/>
    </row>
    <row r="582" spans="8:8">
      <c r="H582" s="663"/>
    </row>
    <row r="583" spans="8:8">
      <c r="H583" s="663"/>
    </row>
    <row r="584" spans="8:8">
      <c r="H584" s="663"/>
    </row>
    <row r="585" spans="8:8">
      <c r="H585" s="663"/>
    </row>
    <row r="586" spans="8:8">
      <c r="H586" s="663"/>
    </row>
    <row r="587" spans="8:8">
      <c r="H587" s="663"/>
    </row>
    <row r="588" spans="8:8">
      <c r="H588" s="663"/>
    </row>
    <row r="589" spans="8:8">
      <c r="H589" s="663"/>
    </row>
    <row r="590" spans="8:8">
      <c r="H590" s="663"/>
    </row>
    <row r="591" spans="8:8">
      <c r="H591" s="663"/>
    </row>
    <row r="592" spans="8:8">
      <c r="H592" s="663"/>
    </row>
    <row r="593" spans="8:8">
      <c r="H593" s="663"/>
    </row>
    <row r="594" spans="8:8">
      <c r="H594" s="663"/>
    </row>
    <row r="595" spans="8:8">
      <c r="H595" s="663"/>
    </row>
    <row r="596" spans="8:8">
      <c r="H596" s="663"/>
    </row>
    <row r="597" spans="8:8">
      <c r="H597" s="663"/>
    </row>
    <row r="598" spans="8:8">
      <c r="H598" s="663"/>
    </row>
    <row r="599" spans="8:8">
      <c r="H599" s="663"/>
    </row>
    <row r="600" spans="8:8">
      <c r="H600" s="663"/>
    </row>
    <row r="601" spans="8:8">
      <c r="H601" s="663"/>
    </row>
    <row r="602" spans="8:8">
      <c r="H602" s="663"/>
    </row>
    <row r="603" spans="8:8">
      <c r="H603" s="663"/>
    </row>
    <row r="604" spans="8:8">
      <c r="H604" s="663"/>
    </row>
    <row r="605" spans="8:8">
      <c r="H605" s="663"/>
    </row>
    <row r="606" spans="8:8">
      <c r="H606" s="663"/>
    </row>
    <row r="607" spans="8:8">
      <c r="H607" s="663"/>
    </row>
    <row r="608" spans="8:8">
      <c r="H608" s="663"/>
    </row>
    <row r="609" spans="8:8">
      <c r="H609" s="663"/>
    </row>
    <row r="610" spans="8:8">
      <c r="H610" s="663"/>
    </row>
    <row r="611" spans="8:8">
      <c r="H611" s="663"/>
    </row>
    <row r="612" spans="8:8">
      <c r="H612" s="663"/>
    </row>
    <row r="613" spans="8:8">
      <c r="H613" s="663"/>
    </row>
    <row r="614" spans="8:8">
      <c r="H614" s="663"/>
    </row>
    <row r="615" spans="8:8">
      <c r="H615" s="663"/>
    </row>
    <row r="616" spans="8:8">
      <c r="H616" s="663"/>
    </row>
    <row r="617" spans="8:8">
      <c r="H617" s="663"/>
    </row>
    <row r="618" spans="8:8">
      <c r="H618" s="663"/>
    </row>
    <row r="619" spans="8:8">
      <c r="H619" s="663"/>
    </row>
    <row r="620" spans="8:8">
      <c r="H620" s="663"/>
    </row>
    <row r="621" spans="8:8">
      <c r="H621" s="663"/>
    </row>
    <row r="622" spans="8:8">
      <c r="H622" s="663"/>
    </row>
    <row r="623" spans="8:8">
      <c r="H623" s="663"/>
    </row>
    <row r="624" spans="8:8">
      <c r="H624" s="663"/>
    </row>
    <row r="625" spans="8:8">
      <c r="H625" s="663"/>
    </row>
    <row r="626" spans="8:8">
      <c r="H626" s="663"/>
    </row>
    <row r="627" spans="8:8">
      <c r="H627" s="663"/>
    </row>
    <row r="628" spans="8:8">
      <c r="H628" s="663"/>
    </row>
    <row r="629" spans="8:8">
      <c r="H629" s="663"/>
    </row>
    <row r="630" spans="8:8">
      <c r="H630" s="663"/>
    </row>
    <row r="631" spans="8:8">
      <c r="H631" s="663"/>
    </row>
    <row r="632" spans="8:8">
      <c r="H632" s="663"/>
    </row>
    <row r="633" spans="8:8">
      <c r="H633" s="663"/>
    </row>
    <row r="634" spans="8:8">
      <c r="H634" s="663"/>
    </row>
    <row r="635" spans="8:8">
      <c r="H635" s="663"/>
    </row>
    <row r="636" spans="8:8">
      <c r="H636" s="663"/>
    </row>
    <row r="637" spans="8:8">
      <c r="H637" s="663"/>
    </row>
    <row r="638" spans="8:8">
      <c r="H638" s="663"/>
    </row>
    <row r="639" spans="8:8">
      <c r="H639" s="663"/>
    </row>
    <row r="640" spans="8:8">
      <c r="H640" s="663"/>
    </row>
    <row r="641" spans="8:8">
      <c r="H641" s="663"/>
    </row>
    <row r="642" spans="8:8">
      <c r="H642" s="663"/>
    </row>
    <row r="643" spans="8:8">
      <c r="H643" s="663"/>
    </row>
    <row r="644" spans="8:8">
      <c r="H644" s="663"/>
    </row>
    <row r="645" spans="8:8">
      <c r="H645" s="663"/>
    </row>
    <row r="646" spans="8:8">
      <c r="H646" s="663"/>
    </row>
    <row r="647" spans="8:8">
      <c r="H647" s="663"/>
    </row>
    <row r="648" spans="8:8">
      <c r="H648" s="663"/>
    </row>
    <row r="649" spans="8:8">
      <c r="H649" s="663"/>
    </row>
    <row r="650" spans="8:8">
      <c r="H650" s="663"/>
    </row>
    <row r="651" spans="8:8">
      <c r="H651" s="663"/>
    </row>
    <row r="652" spans="8:8">
      <c r="H652" s="663"/>
    </row>
    <row r="653" spans="8:8">
      <c r="H653" s="663"/>
    </row>
    <row r="654" spans="8:8">
      <c r="H654" s="663"/>
    </row>
    <row r="655" spans="8:8">
      <c r="H655" s="663"/>
    </row>
    <row r="656" spans="8:8">
      <c r="H656" s="663"/>
    </row>
    <row r="657" spans="8:8">
      <c r="H657" s="663"/>
    </row>
    <row r="658" spans="8:8">
      <c r="H658" s="663"/>
    </row>
    <row r="659" spans="8:8">
      <c r="H659" s="663"/>
    </row>
    <row r="660" spans="8:8">
      <c r="H660" s="663"/>
    </row>
    <row r="661" spans="8:8">
      <c r="H661" s="663"/>
    </row>
    <row r="662" spans="8:8">
      <c r="H662" s="663"/>
    </row>
    <row r="663" spans="8:8">
      <c r="H663" s="663"/>
    </row>
    <row r="664" spans="8:8">
      <c r="H664" s="663"/>
    </row>
    <row r="665" spans="8:8">
      <c r="H665" s="663"/>
    </row>
    <row r="666" spans="8:8">
      <c r="H666" s="663"/>
    </row>
    <row r="667" spans="8:8">
      <c r="H667" s="663"/>
    </row>
    <row r="668" spans="8:8">
      <c r="H668" s="663"/>
    </row>
    <row r="669" spans="8:8">
      <c r="H669" s="663"/>
    </row>
    <row r="670" spans="8:8">
      <c r="H670" s="663"/>
    </row>
    <row r="671" spans="8:8">
      <c r="H671" s="663"/>
    </row>
    <row r="672" spans="8:8">
      <c r="H672" s="663"/>
    </row>
    <row r="673" spans="8:8">
      <c r="H673" s="663"/>
    </row>
    <row r="674" spans="8:8">
      <c r="H674" s="663"/>
    </row>
    <row r="675" spans="8:8">
      <c r="H675" s="663"/>
    </row>
    <row r="676" spans="8:8">
      <c r="H676" s="663"/>
    </row>
    <row r="677" spans="8:8">
      <c r="H677" s="663"/>
    </row>
    <row r="678" spans="8:8">
      <c r="H678" s="663"/>
    </row>
    <row r="679" spans="8:8">
      <c r="H679" s="663"/>
    </row>
    <row r="680" spans="8:8">
      <c r="H680" s="663"/>
    </row>
    <row r="681" spans="8:8">
      <c r="H681" s="663"/>
    </row>
    <row r="682" spans="8:8">
      <c r="H682" s="663"/>
    </row>
    <row r="683" spans="8:8">
      <c r="H683" s="663"/>
    </row>
    <row r="684" spans="8:8">
      <c r="H684" s="663"/>
    </row>
    <row r="685" spans="8:8">
      <c r="H685" s="663"/>
    </row>
    <row r="686" spans="8:8">
      <c r="H686" s="663"/>
    </row>
    <row r="687" spans="8:8">
      <c r="H687" s="663"/>
    </row>
    <row r="688" spans="8:8">
      <c r="H688" s="663"/>
    </row>
    <row r="689" spans="8:8">
      <c r="H689" s="663"/>
    </row>
    <row r="690" spans="8:8">
      <c r="H690" s="663"/>
    </row>
    <row r="691" spans="8:8">
      <c r="H691" s="663"/>
    </row>
    <row r="692" spans="8:8">
      <c r="H692" s="663"/>
    </row>
    <row r="693" spans="8:8">
      <c r="H693" s="663"/>
    </row>
    <row r="694" spans="8:8">
      <c r="H694" s="663"/>
    </row>
    <row r="695" spans="8:8">
      <c r="H695" s="663"/>
    </row>
    <row r="696" spans="8:8">
      <c r="H696" s="663"/>
    </row>
    <row r="697" spans="8:8">
      <c r="H697" s="663"/>
    </row>
    <row r="698" spans="8:8">
      <c r="H698" s="663"/>
    </row>
    <row r="699" spans="8:8">
      <c r="H699" s="663"/>
    </row>
    <row r="700" spans="8:8">
      <c r="H700" s="663"/>
    </row>
    <row r="701" spans="8:8">
      <c r="H701" s="663"/>
    </row>
    <row r="702" spans="8:8">
      <c r="H702" s="663"/>
    </row>
    <row r="703" spans="8:8">
      <c r="H703" s="663"/>
    </row>
    <row r="704" spans="8:8">
      <c r="H704" s="663"/>
    </row>
    <row r="705" spans="8:8">
      <c r="H705" s="663"/>
    </row>
    <row r="706" spans="8:8">
      <c r="H706" s="663"/>
    </row>
    <row r="707" spans="8:8">
      <c r="H707" s="663"/>
    </row>
    <row r="708" spans="8:8">
      <c r="H708" s="663"/>
    </row>
    <row r="709" spans="8:8">
      <c r="H709" s="663"/>
    </row>
    <row r="710" spans="8:8">
      <c r="H710" s="663"/>
    </row>
    <row r="711" spans="8:8">
      <c r="H711" s="663"/>
    </row>
    <row r="712" spans="8:8">
      <c r="H712" s="663"/>
    </row>
    <row r="713" spans="8:8">
      <c r="H713" s="663"/>
    </row>
    <row r="714" spans="8:8">
      <c r="H714" s="663"/>
    </row>
    <row r="715" spans="8:8">
      <c r="H715" s="663"/>
    </row>
    <row r="716" spans="8:8">
      <c r="H716" s="663"/>
    </row>
    <row r="717" spans="8:8">
      <c r="H717" s="663"/>
    </row>
    <row r="718" spans="8:8">
      <c r="H718" s="663"/>
    </row>
    <row r="719" spans="8:8">
      <c r="H719" s="663"/>
    </row>
    <row r="720" spans="8:8">
      <c r="H720" s="663"/>
    </row>
    <row r="721" spans="8:8">
      <c r="H721" s="663"/>
    </row>
    <row r="722" spans="8:8">
      <c r="H722" s="663"/>
    </row>
    <row r="723" spans="8:8">
      <c r="H723" s="663"/>
    </row>
    <row r="724" spans="8:8">
      <c r="H724" s="663"/>
    </row>
    <row r="725" spans="8:8">
      <c r="H725" s="663"/>
    </row>
    <row r="726" spans="8:8">
      <c r="H726" s="663"/>
    </row>
    <row r="727" spans="8:8">
      <c r="H727" s="663"/>
    </row>
    <row r="728" spans="8:8">
      <c r="H728" s="663"/>
    </row>
    <row r="729" spans="8:8">
      <c r="H729" s="663"/>
    </row>
    <row r="730" spans="8:8">
      <c r="H730" s="663"/>
    </row>
    <row r="731" spans="8:8">
      <c r="H731" s="663"/>
    </row>
    <row r="732" spans="8:8">
      <c r="H732" s="663"/>
    </row>
    <row r="733" spans="8:8">
      <c r="H733" s="663"/>
    </row>
    <row r="734" spans="8:8">
      <c r="H734" s="663"/>
    </row>
    <row r="735" spans="8:8">
      <c r="H735" s="663"/>
    </row>
    <row r="736" spans="8:8">
      <c r="H736" s="663"/>
    </row>
    <row r="737" spans="8:8">
      <c r="H737" s="663"/>
    </row>
    <row r="738" spans="8:8">
      <c r="H738" s="663"/>
    </row>
    <row r="739" spans="8:8">
      <c r="H739" s="663"/>
    </row>
    <row r="740" spans="8:8">
      <c r="H740" s="663"/>
    </row>
    <row r="741" spans="8:8">
      <c r="H741" s="663"/>
    </row>
    <row r="742" spans="8:8">
      <c r="H742" s="663"/>
    </row>
    <row r="743" spans="8:8">
      <c r="H743" s="663"/>
    </row>
    <row r="744" spans="8:8">
      <c r="H744" s="663"/>
    </row>
    <row r="745" spans="8:8">
      <c r="H745" s="663"/>
    </row>
    <row r="746" spans="8:8">
      <c r="H746" s="663"/>
    </row>
    <row r="747" spans="8:8">
      <c r="H747" s="663"/>
    </row>
    <row r="748" spans="8:8">
      <c r="H748" s="663"/>
    </row>
    <row r="749" spans="8:8">
      <c r="H749" s="663"/>
    </row>
    <row r="750" spans="8:8">
      <c r="H750" s="663"/>
    </row>
    <row r="751" spans="8:8">
      <c r="H751" s="663"/>
    </row>
    <row r="752" spans="8:8">
      <c r="H752" s="663"/>
    </row>
    <row r="753" spans="8:8">
      <c r="H753" s="663"/>
    </row>
    <row r="754" spans="8:8">
      <c r="H754" s="663"/>
    </row>
    <row r="755" spans="8:8">
      <c r="H755" s="663"/>
    </row>
    <row r="756" spans="8:8">
      <c r="H756" s="663"/>
    </row>
    <row r="757" spans="8:8">
      <c r="H757" s="663"/>
    </row>
    <row r="758" spans="8:8">
      <c r="H758" s="663"/>
    </row>
    <row r="759" spans="8:8">
      <c r="H759" s="663"/>
    </row>
    <row r="760" spans="8:8">
      <c r="H760" s="663"/>
    </row>
    <row r="761" spans="8:8">
      <c r="H761" s="663"/>
    </row>
    <row r="762" spans="8:8">
      <c r="H762" s="663"/>
    </row>
    <row r="763" spans="8:8">
      <c r="H763" s="663"/>
    </row>
    <row r="764" spans="8:8">
      <c r="H764" s="663"/>
    </row>
    <row r="765" spans="8:8">
      <c r="H765" s="663"/>
    </row>
    <row r="766" spans="8:8">
      <c r="H766" s="663"/>
    </row>
    <row r="767" spans="8:8">
      <c r="H767" s="663"/>
    </row>
    <row r="768" spans="8:8">
      <c r="H768" s="663"/>
    </row>
    <row r="769" spans="8:8">
      <c r="H769" s="663"/>
    </row>
    <row r="770" spans="8:8">
      <c r="H770" s="663"/>
    </row>
    <row r="771" spans="8:8">
      <c r="H771" s="663"/>
    </row>
    <row r="772" spans="8:8">
      <c r="H772" s="663"/>
    </row>
    <row r="773" spans="8:8">
      <c r="H773" s="663"/>
    </row>
    <row r="774" spans="8:8">
      <c r="H774" s="663"/>
    </row>
  </sheetData>
  <mergeCells count="13">
    <mergeCell ref="A29:H29"/>
    <mergeCell ref="A30:H30"/>
    <mergeCell ref="A1:H1"/>
    <mergeCell ref="A2:H2"/>
    <mergeCell ref="A3:H3"/>
    <mergeCell ref="G4:H4"/>
    <mergeCell ref="A5:A7"/>
    <mergeCell ref="E5:H5"/>
    <mergeCell ref="E6:F6"/>
    <mergeCell ref="G6:H6"/>
    <mergeCell ref="B6:B7"/>
    <mergeCell ref="C6:C7"/>
    <mergeCell ref="D6:D7"/>
  </mergeCells>
  <pageMargins left="0.39370078740157483" right="0.39370078740157483" top="0.39370078740157483" bottom="0.39370078740157483" header="0.31496062992125984" footer="0.31496062992125984"/>
  <pageSetup scale="73" orientation="portrait" r:id="rId1"/>
</worksheet>
</file>

<file path=xl/worksheets/sheet47.xml><?xml version="1.0" encoding="utf-8"?>
<worksheet xmlns="http://schemas.openxmlformats.org/spreadsheetml/2006/main" xmlns:r="http://schemas.openxmlformats.org/officeDocument/2006/relationships">
  <dimension ref="A1:Q116"/>
  <sheetViews>
    <sheetView showGridLines="0" topLeftCell="A101" workbookViewId="0">
      <selection activeCell="J16" sqref="J16"/>
    </sheetView>
  </sheetViews>
  <sheetFormatPr defaultRowHeight="15.75"/>
  <cols>
    <col min="1" max="1" width="54.7109375" style="586" customWidth="1"/>
    <col min="2" max="2" width="16.42578125" style="586" customWidth="1"/>
    <col min="3" max="3" width="16.28515625" style="586" customWidth="1"/>
    <col min="4" max="4" width="16.7109375" style="586" customWidth="1"/>
    <col min="5" max="5" width="17.42578125" style="586" customWidth="1"/>
    <col min="6" max="6" width="13.28515625" style="586" customWidth="1"/>
    <col min="7" max="7" width="15.5703125" style="586" customWidth="1"/>
    <col min="8" max="8" width="11.28515625" style="586" customWidth="1"/>
    <col min="9" max="9" width="3.7109375" style="586" customWidth="1"/>
    <col min="10" max="10" width="54.85546875" style="586" customWidth="1"/>
    <col min="11" max="11" width="12.5703125" style="586" bestFit="1" customWidth="1"/>
    <col min="12" max="12" width="13.7109375" style="586" bestFit="1" customWidth="1"/>
    <col min="13" max="13" width="13.28515625" style="586" bestFit="1" customWidth="1"/>
    <col min="14" max="14" width="12" style="586" bestFit="1" customWidth="1"/>
    <col min="15" max="15" width="6.85546875" style="586" customWidth="1"/>
    <col min="16" max="16" width="11.85546875" style="586" bestFit="1" customWidth="1"/>
    <col min="17" max="17" width="6.85546875" style="586" bestFit="1" customWidth="1"/>
    <col min="18" max="254" width="9.140625" style="586"/>
    <col min="255" max="255" width="56.42578125" style="586" bestFit="1" customWidth="1"/>
    <col min="256" max="259" width="8.42578125" style="586" bestFit="1" customWidth="1"/>
    <col min="260" max="260" width="7.140625" style="586" bestFit="1" customWidth="1"/>
    <col min="261" max="261" width="7" style="586" bestFit="1" customWidth="1"/>
    <col min="262" max="262" width="7.140625" style="586" bestFit="1" customWidth="1"/>
    <col min="263" max="263" width="6.85546875" style="586" bestFit="1" customWidth="1"/>
    <col min="264" max="264" width="10.42578125" style="586" bestFit="1" customWidth="1"/>
    <col min="265" max="265" width="54.85546875" style="586" customWidth="1"/>
    <col min="266" max="268" width="9.42578125" style="586" bestFit="1" customWidth="1"/>
    <col min="269" max="269" width="10.28515625" style="586" customWidth="1"/>
    <col min="270" max="270" width="8.42578125" style="586" customWidth="1"/>
    <col min="271" max="271" width="6.85546875" style="586" customWidth="1"/>
    <col min="272" max="272" width="8.28515625" style="586" customWidth="1"/>
    <col min="273" max="273" width="6.85546875" style="586" bestFit="1" customWidth="1"/>
    <col min="274" max="510" width="9.140625" style="586"/>
    <col min="511" max="511" width="56.42578125" style="586" bestFit="1" customWidth="1"/>
    <col min="512" max="515" width="8.42578125" style="586" bestFit="1" customWidth="1"/>
    <col min="516" max="516" width="7.140625" style="586" bestFit="1" customWidth="1"/>
    <col min="517" max="517" width="7" style="586" bestFit="1" customWidth="1"/>
    <col min="518" max="518" width="7.140625" style="586" bestFit="1" customWidth="1"/>
    <col min="519" max="519" width="6.85546875" style="586" bestFit="1" customWidth="1"/>
    <col min="520" max="520" width="10.42578125" style="586" bestFit="1" customWidth="1"/>
    <col min="521" max="521" width="54.85546875" style="586" customWidth="1"/>
    <col min="522" max="524" width="9.42578125" style="586" bestFit="1" customWidth="1"/>
    <col min="525" max="525" width="10.28515625" style="586" customWidth="1"/>
    <col min="526" max="526" width="8.42578125" style="586" customWidth="1"/>
    <col min="527" max="527" width="6.85546875" style="586" customWidth="1"/>
    <col min="528" max="528" width="8.28515625" style="586" customWidth="1"/>
    <col min="529" max="529" width="6.85546875" style="586" bestFit="1" customWidth="1"/>
    <col min="530" max="766" width="9.140625" style="586"/>
    <col min="767" max="767" width="56.42578125" style="586" bestFit="1" customWidth="1"/>
    <col min="768" max="771" width="8.42578125" style="586" bestFit="1" customWidth="1"/>
    <col min="772" max="772" width="7.140625" style="586" bestFit="1" customWidth="1"/>
    <col min="773" max="773" width="7" style="586" bestFit="1" customWidth="1"/>
    <col min="774" max="774" width="7.140625" style="586" bestFit="1" customWidth="1"/>
    <col min="775" max="775" width="6.85546875" style="586" bestFit="1" customWidth="1"/>
    <col min="776" max="776" width="10.42578125" style="586" bestFit="1" customWidth="1"/>
    <col min="777" max="777" width="54.85546875" style="586" customWidth="1"/>
    <col min="778" max="780" width="9.42578125" style="586" bestFit="1" customWidth="1"/>
    <col min="781" max="781" width="10.28515625" style="586" customWidth="1"/>
    <col min="782" max="782" width="8.42578125" style="586" customWidth="1"/>
    <col min="783" max="783" width="6.85546875" style="586" customWidth="1"/>
    <col min="784" max="784" width="8.28515625" style="586" customWidth="1"/>
    <col min="785" max="785" width="6.85546875" style="586" bestFit="1" customWidth="1"/>
    <col min="786" max="1022" width="9.140625" style="586"/>
    <col min="1023" max="1023" width="56.42578125" style="586" bestFit="1" customWidth="1"/>
    <col min="1024" max="1027" width="8.42578125" style="586" bestFit="1" customWidth="1"/>
    <col min="1028" max="1028" width="7.140625" style="586" bestFit="1" customWidth="1"/>
    <col min="1029" max="1029" width="7" style="586" bestFit="1" customWidth="1"/>
    <col min="1030" max="1030" width="7.140625" style="586" bestFit="1" customWidth="1"/>
    <col min="1031" max="1031" width="6.85546875" style="586" bestFit="1" customWidth="1"/>
    <col min="1032" max="1032" width="10.42578125" style="586" bestFit="1" customWidth="1"/>
    <col min="1033" max="1033" width="54.85546875" style="586" customWidth="1"/>
    <col min="1034" max="1036" width="9.42578125" style="586" bestFit="1" customWidth="1"/>
    <col min="1037" max="1037" width="10.28515625" style="586" customWidth="1"/>
    <col min="1038" max="1038" width="8.42578125" style="586" customWidth="1"/>
    <col min="1039" max="1039" width="6.85546875" style="586" customWidth="1"/>
    <col min="1040" max="1040" width="8.28515625" style="586" customWidth="1"/>
    <col min="1041" max="1041" width="6.85546875" style="586" bestFit="1" customWidth="1"/>
    <col min="1042" max="1278" width="9.140625" style="586"/>
    <col min="1279" max="1279" width="56.42578125" style="586" bestFit="1" customWidth="1"/>
    <col min="1280" max="1283" width="8.42578125" style="586" bestFit="1" customWidth="1"/>
    <col min="1284" max="1284" width="7.140625" style="586" bestFit="1" customWidth="1"/>
    <col min="1285" max="1285" width="7" style="586" bestFit="1" customWidth="1"/>
    <col min="1286" max="1286" width="7.140625" style="586" bestFit="1" customWidth="1"/>
    <col min="1287" max="1287" width="6.85546875" style="586" bestFit="1" customWidth="1"/>
    <col min="1288" max="1288" width="10.42578125" style="586" bestFit="1" customWidth="1"/>
    <col min="1289" max="1289" width="54.85546875" style="586" customWidth="1"/>
    <col min="1290" max="1292" width="9.42578125" style="586" bestFit="1" customWidth="1"/>
    <col min="1293" max="1293" width="10.28515625" style="586" customWidth="1"/>
    <col min="1294" max="1294" width="8.42578125" style="586" customWidth="1"/>
    <col min="1295" max="1295" width="6.85546875" style="586" customWidth="1"/>
    <col min="1296" max="1296" width="8.28515625" style="586" customWidth="1"/>
    <col min="1297" max="1297" width="6.85546875" style="586" bestFit="1" customWidth="1"/>
    <col min="1298" max="1534" width="9.140625" style="586"/>
    <col min="1535" max="1535" width="56.42578125" style="586" bestFit="1" customWidth="1"/>
    <col min="1536" max="1539" width="8.42578125" style="586" bestFit="1" customWidth="1"/>
    <col min="1540" max="1540" width="7.140625" style="586" bestFit="1" customWidth="1"/>
    <col min="1541" max="1541" width="7" style="586" bestFit="1" customWidth="1"/>
    <col min="1542" max="1542" width="7.140625" style="586" bestFit="1" customWidth="1"/>
    <col min="1543" max="1543" width="6.85546875" style="586" bestFit="1" customWidth="1"/>
    <col min="1544" max="1544" width="10.42578125" style="586" bestFit="1" customWidth="1"/>
    <col min="1545" max="1545" width="54.85546875" style="586" customWidth="1"/>
    <col min="1546" max="1548" width="9.42578125" style="586" bestFit="1" customWidth="1"/>
    <col min="1549" max="1549" width="10.28515625" style="586" customWidth="1"/>
    <col min="1550" max="1550" width="8.42578125" style="586" customWidth="1"/>
    <col min="1551" max="1551" width="6.85546875" style="586" customWidth="1"/>
    <col min="1552" max="1552" width="8.28515625" style="586" customWidth="1"/>
    <col min="1553" max="1553" width="6.85546875" style="586" bestFit="1" customWidth="1"/>
    <col min="1554" max="1790" width="9.140625" style="586"/>
    <col min="1791" max="1791" width="56.42578125" style="586" bestFit="1" customWidth="1"/>
    <col min="1792" max="1795" width="8.42578125" style="586" bestFit="1" customWidth="1"/>
    <col min="1796" max="1796" width="7.140625" style="586" bestFit="1" customWidth="1"/>
    <col min="1797" max="1797" width="7" style="586" bestFit="1" customWidth="1"/>
    <col min="1798" max="1798" width="7.140625" style="586" bestFit="1" customWidth="1"/>
    <col min="1799" max="1799" width="6.85546875" style="586" bestFit="1" customWidth="1"/>
    <col min="1800" max="1800" width="10.42578125" style="586" bestFit="1" customWidth="1"/>
    <col min="1801" max="1801" width="54.85546875" style="586" customWidth="1"/>
    <col min="1802" max="1804" width="9.42578125" style="586" bestFit="1" customWidth="1"/>
    <col min="1805" max="1805" width="10.28515625" style="586" customWidth="1"/>
    <col min="1806" max="1806" width="8.42578125" style="586" customWidth="1"/>
    <col min="1807" max="1807" width="6.85546875" style="586" customWidth="1"/>
    <col min="1808" max="1808" width="8.28515625" style="586" customWidth="1"/>
    <col min="1809" max="1809" width="6.85546875" style="586" bestFit="1" customWidth="1"/>
    <col min="1810" max="2046" width="9.140625" style="586"/>
    <col min="2047" max="2047" width="56.42578125" style="586" bestFit="1" customWidth="1"/>
    <col min="2048" max="2051" width="8.42578125" style="586" bestFit="1" customWidth="1"/>
    <col min="2052" max="2052" width="7.140625" style="586" bestFit="1" customWidth="1"/>
    <col min="2053" max="2053" width="7" style="586" bestFit="1" customWidth="1"/>
    <col min="2054" max="2054" width="7.140625" style="586" bestFit="1" customWidth="1"/>
    <col min="2055" max="2055" width="6.85546875" style="586" bestFit="1" customWidth="1"/>
    <col min="2056" max="2056" width="10.42578125" style="586" bestFit="1" customWidth="1"/>
    <col min="2057" max="2057" width="54.85546875" style="586" customWidth="1"/>
    <col min="2058" max="2060" width="9.42578125" style="586" bestFit="1" customWidth="1"/>
    <col min="2061" max="2061" width="10.28515625" style="586" customWidth="1"/>
    <col min="2062" max="2062" width="8.42578125" style="586" customWidth="1"/>
    <col min="2063" max="2063" width="6.85546875" style="586" customWidth="1"/>
    <col min="2064" max="2064" width="8.28515625" style="586" customWidth="1"/>
    <col min="2065" max="2065" width="6.85546875" style="586" bestFit="1" customWidth="1"/>
    <col min="2066" max="2302" width="9.140625" style="586"/>
    <col min="2303" max="2303" width="56.42578125" style="586" bestFit="1" customWidth="1"/>
    <col min="2304" max="2307" width="8.42578125" style="586" bestFit="1" customWidth="1"/>
    <col min="2308" max="2308" width="7.140625" style="586" bestFit="1" customWidth="1"/>
    <col min="2309" max="2309" width="7" style="586" bestFit="1" customWidth="1"/>
    <col min="2310" max="2310" width="7.140625" style="586" bestFit="1" customWidth="1"/>
    <col min="2311" max="2311" width="6.85546875" style="586" bestFit="1" customWidth="1"/>
    <col min="2312" max="2312" width="10.42578125" style="586" bestFit="1" customWidth="1"/>
    <col min="2313" max="2313" width="54.85546875" style="586" customWidth="1"/>
    <col min="2314" max="2316" width="9.42578125" style="586" bestFit="1" customWidth="1"/>
    <col min="2317" max="2317" width="10.28515625" style="586" customWidth="1"/>
    <col min="2318" max="2318" width="8.42578125" style="586" customWidth="1"/>
    <col min="2319" max="2319" width="6.85546875" style="586" customWidth="1"/>
    <col min="2320" max="2320" width="8.28515625" style="586" customWidth="1"/>
    <col min="2321" max="2321" width="6.85546875" style="586" bestFit="1" customWidth="1"/>
    <col min="2322" max="2558" width="9.140625" style="586"/>
    <col min="2559" max="2559" width="56.42578125" style="586" bestFit="1" customWidth="1"/>
    <col min="2560" max="2563" width="8.42578125" style="586" bestFit="1" customWidth="1"/>
    <col min="2564" max="2564" width="7.140625" style="586" bestFit="1" customWidth="1"/>
    <col min="2565" max="2565" width="7" style="586" bestFit="1" customWidth="1"/>
    <col min="2566" max="2566" width="7.140625" style="586" bestFit="1" customWidth="1"/>
    <col min="2567" max="2567" width="6.85546875" style="586" bestFit="1" customWidth="1"/>
    <col min="2568" max="2568" width="10.42578125" style="586" bestFit="1" customWidth="1"/>
    <col min="2569" max="2569" width="54.85546875" style="586" customWidth="1"/>
    <col min="2570" max="2572" width="9.42578125" style="586" bestFit="1" customWidth="1"/>
    <col min="2573" max="2573" width="10.28515625" style="586" customWidth="1"/>
    <col min="2574" max="2574" width="8.42578125" style="586" customWidth="1"/>
    <col min="2575" max="2575" width="6.85546875" style="586" customWidth="1"/>
    <col min="2576" max="2576" width="8.28515625" style="586" customWidth="1"/>
    <col min="2577" max="2577" width="6.85546875" style="586" bestFit="1" customWidth="1"/>
    <col min="2578" max="2814" width="9.140625" style="586"/>
    <col min="2815" max="2815" width="56.42578125" style="586" bestFit="1" customWidth="1"/>
    <col min="2816" max="2819" width="8.42578125" style="586" bestFit="1" customWidth="1"/>
    <col min="2820" max="2820" width="7.140625" style="586" bestFit="1" customWidth="1"/>
    <col min="2821" max="2821" width="7" style="586" bestFit="1" customWidth="1"/>
    <col min="2822" max="2822" width="7.140625" style="586" bestFit="1" customWidth="1"/>
    <col min="2823" max="2823" width="6.85546875" style="586" bestFit="1" customWidth="1"/>
    <col min="2824" max="2824" width="10.42578125" style="586" bestFit="1" customWidth="1"/>
    <col min="2825" max="2825" width="54.85546875" style="586" customWidth="1"/>
    <col min="2826" max="2828" width="9.42578125" style="586" bestFit="1" customWidth="1"/>
    <col min="2829" max="2829" width="10.28515625" style="586" customWidth="1"/>
    <col min="2830" max="2830" width="8.42578125" style="586" customWidth="1"/>
    <col min="2831" max="2831" width="6.85546875" style="586" customWidth="1"/>
    <col min="2832" max="2832" width="8.28515625" style="586" customWidth="1"/>
    <col min="2833" max="2833" width="6.85546875" style="586" bestFit="1" customWidth="1"/>
    <col min="2834" max="3070" width="9.140625" style="586"/>
    <col min="3071" max="3071" width="56.42578125" style="586" bestFit="1" customWidth="1"/>
    <col min="3072" max="3075" width="8.42578125" style="586" bestFit="1" customWidth="1"/>
    <col min="3076" max="3076" width="7.140625" style="586" bestFit="1" customWidth="1"/>
    <col min="3077" max="3077" width="7" style="586" bestFit="1" customWidth="1"/>
    <col min="3078" max="3078" width="7.140625" style="586" bestFit="1" customWidth="1"/>
    <col min="3079" max="3079" width="6.85546875" style="586" bestFit="1" customWidth="1"/>
    <col min="3080" max="3080" width="10.42578125" style="586" bestFit="1" customWidth="1"/>
    <col min="3081" max="3081" width="54.85546875" style="586" customWidth="1"/>
    <col min="3082" max="3084" width="9.42578125" style="586" bestFit="1" customWidth="1"/>
    <col min="3085" max="3085" width="10.28515625" style="586" customWidth="1"/>
    <col min="3086" max="3086" width="8.42578125" style="586" customWidth="1"/>
    <col min="3087" max="3087" width="6.85546875" style="586" customWidth="1"/>
    <col min="3088" max="3088" width="8.28515625" style="586" customWidth="1"/>
    <col min="3089" max="3089" width="6.85546875" style="586" bestFit="1" customWidth="1"/>
    <col min="3090" max="3326" width="9.140625" style="586"/>
    <col min="3327" max="3327" width="56.42578125" style="586" bestFit="1" customWidth="1"/>
    <col min="3328" max="3331" width="8.42578125" style="586" bestFit="1" customWidth="1"/>
    <col min="3332" max="3332" width="7.140625" style="586" bestFit="1" customWidth="1"/>
    <col min="3333" max="3333" width="7" style="586" bestFit="1" customWidth="1"/>
    <col min="3334" max="3334" width="7.140625" style="586" bestFit="1" customWidth="1"/>
    <col min="3335" max="3335" width="6.85546875" style="586" bestFit="1" customWidth="1"/>
    <col min="3336" max="3336" width="10.42578125" style="586" bestFit="1" customWidth="1"/>
    <col min="3337" max="3337" width="54.85546875" style="586" customWidth="1"/>
    <col min="3338" max="3340" width="9.42578125" style="586" bestFit="1" customWidth="1"/>
    <col min="3341" max="3341" width="10.28515625" style="586" customWidth="1"/>
    <col min="3342" max="3342" width="8.42578125" style="586" customWidth="1"/>
    <col min="3343" max="3343" width="6.85546875" style="586" customWidth="1"/>
    <col min="3344" max="3344" width="8.28515625" style="586" customWidth="1"/>
    <col min="3345" max="3345" width="6.85546875" style="586" bestFit="1" customWidth="1"/>
    <col min="3346" max="3582" width="9.140625" style="586"/>
    <col min="3583" max="3583" width="56.42578125" style="586" bestFit="1" customWidth="1"/>
    <col min="3584" max="3587" width="8.42578125" style="586" bestFit="1" customWidth="1"/>
    <col min="3588" max="3588" width="7.140625" style="586" bestFit="1" customWidth="1"/>
    <col min="3589" max="3589" width="7" style="586" bestFit="1" customWidth="1"/>
    <col min="3590" max="3590" width="7.140625" style="586" bestFit="1" customWidth="1"/>
    <col min="3591" max="3591" width="6.85546875" style="586" bestFit="1" customWidth="1"/>
    <col min="3592" max="3592" width="10.42578125" style="586" bestFit="1" customWidth="1"/>
    <col min="3593" max="3593" width="54.85546875" style="586" customWidth="1"/>
    <col min="3594" max="3596" width="9.42578125" style="586" bestFit="1" customWidth="1"/>
    <col min="3597" max="3597" width="10.28515625" style="586" customWidth="1"/>
    <col min="3598" max="3598" width="8.42578125" style="586" customWidth="1"/>
    <col min="3599" max="3599" width="6.85546875" style="586" customWidth="1"/>
    <col min="3600" max="3600" width="8.28515625" style="586" customWidth="1"/>
    <col min="3601" max="3601" width="6.85546875" style="586" bestFit="1" customWidth="1"/>
    <col min="3602" max="3838" width="9.140625" style="586"/>
    <col min="3839" max="3839" width="56.42578125" style="586" bestFit="1" customWidth="1"/>
    <col min="3840" max="3843" width="8.42578125" style="586" bestFit="1" customWidth="1"/>
    <col min="3844" max="3844" width="7.140625" style="586" bestFit="1" customWidth="1"/>
    <col min="3845" max="3845" width="7" style="586" bestFit="1" customWidth="1"/>
    <col min="3846" max="3846" width="7.140625" style="586" bestFit="1" customWidth="1"/>
    <col min="3847" max="3847" width="6.85546875" style="586" bestFit="1" customWidth="1"/>
    <col min="3848" max="3848" width="10.42578125" style="586" bestFit="1" customWidth="1"/>
    <col min="3849" max="3849" width="54.85546875" style="586" customWidth="1"/>
    <col min="3850" max="3852" width="9.42578125" style="586" bestFit="1" customWidth="1"/>
    <col min="3853" max="3853" width="10.28515625" style="586" customWidth="1"/>
    <col min="3854" max="3854" width="8.42578125" style="586" customWidth="1"/>
    <col min="3855" max="3855" width="6.85546875" style="586" customWidth="1"/>
    <col min="3856" max="3856" width="8.28515625" style="586" customWidth="1"/>
    <col min="3857" max="3857" width="6.85546875" style="586" bestFit="1" customWidth="1"/>
    <col min="3858" max="4094" width="9.140625" style="586"/>
    <col min="4095" max="4095" width="56.42578125" style="586" bestFit="1" customWidth="1"/>
    <col min="4096" max="4099" width="8.42578125" style="586" bestFit="1" customWidth="1"/>
    <col min="4100" max="4100" width="7.140625" style="586" bestFit="1" customWidth="1"/>
    <col min="4101" max="4101" width="7" style="586" bestFit="1" customWidth="1"/>
    <col min="4102" max="4102" width="7.140625" style="586" bestFit="1" customWidth="1"/>
    <col min="4103" max="4103" width="6.85546875" style="586" bestFit="1" customWidth="1"/>
    <col min="4104" max="4104" width="10.42578125" style="586" bestFit="1" customWidth="1"/>
    <col min="4105" max="4105" width="54.85546875" style="586" customWidth="1"/>
    <col min="4106" max="4108" width="9.42578125" style="586" bestFit="1" customWidth="1"/>
    <col min="4109" max="4109" width="10.28515625" style="586" customWidth="1"/>
    <col min="4110" max="4110" width="8.42578125" style="586" customWidth="1"/>
    <col min="4111" max="4111" width="6.85546875" style="586" customWidth="1"/>
    <col min="4112" max="4112" width="8.28515625" style="586" customWidth="1"/>
    <col min="4113" max="4113" width="6.85546875" style="586" bestFit="1" customWidth="1"/>
    <col min="4114" max="4350" width="9.140625" style="586"/>
    <col min="4351" max="4351" width="56.42578125" style="586" bestFit="1" customWidth="1"/>
    <col min="4352" max="4355" width="8.42578125" style="586" bestFit="1" customWidth="1"/>
    <col min="4356" max="4356" width="7.140625" style="586" bestFit="1" customWidth="1"/>
    <col min="4357" max="4357" width="7" style="586" bestFit="1" customWidth="1"/>
    <col min="4358" max="4358" width="7.140625" style="586" bestFit="1" customWidth="1"/>
    <col min="4359" max="4359" width="6.85546875" style="586" bestFit="1" customWidth="1"/>
    <col min="4360" max="4360" width="10.42578125" style="586" bestFit="1" customWidth="1"/>
    <col min="4361" max="4361" width="54.85546875" style="586" customWidth="1"/>
    <col min="4362" max="4364" width="9.42578125" style="586" bestFit="1" customWidth="1"/>
    <col min="4365" max="4365" width="10.28515625" style="586" customWidth="1"/>
    <col min="4366" max="4366" width="8.42578125" style="586" customWidth="1"/>
    <col min="4367" max="4367" width="6.85546875" style="586" customWidth="1"/>
    <col min="4368" max="4368" width="8.28515625" style="586" customWidth="1"/>
    <col min="4369" max="4369" width="6.85546875" style="586" bestFit="1" customWidth="1"/>
    <col min="4370" max="4606" width="9.140625" style="586"/>
    <col min="4607" max="4607" width="56.42578125" style="586" bestFit="1" customWidth="1"/>
    <col min="4608" max="4611" width="8.42578125" style="586" bestFit="1" customWidth="1"/>
    <col min="4612" max="4612" width="7.140625" style="586" bestFit="1" customWidth="1"/>
    <col min="4613" max="4613" width="7" style="586" bestFit="1" customWidth="1"/>
    <col min="4614" max="4614" width="7.140625" style="586" bestFit="1" customWidth="1"/>
    <col min="4615" max="4615" width="6.85546875" style="586" bestFit="1" customWidth="1"/>
    <col min="4616" max="4616" width="10.42578125" style="586" bestFit="1" customWidth="1"/>
    <col min="4617" max="4617" width="54.85546875" style="586" customWidth="1"/>
    <col min="4618" max="4620" width="9.42578125" style="586" bestFit="1" customWidth="1"/>
    <col min="4621" max="4621" width="10.28515625" style="586" customWidth="1"/>
    <col min="4622" max="4622" width="8.42578125" style="586" customWidth="1"/>
    <col min="4623" max="4623" width="6.85546875" style="586" customWidth="1"/>
    <col min="4624" max="4624" width="8.28515625" style="586" customWidth="1"/>
    <col min="4625" max="4625" width="6.85546875" style="586" bestFit="1" customWidth="1"/>
    <col min="4626" max="4862" width="9.140625" style="586"/>
    <col min="4863" max="4863" width="56.42578125" style="586" bestFit="1" customWidth="1"/>
    <col min="4864" max="4867" width="8.42578125" style="586" bestFit="1" customWidth="1"/>
    <col min="4868" max="4868" width="7.140625" style="586" bestFit="1" customWidth="1"/>
    <col min="4869" max="4869" width="7" style="586" bestFit="1" customWidth="1"/>
    <col min="4870" max="4870" width="7.140625" style="586" bestFit="1" customWidth="1"/>
    <col min="4871" max="4871" width="6.85546875" style="586" bestFit="1" customWidth="1"/>
    <col min="4872" max="4872" width="10.42578125" style="586" bestFit="1" customWidth="1"/>
    <col min="4873" max="4873" width="54.85546875" style="586" customWidth="1"/>
    <col min="4874" max="4876" width="9.42578125" style="586" bestFit="1" customWidth="1"/>
    <col min="4877" max="4877" width="10.28515625" style="586" customWidth="1"/>
    <col min="4878" max="4878" width="8.42578125" style="586" customWidth="1"/>
    <col min="4879" max="4879" width="6.85546875" style="586" customWidth="1"/>
    <col min="4880" max="4880" width="8.28515625" style="586" customWidth="1"/>
    <col min="4881" max="4881" width="6.85546875" style="586" bestFit="1" customWidth="1"/>
    <col min="4882" max="5118" width="9.140625" style="586"/>
    <col min="5119" max="5119" width="56.42578125" style="586" bestFit="1" customWidth="1"/>
    <col min="5120" max="5123" width="8.42578125" style="586" bestFit="1" customWidth="1"/>
    <col min="5124" max="5124" width="7.140625" style="586" bestFit="1" customWidth="1"/>
    <col min="5125" max="5125" width="7" style="586" bestFit="1" customWidth="1"/>
    <col min="5126" max="5126" width="7.140625" style="586" bestFit="1" customWidth="1"/>
    <col min="5127" max="5127" width="6.85546875" style="586" bestFit="1" customWidth="1"/>
    <col min="5128" max="5128" width="10.42578125" style="586" bestFit="1" customWidth="1"/>
    <col min="5129" max="5129" width="54.85546875" style="586" customWidth="1"/>
    <col min="5130" max="5132" width="9.42578125" style="586" bestFit="1" customWidth="1"/>
    <col min="5133" max="5133" width="10.28515625" style="586" customWidth="1"/>
    <col min="5134" max="5134" width="8.42578125" style="586" customWidth="1"/>
    <col min="5135" max="5135" width="6.85546875" style="586" customWidth="1"/>
    <col min="5136" max="5136" width="8.28515625" style="586" customWidth="1"/>
    <col min="5137" max="5137" width="6.85546875" style="586" bestFit="1" customWidth="1"/>
    <col min="5138" max="5374" width="9.140625" style="586"/>
    <col min="5375" max="5375" width="56.42578125" style="586" bestFit="1" customWidth="1"/>
    <col min="5376" max="5379" width="8.42578125" style="586" bestFit="1" customWidth="1"/>
    <col min="5380" max="5380" width="7.140625" style="586" bestFit="1" customWidth="1"/>
    <col min="5381" max="5381" width="7" style="586" bestFit="1" customWidth="1"/>
    <col min="5382" max="5382" width="7.140625" style="586" bestFit="1" customWidth="1"/>
    <col min="5383" max="5383" width="6.85546875" style="586" bestFit="1" customWidth="1"/>
    <col min="5384" max="5384" width="10.42578125" style="586" bestFit="1" customWidth="1"/>
    <col min="5385" max="5385" width="54.85546875" style="586" customWidth="1"/>
    <col min="5386" max="5388" width="9.42578125" style="586" bestFit="1" customWidth="1"/>
    <col min="5389" max="5389" width="10.28515625" style="586" customWidth="1"/>
    <col min="5390" max="5390" width="8.42578125" style="586" customWidth="1"/>
    <col min="5391" max="5391" width="6.85546875" style="586" customWidth="1"/>
    <col min="5392" max="5392" width="8.28515625" style="586" customWidth="1"/>
    <col min="5393" max="5393" width="6.85546875" style="586" bestFit="1" customWidth="1"/>
    <col min="5394" max="5630" width="9.140625" style="586"/>
    <col min="5631" max="5631" width="56.42578125" style="586" bestFit="1" customWidth="1"/>
    <col min="5632" max="5635" width="8.42578125" style="586" bestFit="1" customWidth="1"/>
    <col min="5636" max="5636" width="7.140625" style="586" bestFit="1" customWidth="1"/>
    <col min="5637" max="5637" width="7" style="586" bestFit="1" customWidth="1"/>
    <col min="5638" max="5638" width="7.140625" style="586" bestFit="1" customWidth="1"/>
    <col min="5639" max="5639" width="6.85546875" style="586" bestFit="1" customWidth="1"/>
    <col min="5640" max="5640" width="10.42578125" style="586" bestFit="1" customWidth="1"/>
    <col min="5641" max="5641" width="54.85546875" style="586" customWidth="1"/>
    <col min="5642" max="5644" width="9.42578125" style="586" bestFit="1" customWidth="1"/>
    <col min="5645" max="5645" width="10.28515625" style="586" customWidth="1"/>
    <col min="5646" max="5646" width="8.42578125" style="586" customWidth="1"/>
    <col min="5647" max="5647" width="6.85546875" style="586" customWidth="1"/>
    <col min="5648" max="5648" width="8.28515625" style="586" customWidth="1"/>
    <col min="5649" max="5649" width="6.85546875" style="586" bestFit="1" customWidth="1"/>
    <col min="5650" max="5886" width="9.140625" style="586"/>
    <col min="5887" max="5887" width="56.42578125" style="586" bestFit="1" customWidth="1"/>
    <col min="5888" max="5891" width="8.42578125" style="586" bestFit="1" customWidth="1"/>
    <col min="5892" max="5892" width="7.140625" style="586" bestFit="1" customWidth="1"/>
    <col min="5893" max="5893" width="7" style="586" bestFit="1" customWidth="1"/>
    <col min="5894" max="5894" width="7.140625" style="586" bestFit="1" customWidth="1"/>
    <col min="5895" max="5895" width="6.85546875" style="586" bestFit="1" customWidth="1"/>
    <col min="5896" max="5896" width="10.42578125" style="586" bestFit="1" customWidth="1"/>
    <col min="5897" max="5897" width="54.85546875" style="586" customWidth="1"/>
    <col min="5898" max="5900" width="9.42578125" style="586" bestFit="1" customWidth="1"/>
    <col min="5901" max="5901" width="10.28515625" style="586" customWidth="1"/>
    <col min="5902" max="5902" width="8.42578125" style="586" customWidth="1"/>
    <col min="5903" max="5903" width="6.85546875" style="586" customWidth="1"/>
    <col min="5904" max="5904" width="8.28515625" style="586" customWidth="1"/>
    <col min="5905" max="5905" width="6.85546875" style="586" bestFit="1" customWidth="1"/>
    <col min="5906" max="6142" width="9.140625" style="586"/>
    <col min="6143" max="6143" width="56.42578125" style="586" bestFit="1" customWidth="1"/>
    <col min="6144" max="6147" width="8.42578125" style="586" bestFit="1" customWidth="1"/>
    <col min="6148" max="6148" width="7.140625" style="586" bestFit="1" customWidth="1"/>
    <col min="6149" max="6149" width="7" style="586" bestFit="1" customWidth="1"/>
    <col min="6150" max="6150" width="7.140625" style="586" bestFit="1" customWidth="1"/>
    <col min="6151" max="6151" width="6.85546875" style="586" bestFit="1" customWidth="1"/>
    <col min="6152" max="6152" width="10.42578125" style="586" bestFit="1" customWidth="1"/>
    <col min="6153" max="6153" width="54.85546875" style="586" customWidth="1"/>
    <col min="6154" max="6156" width="9.42578125" style="586" bestFit="1" customWidth="1"/>
    <col min="6157" max="6157" width="10.28515625" style="586" customWidth="1"/>
    <col min="6158" max="6158" width="8.42578125" style="586" customWidth="1"/>
    <col min="6159" max="6159" width="6.85546875" style="586" customWidth="1"/>
    <col min="6160" max="6160" width="8.28515625" style="586" customWidth="1"/>
    <col min="6161" max="6161" width="6.85546875" style="586" bestFit="1" customWidth="1"/>
    <col min="6162" max="6398" width="9.140625" style="586"/>
    <col min="6399" max="6399" width="56.42578125" style="586" bestFit="1" customWidth="1"/>
    <col min="6400" max="6403" width="8.42578125" style="586" bestFit="1" customWidth="1"/>
    <col min="6404" max="6404" width="7.140625" style="586" bestFit="1" customWidth="1"/>
    <col min="6405" max="6405" width="7" style="586" bestFit="1" customWidth="1"/>
    <col min="6406" max="6406" width="7.140625" style="586" bestFit="1" customWidth="1"/>
    <col min="6407" max="6407" width="6.85546875" style="586" bestFit="1" customWidth="1"/>
    <col min="6408" max="6408" width="10.42578125" style="586" bestFit="1" customWidth="1"/>
    <col min="6409" max="6409" width="54.85546875" style="586" customWidth="1"/>
    <col min="6410" max="6412" width="9.42578125" style="586" bestFit="1" customWidth="1"/>
    <col min="6413" max="6413" width="10.28515625" style="586" customWidth="1"/>
    <col min="6414" max="6414" width="8.42578125" style="586" customWidth="1"/>
    <col min="6415" max="6415" width="6.85546875" style="586" customWidth="1"/>
    <col min="6416" max="6416" width="8.28515625" style="586" customWidth="1"/>
    <col min="6417" max="6417" width="6.85546875" style="586" bestFit="1" customWidth="1"/>
    <col min="6418" max="6654" width="9.140625" style="586"/>
    <col min="6655" max="6655" width="56.42578125" style="586" bestFit="1" customWidth="1"/>
    <col min="6656" max="6659" width="8.42578125" style="586" bestFit="1" customWidth="1"/>
    <col min="6660" max="6660" width="7.140625" style="586" bestFit="1" customWidth="1"/>
    <col min="6661" max="6661" width="7" style="586" bestFit="1" customWidth="1"/>
    <col min="6662" max="6662" width="7.140625" style="586" bestFit="1" customWidth="1"/>
    <col min="6663" max="6663" width="6.85546875" style="586" bestFit="1" customWidth="1"/>
    <col min="6664" max="6664" width="10.42578125" style="586" bestFit="1" customWidth="1"/>
    <col min="6665" max="6665" width="54.85546875" style="586" customWidth="1"/>
    <col min="6666" max="6668" width="9.42578125" style="586" bestFit="1" customWidth="1"/>
    <col min="6669" max="6669" width="10.28515625" style="586" customWidth="1"/>
    <col min="6670" max="6670" width="8.42578125" style="586" customWidth="1"/>
    <col min="6671" max="6671" width="6.85546875" style="586" customWidth="1"/>
    <col min="6672" max="6672" width="8.28515625" style="586" customWidth="1"/>
    <col min="6673" max="6673" width="6.85546875" style="586" bestFit="1" customWidth="1"/>
    <col min="6674" max="6910" width="9.140625" style="586"/>
    <col min="6911" max="6911" width="56.42578125" style="586" bestFit="1" customWidth="1"/>
    <col min="6912" max="6915" width="8.42578125" style="586" bestFit="1" customWidth="1"/>
    <col min="6916" max="6916" width="7.140625" style="586" bestFit="1" customWidth="1"/>
    <col min="6917" max="6917" width="7" style="586" bestFit="1" customWidth="1"/>
    <col min="6918" max="6918" width="7.140625" style="586" bestFit="1" customWidth="1"/>
    <col min="6919" max="6919" width="6.85546875" style="586" bestFit="1" customWidth="1"/>
    <col min="6920" max="6920" width="10.42578125" style="586" bestFit="1" customWidth="1"/>
    <col min="6921" max="6921" width="54.85546875" style="586" customWidth="1"/>
    <col min="6922" max="6924" width="9.42578125" style="586" bestFit="1" customWidth="1"/>
    <col min="6925" max="6925" width="10.28515625" style="586" customWidth="1"/>
    <col min="6926" max="6926" width="8.42578125" style="586" customWidth="1"/>
    <col min="6927" max="6927" width="6.85546875" style="586" customWidth="1"/>
    <col min="6928" max="6928" width="8.28515625" style="586" customWidth="1"/>
    <col min="6929" max="6929" width="6.85546875" style="586" bestFit="1" customWidth="1"/>
    <col min="6930" max="7166" width="9.140625" style="586"/>
    <col min="7167" max="7167" width="56.42578125" style="586" bestFit="1" customWidth="1"/>
    <col min="7168" max="7171" width="8.42578125" style="586" bestFit="1" customWidth="1"/>
    <col min="7172" max="7172" width="7.140625" style="586" bestFit="1" customWidth="1"/>
    <col min="7173" max="7173" width="7" style="586" bestFit="1" customWidth="1"/>
    <col min="7174" max="7174" width="7.140625" style="586" bestFit="1" customWidth="1"/>
    <col min="7175" max="7175" width="6.85546875" style="586" bestFit="1" customWidth="1"/>
    <col min="7176" max="7176" width="10.42578125" style="586" bestFit="1" customWidth="1"/>
    <col min="7177" max="7177" width="54.85546875" style="586" customWidth="1"/>
    <col min="7178" max="7180" width="9.42578125" style="586" bestFit="1" customWidth="1"/>
    <col min="7181" max="7181" width="10.28515625" style="586" customWidth="1"/>
    <col min="7182" max="7182" width="8.42578125" style="586" customWidth="1"/>
    <col min="7183" max="7183" width="6.85546875" style="586" customWidth="1"/>
    <col min="7184" max="7184" width="8.28515625" style="586" customWidth="1"/>
    <col min="7185" max="7185" width="6.85546875" style="586" bestFit="1" customWidth="1"/>
    <col min="7186" max="7422" width="9.140625" style="586"/>
    <col min="7423" max="7423" width="56.42578125" style="586" bestFit="1" customWidth="1"/>
    <col min="7424" max="7427" width="8.42578125" style="586" bestFit="1" customWidth="1"/>
    <col min="7428" max="7428" width="7.140625" style="586" bestFit="1" customWidth="1"/>
    <col min="7429" max="7429" width="7" style="586" bestFit="1" customWidth="1"/>
    <col min="7430" max="7430" width="7.140625" style="586" bestFit="1" customWidth="1"/>
    <col min="7431" max="7431" width="6.85546875" style="586" bestFit="1" customWidth="1"/>
    <col min="7432" max="7432" width="10.42578125" style="586" bestFit="1" customWidth="1"/>
    <col min="7433" max="7433" width="54.85546875" style="586" customWidth="1"/>
    <col min="7434" max="7436" width="9.42578125" style="586" bestFit="1" customWidth="1"/>
    <col min="7437" max="7437" width="10.28515625" style="586" customWidth="1"/>
    <col min="7438" max="7438" width="8.42578125" style="586" customWidth="1"/>
    <col min="7439" max="7439" width="6.85546875" style="586" customWidth="1"/>
    <col min="7440" max="7440" width="8.28515625" style="586" customWidth="1"/>
    <col min="7441" max="7441" width="6.85546875" style="586" bestFit="1" customWidth="1"/>
    <col min="7442" max="7678" width="9.140625" style="586"/>
    <col min="7679" max="7679" width="56.42578125" style="586" bestFit="1" customWidth="1"/>
    <col min="7680" max="7683" width="8.42578125" style="586" bestFit="1" customWidth="1"/>
    <col min="7684" max="7684" width="7.140625" style="586" bestFit="1" customWidth="1"/>
    <col min="7685" max="7685" width="7" style="586" bestFit="1" customWidth="1"/>
    <col min="7686" max="7686" width="7.140625" style="586" bestFit="1" customWidth="1"/>
    <col min="7687" max="7687" width="6.85546875" style="586" bestFit="1" customWidth="1"/>
    <col min="7688" max="7688" width="10.42578125" style="586" bestFit="1" customWidth="1"/>
    <col min="7689" max="7689" width="54.85546875" style="586" customWidth="1"/>
    <col min="7690" max="7692" width="9.42578125" style="586" bestFit="1" customWidth="1"/>
    <col min="7693" max="7693" width="10.28515625" style="586" customWidth="1"/>
    <col min="7694" max="7694" width="8.42578125" style="586" customWidth="1"/>
    <col min="7695" max="7695" width="6.85546875" style="586" customWidth="1"/>
    <col min="7696" max="7696" width="8.28515625" style="586" customWidth="1"/>
    <col min="7697" max="7697" width="6.85546875" style="586" bestFit="1" customWidth="1"/>
    <col min="7698" max="7934" width="9.140625" style="586"/>
    <col min="7935" max="7935" width="56.42578125" style="586" bestFit="1" customWidth="1"/>
    <col min="7936" max="7939" width="8.42578125" style="586" bestFit="1" customWidth="1"/>
    <col min="7940" max="7940" width="7.140625" style="586" bestFit="1" customWidth="1"/>
    <col min="7941" max="7941" width="7" style="586" bestFit="1" customWidth="1"/>
    <col min="7942" max="7942" width="7.140625" style="586" bestFit="1" customWidth="1"/>
    <col min="7943" max="7943" width="6.85546875" style="586" bestFit="1" customWidth="1"/>
    <col min="7944" max="7944" width="10.42578125" style="586" bestFit="1" customWidth="1"/>
    <col min="7945" max="7945" width="54.85546875" style="586" customWidth="1"/>
    <col min="7946" max="7948" width="9.42578125" style="586" bestFit="1" customWidth="1"/>
    <col min="7949" max="7949" width="10.28515625" style="586" customWidth="1"/>
    <col min="7950" max="7950" width="8.42578125" style="586" customWidth="1"/>
    <col min="7951" max="7951" width="6.85546875" style="586" customWidth="1"/>
    <col min="7952" max="7952" width="8.28515625" style="586" customWidth="1"/>
    <col min="7953" max="7953" width="6.85546875" style="586" bestFit="1" customWidth="1"/>
    <col min="7954" max="8190" width="9.140625" style="586"/>
    <col min="8191" max="8191" width="56.42578125" style="586" bestFit="1" customWidth="1"/>
    <col min="8192" max="8195" width="8.42578125" style="586" bestFit="1" customWidth="1"/>
    <col min="8196" max="8196" width="7.140625" style="586" bestFit="1" customWidth="1"/>
    <col min="8197" max="8197" width="7" style="586" bestFit="1" customWidth="1"/>
    <col min="8198" max="8198" width="7.140625" style="586" bestFit="1" customWidth="1"/>
    <col min="8199" max="8199" width="6.85546875" style="586" bestFit="1" customWidth="1"/>
    <col min="8200" max="8200" width="10.42578125" style="586" bestFit="1" customWidth="1"/>
    <col min="8201" max="8201" width="54.85546875" style="586" customWidth="1"/>
    <col min="8202" max="8204" width="9.42578125" style="586" bestFit="1" customWidth="1"/>
    <col min="8205" max="8205" width="10.28515625" style="586" customWidth="1"/>
    <col min="8206" max="8206" width="8.42578125" style="586" customWidth="1"/>
    <col min="8207" max="8207" width="6.85546875" style="586" customWidth="1"/>
    <col min="8208" max="8208" width="8.28515625" style="586" customWidth="1"/>
    <col min="8209" max="8209" width="6.85546875" style="586" bestFit="1" customWidth="1"/>
    <col min="8210" max="8446" width="9.140625" style="586"/>
    <col min="8447" max="8447" width="56.42578125" style="586" bestFit="1" customWidth="1"/>
    <col min="8448" max="8451" width="8.42578125" style="586" bestFit="1" customWidth="1"/>
    <col min="8452" max="8452" width="7.140625" style="586" bestFit="1" customWidth="1"/>
    <col min="8453" max="8453" width="7" style="586" bestFit="1" customWidth="1"/>
    <col min="8454" max="8454" width="7.140625" style="586" bestFit="1" customWidth="1"/>
    <col min="8455" max="8455" width="6.85546875" style="586" bestFit="1" customWidth="1"/>
    <col min="8456" max="8456" width="10.42578125" style="586" bestFit="1" customWidth="1"/>
    <col min="8457" max="8457" width="54.85546875" style="586" customWidth="1"/>
    <col min="8458" max="8460" width="9.42578125" style="586" bestFit="1" customWidth="1"/>
    <col min="8461" max="8461" width="10.28515625" style="586" customWidth="1"/>
    <col min="8462" max="8462" width="8.42578125" style="586" customWidth="1"/>
    <col min="8463" max="8463" width="6.85546875" style="586" customWidth="1"/>
    <col min="8464" max="8464" width="8.28515625" style="586" customWidth="1"/>
    <col min="8465" max="8465" width="6.85546875" style="586" bestFit="1" customWidth="1"/>
    <col min="8466" max="8702" width="9.140625" style="586"/>
    <col min="8703" max="8703" width="56.42578125" style="586" bestFit="1" customWidth="1"/>
    <col min="8704" max="8707" width="8.42578125" style="586" bestFit="1" customWidth="1"/>
    <col min="8708" max="8708" width="7.140625" style="586" bestFit="1" customWidth="1"/>
    <col min="8709" max="8709" width="7" style="586" bestFit="1" customWidth="1"/>
    <col min="8710" max="8710" width="7.140625" style="586" bestFit="1" customWidth="1"/>
    <col min="8711" max="8711" width="6.85546875" style="586" bestFit="1" customWidth="1"/>
    <col min="8712" max="8712" width="10.42578125" style="586" bestFit="1" customWidth="1"/>
    <col min="8713" max="8713" width="54.85546875" style="586" customWidth="1"/>
    <col min="8714" max="8716" width="9.42578125" style="586" bestFit="1" customWidth="1"/>
    <col min="8717" max="8717" width="10.28515625" style="586" customWidth="1"/>
    <col min="8718" max="8718" width="8.42578125" style="586" customWidth="1"/>
    <col min="8719" max="8719" width="6.85546875" style="586" customWidth="1"/>
    <col min="8720" max="8720" width="8.28515625" style="586" customWidth="1"/>
    <col min="8721" max="8721" width="6.85546875" style="586" bestFit="1" customWidth="1"/>
    <col min="8722" max="8958" width="9.140625" style="586"/>
    <col min="8959" max="8959" width="56.42578125" style="586" bestFit="1" customWidth="1"/>
    <col min="8960" max="8963" width="8.42578125" style="586" bestFit="1" customWidth="1"/>
    <col min="8964" max="8964" width="7.140625" style="586" bestFit="1" customWidth="1"/>
    <col min="8965" max="8965" width="7" style="586" bestFit="1" customWidth="1"/>
    <col min="8966" max="8966" width="7.140625" style="586" bestFit="1" customWidth="1"/>
    <col min="8967" max="8967" width="6.85546875" style="586" bestFit="1" customWidth="1"/>
    <col min="8968" max="8968" width="10.42578125" style="586" bestFit="1" customWidth="1"/>
    <col min="8969" max="8969" width="54.85546875" style="586" customWidth="1"/>
    <col min="8970" max="8972" width="9.42578125" style="586" bestFit="1" customWidth="1"/>
    <col min="8973" max="8973" width="10.28515625" style="586" customWidth="1"/>
    <col min="8974" max="8974" width="8.42578125" style="586" customWidth="1"/>
    <col min="8975" max="8975" width="6.85546875" style="586" customWidth="1"/>
    <col min="8976" max="8976" width="8.28515625" style="586" customWidth="1"/>
    <col min="8977" max="8977" width="6.85546875" style="586" bestFit="1" customWidth="1"/>
    <col min="8978" max="9214" width="9.140625" style="586"/>
    <col min="9215" max="9215" width="56.42578125" style="586" bestFit="1" customWidth="1"/>
    <col min="9216" max="9219" width="8.42578125" style="586" bestFit="1" customWidth="1"/>
    <col min="9220" max="9220" width="7.140625" style="586" bestFit="1" customWidth="1"/>
    <col min="9221" max="9221" width="7" style="586" bestFit="1" customWidth="1"/>
    <col min="9222" max="9222" width="7.140625" style="586" bestFit="1" customWidth="1"/>
    <col min="9223" max="9223" width="6.85546875" style="586" bestFit="1" customWidth="1"/>
    <col min="9224" max="9224" width="10.42578125" style="586" bestFit="1" customWidth="1"/>
    <col min="9225" max="9225" width="54.85546875" style="586" customWidth="1"/>
    <col min="9226" max="9228" width="9.42578125" style="586" bestFit="1" customWidth="1"/>
    <col min="9229" max="9229" width="10.28515625" style="586" customWidth="1"/>
    <col min="9230" max="9230" width="8.42578125" style="586" customWidth="1"/>
    <col min="9231" max="9231" width="6.85546875" style="586" customWidth="1"/>
    <col min="9232" max="9232" width="8.28515625" style="586" customWidth="1"/>
    <col min="9233" max="9233" width="6.85546875" style="586" bestFit="1" customWidth="1"/>
    <col min="9234" max="9470" width="9.140625" style="586"/>
    <col min="9471" max="9471" width="56.42578125" style="586" bestFit="1" customWidth="1"/>
    <col min="9472" max="9475" width="8.42578125" style="586" bestFit="1" customWidth="1"/>
    <col min="9476" max="9476" width="7.140625" style="586" bestFit="1" customWidth="1"/>
    <col min="9477" max="9477" width="7" style="586" bestFit="1" customWidth="1"/>
    <col min="9478" max="9478" width="7.140625" style="586" bestFit="1" customWidth="1"/>
    <col min="9479" max="9479" width="6.85546875" style="586" bestFit="1" customWidth="1"/>
    <col min="9480" max="9480" width="10.42578125" style="586" bestFit="1" customWidth="1"/>
    <col min="9481" max="9481" width="54.85546875" style="586" customWidth="1"/>
    <col min="9482" max="9484" width="9.42578125" style="586" bestFit="1" customWidth="1"/>
    <col min="9485" max="9485" width="10.28515625" style="586" customWidth="1"/>
    <col min="9486" max="9486" width="8.42578125" style="586" customWidth="1"/>
    <col min="9487" max="9487" width="6.85546875" style="586" customWidth="1"/>
    <col min="9488" max="9488" width="8.28515625" style="586" customWidth="1"/>
    <col min="9489" max="9489" width="6.85546875" style="586" bestFit="1" customWidth="1"/>
    <col min="9490" max="9726" width="9.140625" style="586"/>
    <col min="9727" max="9727" width="56.42578125" style="586" bestFit="1" customWidth="1"/>
    <col min="9728" max="9731" width="8.42578125" style="586" bestFit="1" customWidth="1"/>
    <col min="9732" max="9732" width="7.140625" style="586" bestFit="1" customWidth="1"/>
    <col min="9733" max="9733" width="7" style="586" bestFit="1" customWidth="1"/>
    <col min="9734" max="9734" width="7.140625" style="586" bestFit="1" customWidth="1"/>
    <col min="9735" max="9735" width="6.85546875" style="586" bestFit="1" customWidth="1"/>
    <col min="9736" max="9736" width="10.42578125" style="586" bestFit="1" customWidth="1"/>
    <col min="9737" max="9737" width="54.85546875" style="586" customWidth="1"/>
    <col min="9738" max="9740" width="9.42578125" style="586" bestFit="1" customWidth="1"/>
    <col min="9741" max="9741" width="10.28515625" style="586" customWidth="1"/>
    <col min="9742" max="9742" width="8.42578125" style="586" customWidth="1"/>
    <col min="9743" max="9743" width="6.85546875" style="586" customWidth="1"/>
    <col min="9744" max="9744" width="8.28515625" style="586" customWidth="1"/>
    <col min="9745" max="9745" width="6.85546875" style="586" bestFit="1" customWidth="1"/>
    <col min="9746" max="9982" width="9.140625" style="586"/>
    <col min="9983" max="9983" width="56.42578125" style="586" bestFit="1" customWidth="1"/>
    <col min="9984" max="9987" width="8.42578125" style="586" bestFit="1" customWidth="1"/>
    <col min="9988" max="9988" width="7.140625" style="586" bestFit="1" customWidth="1"/>
    <col min="9989" max="9989" width="7" style="586" bestFit="1" customWidth="1"/>
    <col min="9990" max="9990" width="7.140625" style="586" bestFit="1" customWidth="1"/>
    <col min="9991" max="9991" width="6.85546875" style="586" bestFit="1" customWidth="1"/>
    <col min="9992" max="9992" width="10.42578125" style="586" bestFit="1" customWidth="1"/>
    <col min="9993" max="9993" width="54.85546875" style="586" customWidth="1"/>
    <col min="9994" max="9996" width="9.42578125" style="586" bestFit="1" customWidth="1"/>
    <col min="9997" max="9997" width="10.28515625" style="586" customWidth="1"/>
    <col min="9998" max="9998" width="8.42578125" style="586" customWidth="1"/>
    <col min="9999" max="9999" width="6.85546875" style="586" customWidth="1"/>
    <col min="10000" max="10000" width="8.28515625" style="586" customWidth="1"/>
    <col min="10001" max="10001" width="6.85546875" style="586" bestFit="1" customWidth="1"/>
    <col min="10002" max="10238" width="9.140625" style="586"/>
    <col min="10239" max="10239" width="56.42578125" style="586" bestFit="1" customWidth="1"/>
    <col min="10240" max="10243" width="8.42578125" style="586" bestFit="1" customWidth="1"/>
    <col min="10244" max="10244" width="7.140625" style="586" bestFit="1" customWidth="1"/>
    <col min="10245" max="10245" width="7" style="586" bestFit="1" customWidth="1"/>
    <col min="10246" max="10246" width="7.140625" style="586" bestFit="1" customWidth="1"/>
    <col min="10247" max="10247" width="6.85546875" style="586" bestFit="1" customWidth="1"/>
    <col min="10248" max="10248" width="10.42578125" style="586" bestFit="1" customWidth="1"/>
    <col min="10249" max="10249" width="54.85546875" style="586" customWidth="1"/>
    <col min="10250" max="10252" width="9.42578125" style="586" bestFit="1" customWidth="1"/>
    <col min="10253" max="10253" width="10.28515625" style="586" customWidth="1"/>
    <col min="10254" max="10254" width="8.42578125" style="586" customWidth="1"/>
    <col min="10255" max="10255" width="6.85546875" style="586" customWidth="1"/>
    <col min="10256" max="10256" width="8.28515625" style="586" customWidth="1"/>
    <col min="10257" max="10257" width="6.85546875" style="586" bestFit="1" customWidth="1"/>
    <col min="10258" max="10494" width="9.140625" style="586"/>
    <col min="10495" max="10495" width="56.42578125" style="586" bestFit="1" customWidth="1"/>
    <col min="10496" max="10499" width="8.42578125" style="586" bestFit="1" customWidth="1"/>
    <col min="10500" max="10500" width="7.140625" style="586" bestFit="1" customWidth="1"/>
    <col min="10501" max="10501" width="7" style="586" bestFit="1" customWidth="1"/>
    <col min="10502" max="10502" width="7.140625" style="586" bestFit="1" customWidth="1"/>
    <col min="10503" max="10503" width="6.85546875" style="586" bestFit="1" customWidth="1"/>
    <col min="10504" max="10504" width="10.42578125" style="586" bestFit="1" customWidth="1"/>
    <col min="10505" max="10505" width="54.85546875" style="586" customWidth="1"/>
    <col min="10506" max="10508" width="9.42578125" style="586" bestFit="1" customWidth="1"/>
    <col min="10509" max="10509" width="10.28515625" style="586" customWidth="1"/>
    <col min="10510" max="10510" width="8.42578125" style="586" customWidth="1"/>
    <col min="10511" max="10511" width="6.85546875" style="586" customWidth="1"/>
    <col min="10512" max="10512" width="8.28515625" style="586" customWidth="1"/>
    <col min="10513" max="10513" width="6.85546875" style="586" bestFit="1" customWidth="1"/>
    <col min="10514" max="10750" width="9.140625" style="586"/>
    <col min="10751" max="10751" width="56.42578125" style="586" bestFit="1" customWidth="1"/>
    <col min="10752" max="10755" width="8.42578125" style="586" bestFit="1" customWidth="1"/>
    <col min="10756" max="10756" width="7.140625" style="586" bestFit="1" customWidth="1"/>
    <col min="10757" max="10757" width="7" style="586" bestFit="1" customWidth="1"/>
    <col min="10758" max="10758" width="7.140625" style="586" bestFit="1" customWidth="1"/>
    <col min="10759" max="10759" width="6.85546875" style="586" bestFit="1" customWidth="1"/>
    <col min="10760" max="10760" width="10.42578125" style="586" bestFit="1" customWidth="1"/>
    <col min="10761" max="10761" width="54.85546875" style="586" customWidth="1"/>
    <col min="10762" max="10764" width="9.42578125" style="586" bestFit="1" customWidth="1"/>
    <col min="10765" max="10765" width="10.28515625" style="586" customWidth="1"/>
    <col min="10766" max="10766" width="8.42578125" style="586" customWidth="1"/>
    <col min="10767" max="10767" width="6.85546875" style="586" customWidth="1"/>
    <col min="10768" max="10768" width="8.28515625" style="586" customWidth="1"/>
    <col min="10769" max="10769" width="6.85546875" style="586" bestFit="1" customWidth="1"/>
    <col min="10770" max="11006" width="9.140625" style="586"/>
    <col min="11007" max="11007" width="56.42578125" style="586" bestFit="1" customWidth="1"/>
    <col min="11008" max="11011" width="8.42578125" style="586" bestFit="1" customWidth="1"/>
    <col min="11012" max="11012" width="7.140625" style="586" bestFit="1" customWidth="1"/>
    <col min="11013" max="11013" width="7" style="586" bestFit="1" customWidth="1"/>
    <col min="11014" max="11014" width="7.140625" style="586" bestFit="1" customWidth="1"/>
    <col min="11015" max="11015" width="6.85546875" style="586" bestFit="1" customWidth="1"/>
    <col min="11016" max="11016" width="10.42578125" style="586" bestFit="1" customWidth="1"/>
    <col min="11017" max="11017" width="54.85546875" style="586" customWidth="1"/>
    <col min="11018" max="11020" width="9.42578125" style="586" bestFit="1" customWidth="1"/>
    <col min="11021" max="11021" width="10.28515625" style="586" customWidth="1"/>
    <col min="11022" max="11022" width="8.42578125" style="586" customWidth="1"/>
    <col min="11023" max="11023" width="6.85546875" style="586" customWidth="1"/>
    <col min="11024" max="11024" width="8.28515625" style="586" customWidth="1"/>
    <col min="11025" max="11025" width="6.85546875" style="586" bestFit="1" customWidth="1"/>
    <col min="11026" max="11262" width="9.140625" style="586"/>
    <col min="11263" max="11263" width="56.42578125" style="586" bestFit="1" customWidth="1"/>
    <col min="11264" max="11267" width="8.42578125" style="586" bestFit="1" customWidth="1"/>
    <col min="11268" max="11268" width="7.140625" style="586" bestFit="1" customWidth="1"/>
    <col min="11269" max="11269" width="7" style="586" bestFit="1" customWidth="1"/>
    <col min="11270" max="11270" width="7.140625" style="586" bestFit="1" customWidth="1"/>
    <col min="11271" max="11271" width="6.85546875" style="586" bestFit="1" customWidth="1"/>
    <col min="11272" max="11272" width="10.42578125" style="586" bestFit="1" customWidth="1"/>
    <col min="11273" max="11273" width="54.85546875" style="586" customWidth="1"/>
    <col min="11274" max="11276" width="9.42578125" style="586" bestFit="1" customWidth="1"/>
    <col min="11277" max="11277" width="10.28515625" style="586" customWidth="1"/>
    <col min="11278" max="11278" width="8.42578125" style="586" customWidth="1"/>
    <col min="11279" max="11279" width="6.85546875" style="586" customWidth="1"/>
    <col min="11280" max="11280" width="8.28515625" style="586" customWidth="1"/>
    <col min="11281" max="11281" width="6.85546875" style="586" bestFit="1" customWidth="1"/>
    <col min="11282" max="11518" width="9.140625" style="586"/>
    <col min="11519" max="11519" width="56.42578125" style="586" bestFit="1" customWidth="1"/>
    <col min="11520" max="11523" width="8.42578125" style="586" bestFit="1" customWidth="1"/>
    <col min="11524" max="11524" width="7.140625" style="586" bestFit="1" customWidth="1"/>
    <col min="11525" max="11525" width="7" style="586" bestFit="1" customWidth="1"/>
    <col min="11526" max="11526" width="7.140625" style="586" bestFit="1" customWidth="1"/>
    <col min="11527" max="11527" width="6.85546875" style="586" bestFit="1" customWidth="1"/>
    <col min="11528" max="11528" width="10.42578125" style="586" bestFit="1" customWidth="1"/>
    <col min="11529" max="11529" width="54.85546875" style="586" customWidth="1"/>
    <col min="11530" max="11532" width="9.42578125" style="586" bestFit="1" customWidth="1"/>
    <col min="11533" max="11533" width="10.28515625" style="586" customWidth="1"/>
    <col min="11534" max="11534" width="8.42578125" style="586" customWidth="1"/>
    <col min="11535" max="11535" width="6.85546875" style="586" customWidth="1"/>
    <col min="11536" max="11536" width="8.28515625" style="586" customWidth="1"/>
    <col min="11537" max="11537" width="6.85546875" style="586" bestFit="1" customWidth="1"/>
    <col min="11538" max="11774" width="9.140625" style="586"/>
    <col min="11775" max="11775" width="56.42578125" style="586" bestFit="1" customWidth="1"/>
    <col min="11776" max="11779" width="8.42578125" style="586" bestFit="1" customWidth="1"/>
    <col min="11780" max="11780" width="7.140625" style="586" bestFit="1" customWidth="1"/>
    <col min="11781" max="11781" width="7" style="586" bestFit="1" customWidth="1"/>
    <col min="11782" max="11782" width="7.140625" style="586" bestFit="1" customWidth="1"/>
    <col min="11783" max="11783" width="6.85546875" style="586" bestFit="1" customWidth="1"/>
    <col min="11784" max="11784" width="10.42578125" style="586" bestFit="1" customWidth="1"/>
    <col min="11785" max="11785" width="54.85546875" style="586" customWidth="1"/>
    <col min="11786" max="11788" width="9.42578125" style="586" bestFit="1" customWidth="1"/>
    <col min="11789" max="11789" width="10.28515625" style="586" customWidth="1"/>
    <col min="11790" max="11790" width="8.42578125" style="586" customWidth="1"/>
    <col min="11791" max="11791" width="6.85546875" style="586" customWidth="1"/>
    <col min="11792" max="11792" width="8.28515625" style="586" customWidth="1"/>
    <col min="11793" max="11793" width="6.85546875" style="586" bestFit="1" customWidth="1"/>
    <col min="11794" max="12030" width="9.140625" style="586"/>
    <col min="12031" max="12031" width="56.42578125" style="586" bestFit="1" customWidth="1"/>
    <col min="12032" max="12035" width="8.42578125" style="586" bestFit="1" customWidth="1"/>
    <col min="12036" max="12036" width="7.140625" style="586" bestFit="1" customWidth="1"/>
    <col min="12037" max="12037" width="7" style="586" bestFit="1" customWidth="1"/>
    <col min="12038" max="12038" width="7.140625" style="586" bestFit="1" customWidth="1"/>
    <col min="12039" max="12039" width="6.85546875" style="586" bestFit="1" customWidth="1"/>
    <col min="12040" max="12040" width="10.42578125" style="586" bestFit="1" customWidth="1"/>
    <col min="12041" max="12041" width="54.85546875" style="586" customWidth="1"/>
    <col min="12042" max="12044" width="9.42578125" style="586" bestFit="1" customWidth="1"/>
    <col min="12045" max="12045" width="10.28515625" style="586" customWidth="1"/>
    <col min="12046" max="12046" width="8.42578125" style="586" customWidth="1"/>
    <col min="12047" max="12047" width="6.85546875" style="586" customWidth="1"/>
    <col min="12048" max="12048" width="8.28515625" style="586" customWidth="1"/>
    <col min="12049" max="12049" width="6.85546875" style="586" bestFit="1" customWidth="1"/>
    <col min="12050" max="12286" width="9.140625" style="586"/>
    <col min="12287" max="12287" width="56.42578125" style="586" bestFit="1" customWidth="1"/>
    <col min="12288" max="12291" width="8.42578125" style="586" bestFit="1" customWidth="1"/>
    <col min="12292" max="12292" width="7.140625" style="586" bestFit="1" customWidth="1"/>
    <col min="12293" max="12293" width="7" style="586" bestFit="1" customWidth="1"/>
    <col min="12294" max="12294" width="7.140625" style="586" bestFit="1" customWidth="1"/>
    <col min="12295" max="12295" width="6.85546875" style="586" bestFit="1" customWidth="1"/>
    <col min="12296" max="12296" width="10.42578125" style="586" bestFit="1" customWidth="1"/>
    <col min="12297" max="12297" width="54.85546875" style="586" customWidth="1"/>
    <col min="12298" max="12300" width="9.42578125" style="586" bestFit="1" customWidth="1"/>
    <col min="12301" max="12301" width="10.28515625" style="586" customWidth="1"/>
    <col min="12302" max="12302" width="8.42578125" style="586" customWidth="1"/>
    <col min="12303" max="12303" width="6.85546875" style="586" customWidth="1"/>
    <col min="12304" max="12304" width="8.28515625" style="586" customWidth="1"/>
    <col min="12305" max="12305" width="6.85546875" style="586" bestFit="1" customWidth="1"/>
    <col min="12306" max="12542" width="9.140625" style="586"/>
    <col min="12543" max="12543" width="56.42578125" style="586" bestFit="1" customWidth="1"/>
    <col min="12544" max="12547" width="8.42578125" style="586" bestFit="1" customWidth="1"/>
    <col min="12548" max="12548" width="7.140625" style="586" bestFit="1" customWidth="1"/>
    <col min="12549" max="12549" width="7" style="586" bestFit="1" customWidth="1"/>
    <col min="12550" max="12550" width="7.140625" style="586" bestFit="1" customWidth="1"/>
    <col min="12551" max="12551" width="6.85546875" style="586" bestFit="1" customWidth="1"/>
    <col min="12552" max="12552" width="10.42578125" style="586" bestFit="1" customWidth="1"/>
    <col min="12553" max="12553" width="54.85546875" style="586" customWidth="1"/>
    <col min="12554" max="12556" width="9.42578125" style="586" bestFit="1" customWidth="1"/>
    <col min="12557" max="12557" width="10.28515625" style="586" customWidth="1"/>
    <col min="12558" max="12558" width="8.42578125" style="586" customWidth="1"/>
    <col min="12559" max="12559" width="6.85546875" style="586" customWidth="1"/>
    <col min="12560" max="12560" width="8.28515625" style="586" customWidth="1"/>
    <col min="12561" max="12561" width="6.85546875" style="586" bestFit="1" customWidth="1"/>
    <col min="12562" max="12798" width="9.140625" style="586"/>
    <col min="12799" max="12799" width="56.42578125" style="586" bestFit="1" customWidth="1"/>
    <col min="12800" max="12803" width="8.42578125" style="586" bestFit="1" customWidth="1"/>
    <col min="12804" max="12804" width="7.140625" style="586" bestFit="1" customWidth="1"/>
    <col min="12805" max="12805" width="7" style="586" bestFit="1" customWidth="1"/>
    <col min="12806" max="12806" width="7.140625" style="586" bestFit="1" customWidth="1"/>
    <col min="12807" max="12807" width="6.85546875" style="586" bestFit="1" customWidth="1"/>
    <col min="12808" max="12808" width="10.42578125" style="586" bestFit="1" customWidth="1"/>
    <col min="12809" max="12809" width="54.85546875" style="586" customWidth="1"/>
    <col min="12810" max="12812" width="9.42578125" style="586" bestFit="1" customWidth="1"/>
    <col min="12813" max="12813" width="10.28515625" style="586" customWidth="1"/>
    <col min="12814" max="12814" width="8.42578125" style="586" customWidth="1"/>
    <col min="12815" max="12815" width="6.85546875" style="586" customWidth="1"/>
    <col min="12816" max="12816" width="8.28515625" style="586" customWidth="1"/>
    <col min="12817" max="12817" width="6.85546875" style="586" bestFit="1" customWidth="1"/>
    <col min="12818" max="13054" width="9.140625" style="586"/>
    <col min="13055" max="13055" width="56.42578125" style="586" bestFit="1" customWidth="1"/>
    <col min="13056" max="13059" width="8.42578125" style="586" bestFit="1" customWidth="1"/>
    <col min="13060" max="13060" width="7.140625" style="586" bestFit="1" customWidth="1"/>
    <col min="13061" max="13061" width="7" style="586" bestFit="1" customWidth="1"/>
    <col min="13062" max="13062" width="7.140625" style="586" bestFit="1" customWidth="1"/>
    <col min="13063" max="13063" width="6.85546875" style="586" bestFit="1" customWidth="1"/>
    <col min="13064" max="13064" width="10.42578125" style="586" bestFit="1" customWidth="1"/>
    <col min="13065" max="13065" width="54.85546875" style="586" customWidth="1"/>
    <col min="13066" max="13068" width="9.42578125" style="586" bestFit="1" customWidth="1"/>
    <col min="13069" max="13069" width="10.28515625" style="586" customWidth="1"/>
    <col min="13070" max="13070" width="8.42578125" style="586" customWidth="1"/>
    <col min="13071" max="13071" width="6.85546875" style="586" customWidth="1"/>
    <col min="13072" max="13072" width="8.28515625" style="586" customWidth="1"/>
    <col min="13073" max="13073" width="6.85546875" style="586" bestFit="1" customWidth="1"/>
    <col min="13074" max="13310" width="9.140625" style="586"/>
    <col min="13311" max="13311" width="56.42578125" style="586" bestFit="1" customWidth="1"/>
    <col min="13312" max="13315" width="8.42578125" style="586" bestFit="1" customWidth="1"/>
    <col min="13316" max="13316" width="7.140625" style="586" bestFit="1" customWidth="1"/>
    <col min="13317" max="13317" width="7" style="586" bestFit="1" customWidth="1"/>
    <col min="13318" max="13318" width="7.140625" style="586" bestFit="1" customWidth="1"/>
    <col min="13319" max="13319" width="6.85546875" style="586" bestFit="1" customWidth="1"/>
    <col min="13320" max="13320" width="10.42578125" style="586" bestFit="1" customWidth="1"/>
    <col min="13321" max="13321" width="54.85546875" style="586" customWidth="1"/>
    <col min="13322" max="13324" width="9.42578125" style="586" bestFit="1" customWidth="1"/>
    <col min="13325" max="13325" width="10.28515625" style="586" customWidth="1"/>
    <col min="13326" max="13326" width="8.42578125" style="586" customWidth="1"/>
    <col min="13327" max="13327" width="6.85546875" style="586" customWidth="1"/>
    <col min="13328" max="13328" width="8.28515625" style="586" customWidth="1"/>
    <col min="13329" max="13329" width="6.85546875" style="586" bestFit="1" customWidth="1"/>
    <col min="13330" max="13566" width="9.140625" style="586"/>
    <col min="13567" max="13567" width="56.42578125" style="586" bestFit="1" customWidth="1"/>
    <col min="13568" max="13571" width="8.42578125" style="586" bestFit="1" customWidth="1"/>
    <col min="13572" max="13572" width="7.140625" style="586" bestFit="1" customWidth="1"/>
    <col min="13573" max="13573" width="7" style="586" bestFit="1" customWidth="1"/>
    <col min="13574" max="13574" width="7.140625" style="586" bestFit="1" customWidth="1"/>
    <col min="13575" max="13575" width="6.85546875" style="586" bestFit="1" customWidth="1"/>
    <col min="13576" max="13576" width="10.42578125" style="586" bestFit="1" customWidth="1"/>
    <col min="13577" max="13577" width="54.85546875" style="586" customWidth="1"/>
    <col min="13578" max="13580" width="9.42578125" style="586" bestFit="1" customWidth="1"/>
    <col min="13581" max="13581" width="10.28515625" style="586" customWidth="1"/>
    <col min="13582" max="13582" width="8.42578125" style="586" customWidth="1"/>
    <col min="13583" max="13583" width="6.85546875" style="586" customWidth="1"/>
    <col min="13584" max="13584" width="8.28515625" style="586" customWidth="1"/>
    <col min="13585" max="13585" width="6.85546875" style="586" bestFit="1" customWidth="1"/>
    <col min="13586" max="13822" width="9.140625" style="586"/>
    <col min="13823" max="13823" width="56.42578125" style="586" bestFit="1" customWidth="1"/>
    <col min="13824" max="13827" width="8.42578125" style="586" bestFit="1" customWidth="1"/>
    <col min="13828" max="13828" width="7.140625" style="586" bestFit="1" customWidth="1"/>
    <col min="13829" max="13829" width="7" style="586" bestFit="1" customWidth="1"/>
    <col min="13830" max="13830" width="7.140625" style="586" bestFit="1" customWidth="1"/>
    <col min="13831" max="13831" width="6.85546875" style="586" bestFit="1" customWidth="1"/>
    <col min="13832" max="13832" width="10.42578125" style="586" bestFit="1" customWidth="1"/>
    <col min="13833" max="13833" width="54.85546875" style="586" customWidth="1"/>
    <col min="13834" max="13836" width="9.42578125" style="586" bestFit="1" customWidth="1"/>
    <col min="13837" max="13837" width="10.28515625" style="586" customWidth="1"/>
    <col min="13838" max="13838" width="8.42578125" style="586" customWidth="1"/>
    <col min="13839" max="13839" width="6.85546875" style="586" customWidth="1"/>
    <col min="13840" max="13840" width="8.28515625" style="586" customWidth="1"/>
    <col min="13841" max="13841" width="6.85546875" style="586" bestFit="1" customWidth="1"/>
    <col min="13842" max="14078" width="9.140625" style="586"/>
    <col min="14079" max="14079" width="56.42578125" style="586" bestFit="1" customWidth="1"/>
    <col min="14080" max="14083" width="8.42578125" style="586" bestFit="1" customWidth="1"/>
    <col min="14084" max="14084" width="7.140625" style="586" bestFit="1" customWidth="1"/>
    <col min="14085" max="14085" width="7" style="586" bestFit="1" customWidth="1"/>
    <col min="14086" max="14086" width="7.140625" style="586" bestFit="1" customWidth="1"/>
    <col min="14087" max="14087" width="6.85546875" style="586" bestFit="1" customWidth="1"/>
    <col min="14088" max="14088" width="10.42578125" style="586" bestFit="1" customWidth="1"/>
    <col min="14089" max="14089" width="54.85546875" style="586" customWidth="1"/>
    <col min="14090" max="14092" width="9.42578125" style="586" bestFit="1" customWidth="1"/>
    <col min="14093" max="14093" width="10.28515625" style="586" customWidth="1"/>
    <col min="14094" max="14094" width="8.42578125" style="586" customWidth="1"/>
    <col min="14095" max="14095" width="6.85546875" style="586" customWidth="1"/>
    <col min="14096" max="14096" width="8.28515625" style="586" customWidth="1"/>
    <col min="14097" max="14097" width="6.85546875" style="586" bestFit="1" customWidth="1"/>
    <col min="14098" max="14334" width="9.140625" style="586"/>
    <col min="14335" max="14335" width="56.42578125" style="586" bestFit="1" customWidth="1"/>
    <col min="14336" max="14339" width="8.42578125" style="586" bestFit="1" customWidth="1"/>
    <col min="14340" max="14340" width="7.140625" style="586" bestFit="1" customWidth="1"/>
    <col min="14341" max="14341" width="7" style="586" bestFit="1" customWidth="1"/>
    <col min="14342" max="14342" width="7.140625" style="586" bestFit="1" customWidth="1"/>
    <col min="14343" max="14343" width="6.85546875" style="586" bestFit="1" customWidth="1"/>
    <col min="14344" max="14344" width="10.42578125" style="586" bestFit="1" customWidth="1"/>
    <col min="14345" max="14345" width="54.85546875" style="586" customWidth="1"/>
    <col min="14346" max="14348" width="9.42578125" style="586" bestFit="1" customWidth="1"/>
    <col min="14349" max="14349" width="10.28515625" style="586" customWidth="1"/>
    <col min="14350" max="14350" width="8.42578125" style="586" customWidth="1"/>
    <col min="14351" max="14351" width="6.85546875" style="586" customWidth="1"/>
    <col min="14352" max="14352" width="8.28515625" style="586" customWidth="1"/>
    <col min="14353" max="14353" width="6.85546875" style="586" bestFit="1" customWidth="1"/>
    <col min="14354" max="14590" width="9.140625" style="586"/>
    <col min="14591" max="14591" width="56.42578125" style="586" bestFit="1" customWidth="1"/>
    <col min="14592" max="14595" width="8.42578125" style="586" bestFit="1" customWidth="1"/>
    <col min="14596" max="14596" width="7.140625" style="586" bestFit="1" customWidth="1"/>
    <col min="14597" max="14597" width="7" style="586" bestFit="1" customWidth="1"/>
    <col min="14598" max="14598" width="7.140625" style="586" bestFit="1" customWidth="1"/>
    <col min="14599" max="14599" width="6.85546875" style="586" bestFit="1" customWidth="1"/>
    <col min="14600" max="14600" width="10.42578125" style="586" bestFit="1" customWidth="1"/>
    <col min="14601" max="14601" width="54.85546875" style="586" customWidth="1"/>
    <col min="14602" max="14604" width="9.42578125" style="586" bestFit="1" customWidth="1"/>
    <col min="14605" max="14605" width="10.28515625" style="586" customWidth="1"/>
    <col min="14606" max="14606" width="8.42578125" style="586" customWidth="1"/>
    <col min="14607" max="14607" width="6.85546875" style="586" customWidth="1"/>
    <col min="14608" max="14608" width="8.28515625" style="586" customWidth="1"/>
    <col min="14609" max="14609" width="6.85546875" style="586" bestFit="1" customWidth="1"/>
    <col min="14610" max="14846" width="9.140625" style="586"/>
    <col min="14847" max="14847" width="56.42578125" style="586" bestFit="1" customWidth="1"/>
    <col min="14848" max="14851" width="8.42578125" style="586" bestFit="1" customWidth="1"/>
    <col min="14852" max="14852" width="7.140625" style="586" bestFit="1" customWidth="1"/>
    <col min="14853" max="14853" width="7" style="586" bestFit="1" customWidth="1"/>
    <col min="14854" max="14854" width="7.140625" style="586" bestFit="1" customWidth="1"/>
    <col min="14855" max="14855" width="6.85546875" style="586" bestFit="1" customWidth="1"/>
    <col min="14856" max="14856" width="10.42578125" style="586" bestFit="1" customWidth="1"/>
    <col min="14857" max="14857" width="54.85546875" style="586" customWidth="1"/>
    <col min="14858" max="14860" width="9.42578125" style="586" bestFit="1" customWidth="1"/>
    <col min="14861" max="14861" width="10.28515625" style="586" customWidth="1"/>
    <col min="14862" max="14862" width="8.42578125" style="586" customWidth="1"/>
    <col min="14863" max="14863" width="6.85546875" style="586" customWidth="1"/>
    <col min="14864" max="14864" width="8.28515625" style="586" customWidth="1"/>
    <col min="14865" max="14865" width="6.85546875" style="586" bestFit="1" customWidth="1"/>
    <col min="14866" max="15102" width="9.140625" style="586"/>
    <col min="15103" max="15103" width="56.42578125" style="586" bestFit="1" customWidth="1"/>
    <col min="15104" max="15107" width="8.42578125" style="586" bestFit="1" customWidth="1"/>
    <col min="15108" max="15108" width="7.140625" style="586" bestFit="1" customWidth="1"/>
    <col min="15109" max="15109" width="7" style="586" bestFit="1" customWidth="1"/>
    <col min="15110" max="15110" width="7.140625" style="586" bestFit="1" customWidth="1"/>
    <col min="15111" max="15111" width="6.85546875" style="586" bestFit="1" customWidth="1"/>
    <col min="15112" max="15112" width="10.42578125" style="586" bestFit="1" customWidth="1"/>
    <col min="15113" max="15113" width="54.85546875" style="586" customWidth="1"/>
    <col min="15114" max="15116" width="9.42578125" style="586" bestFit="1" customWidth="1"/>
    <col min="15117" max="15117" width="10.28515625" style="586" customWidth="1"/>
    <col min="15118" max="15118" width="8.42578125" style="586" customWidth="1"/>
    <col min="15119" max="15119" width="6.85546875" style="586" customWidth="1"/>
    <col min="15120" max="15120" width="8.28515625" style="586" customWidth="1"/>
    <col min="15121" max="15121" width="6.85546875" style="586" bestFit="1" customWidth="1"/>
    <col min="15122" max="15358" width="9.140625" style="586"/>
    <col min="15359" max="15359" width="56.42578125" style="586" bestFit="1" customWidth="1"/>
    <col min="15360" max="15363" width="8.42578125" style="586" bestFit="1" customWidth="1"/>
    <col min="15364" max="15364" width="7.140625" style="586" bestFit="1" customWidth="1"/>
    <col min="15365" max="15365" width="7" style="586" bestFit="1" customWidth="1"/>
    <col min="15366" max="15366" width="7.140625" style="586" bestFit="1" customWidth="1"/>
    <col min="15367" max="15367" width="6.85546875" style="586" bestFit="1" customWidth="1"/>
    <col min="15368" max="15368" width="10.42578125" style="586" bestFit="1" customWidth="1"/>
    <col min="15369" max="15369" width="54.85546875" style="586" customWidth="1"/>
    <col min="15370" max="15372" width="9.42578125" style="586" bestFit="1" customWidth="1"/>
    <col min="15373" max="15373" width="10.28515625" style="586" customWidth="1"/>
    <col min="15374" max="15374" width="8.42578125" style="586" customWidth="1"/>
    <col min="15375" max="15375" width="6.85546875" style="586" customWidth="1"/>
    <col min="15376" max="15376" width="8.28515625" style="586" customWidth="1"/>
    <col min="15377" max="15377" width="6.85546875" style="586" bestFit="1" customWidth="1"/>
    <col min="15378" max="15614" width="9.140625" style="586"/>
    <col min="15615" max="15615" width="56.42578125" style="586" bestFit="1" customWidth="1"/>
    <col min="15616" max="15619" width="8.42578125" style="586" bestFit="1" customWidth="1"/>
    <col min="15620" max="15620" width="7.140625" style="586" bestFit="1" customWidth="1"/>
    <col min="15621" max="15621" width="7" style="586" bestFit="1" customWidth="1"/>
    <col min="15622" max="15622" width="7.140625" style="586" bestFit="1" customWidth="1"/>
    <col min="15623" max="15623" width="6.85546875" style="586" bestFit="1" customWidth="1"/>
    <col min="15624" max="15624" width="10.42578125" style="586" bestFit="1" customWidth="1"/>
    <col min="15625" max="15625" width="54.85546875" style="586" customWidth="1"/>
    <col min="15626" max="15628" width="9.42578125" style="586" bestFit="1" customWidth="1"/>
    <col min="15629" max="15629" width="10.28515625" style="586" customWidth="1"/>
    <col min="15630" max="15630" width="8.42578125" style="586" customWidth="1"/>
    <col min="15631" max="15631" width="6.85546875" style="586" customWidth="1"/>
    <col min="15632" max="15632" width="8.28515625" style="586" customWidth="1"/>
    <col min="15633" max="15633" width="6.85546875" style="586" bestFit="1" customWidth="1"/>
    <col min="15634" max="15870" width="9.140625" style="586"/>
    <col min="15871" max="15871" width="56.42578125" style="586" bestFit="1" customWidth="1"/>
    <col min="15872" max="15875" width="8.42578125" style="586" bestFit="1" customWidth="1"/>
    <col min="15876" max="15876" width="7.140625" style="586" bestFit="1" customWidth="1"/>
    <col min="15877" max="15877" width="7" style="586" bestFit="1" customWidth="1"/>
    <col min="15878" max="15878" width="7.140625" style="586" bestFit="1" customWidth="1"/>
    <col min="15879" max="15879" width="6.85546875" style="586" bestFit="1" customWidth="1"/>
    <col min="15880" max="15880" width="10.42578125" style="586" bestFit="1" customWidth="1"/>
    <col min="15881" max="15881" width="54.85546875" style="586" customWidth="1"/>
    <col min="15882" max="15884" width="9.42578125" style="586" bestFit="1" customWidth="1"/>
    <col min="15885" max="15885" width="10.28515625" style="586" customWidth="1"/>
    <col min="15886" max="15886" width="8.42578125" style="586" customWidth="1"/>
    <col min="15887" max="15887" width="6.85546875" style="586" customWidth="1"/>
    <col min="15888" max="15888" width="8.28515625" style="586" customWidth="1"/>
    <col min="15889" max="15889" width="6.85546875" style="586" bestFit="1" customWidth="1"/>
    <col min="15890" max="16126" width="9.140625" style="586"/>
    <col min="16127" max="16127" width="56.42578125" style="586" bestFit="1" customWidth="1"/>
    <col min="16128" max="16131" width="8.42578125" style="586" bestFit="1" customWidth="1"/>
    <col min="16132" max="16132" width="7.140625" style="586" bestFit="1" customWidth="1"/>
    <col min="16133" max="16133" width="7" style="586" bestFit="1" customWidth="1"/>
    <col min="16134" max="16134" width="7.140625" style="586" bestFit="1" customWidth="1"/>
    <col min="16135" max="16135" width="6.85546875" style="586" bestFit="1" customWidth="1"/>
    <col min="16136" max="16136" width="10.42578125" style="586" bestFit="1" customWidth="1"/>
    <col min="16137" max="16137" width="54.85546875" style="586" customWidth="1"/>
    <col min="16138" max="16140" width="9.42578125" style="586" bestFit="1" customWidth="1"/>
    <col min="16141" max="16141" width="10.28515625" style="586" customWidth="1"/>
    <col min="16142" max="16142" width="8.42578125" style="586" customWidth="1"/>
    <col min="16143" max="16143" width="6.85546875" style="586" customWidth="1"/>
    <col min="16144" max="16144" width="8.28515625" style="586" customWidth="1"/>
    <col min="16145" max="16145" width="6.85546875" style="586" bestFit="1" customWidth="1"/>
    <col min="16146" max="16384" width="9.140625" style="586"/>
  </cols>
  <sheetData>
    <row r="1" spans="1:17">
      <c r="A1" s="2805" t="s">
        <v>1548</v>
      </c>
      <c r="B1" s="2805"/>
      <c r="C1" s="2805"/>
      <c r="D1" s="2805"/>
      <c r="E1" s="2805"/>
      <c r="F1" s="2805"/>
      <c r="G1" s="2805"/>
      <c r="H1" s="2805"/>
      <c r="I1" s="2009"/>
      <c r="J1" s="2009"/>
      <c r="K1" s="2009"/>
      <c r="L1" s="2009"/>
      <c r="M1" s="2009"/>
      <c r="N1" s="2009"/>
      <c r="O1" s="2009"/>
      <c r="P1" s="2009"/>
      <c r="Q1" s="2009"/>
    </row>
    <row r="2" spans="1:17">
      <c r="A2" s="2805" t="s">
        <v>606</v>
      </c>
      <c r="B2" s="2805"/>
      <c r="C2" s="2805"/>
      <c r="D2" s="2805"/>
      <c r="E2" s="2805"/>
      <c r="F2" s="2805"/>
      <c r="G2" s="2805"/>
      <c r="H2" s="2805"/>
      <c r="I2" s="2009"/>
      <c r="J2" s="2009"/>
      <c r="K2" s="2009"/>
      <c r="L2" s="2009"/>
      <c r="M2" s="2009"/>
      <c r="N2" s="2009"/>
      <c r="O2" s="2009"/>
      <c r="P2" s="2009"/>
      <c r="Q2" s="2009"/>
    </row>
    <row r="3" spans="1:17" ht="12.75" customHeight="1">
      <c r="A3" s="2805" t="str">
        <f>Deposits!A3</f>
        <v>(Mid-Month)</v>
      </c>
      <c r="B3" s="2805"/>
      <c r="C3" s="2805"/>
      <c r="D3" s="2805"/>
      <c r="E3" s="2805"/>
      <c r="F3" s="2805"/>
      <c r="G3" s="2805"/>
      <c r="H3" s="2805"/>
      <c r="I3" s="2009"/>
      <c r="J3" s="2009"/>
      <c r="K3" s="2009"/>
      <c r="L3" s="2009"/>
      <c r="M3" s="2009"/>
      <c r="N3" s="2009"/>
      <c r="O3" s="2009"/>
      <c r="P3" s="2009"/>
      <c r="Q3" s="2009"/>
    </row>
    <row r="4" spans="1:17" ht="11.25" customHeight="1" thickBot="1">
      <c r="A4" s="664"/>
      <c r="B4" s="664"/>
      <c r="C4" s="664"/>
      <c r="D4" s="664"/>
      <c r="E4" s="664"/>
      <c r="F4" s="664"/>
      <c r="G4" s="2809" t="s">
        <v>279</v>
      </c>
      <c r="H4" s="2809"/>
      <c r="J4" s="664"/>
      <c r="K4" s="664"/>
      <c r="L4" s="664"/>
      <c r="M4" s="664"/>
      <c r="N4" s="664"/>
      <c r="O4" s="664"/>
      <c r="P4" s="2809" t="s">
        <v>279</v>
      </c>
      <c r="Q4" s="2809"/>
    </row>
    <row r="5" spans="1:17" ht="13.5" customHeight="1" thickTop="1">
      <c r="A5" s="2777" t="s">
        <v>1813</v>
      </c>
      <c r="B5" s="527">
        <v>2017</v>
      </c>
      <c r="C5" s="528">
        <v>2018</v>
      </c>
      <c r="D5" s="634">
        <v>2019</v>
      </c>
      <c r="E5" s="2810" t="str">
        <f>Deposits!E5</f>
        <v>Changes during the fiscal year</v>
      </c>
      <c r="F5" s="2811"/>
      <c r="G5" s="2811"/>
      <c r="H5" s="2812"/>
    </row>
    <row r="6" spans="1:17">
      <c r="A6" s="2778"/>
      <c r="B6" s="2774" t="str">
        <f>Deposits!B6</f>
        <v xml:space="preserve">Jul </v>
      </c>
      <c r="C6" s="2774" t="str">
        <f>Deposits!C6</f>
        <v>Jul (R)</v>
      </c>
      <c r="D6" s="2774" t="str">
        <f>Deposits!D6</f>
        <v>Jul (P)</v>
      </c>
      <c r="E6" s="2806" t="str">
        <f>Deposits!E6</f>
        <v>2017/18</v>
      </c>
      <c r="F6" s="2813"/>
      <c r="G6" s="2806" t="str">
        <f>Deposits!G6</f>
        <v>2018/19</v>
      </c>
      <c r="H6" s="2807"/>
    </row>
    <row r="7" spans="1:17">
      <c r="A7" s="2779"/>
      <c r="B7" s="2775"/>
      <c r="C7" s="2775"/>
      <c r="D7" s="2775"/>
      <c r="E7" s="2085" t="s">
        <v>462</v>
      </c>
      <c r="F7" s="2086" t="s">
        <v>463</v>
      </c>
      <c r="G7" s="2085" t="s">
        <v>462</v>
      </c>
      <c r="H7" s="2087" t="s">
        <v>463</v>
      </c>
    </row>
    <row r="8" spans="1:17" s="664" customFormat="1">
      <c r="A8" s="667" t="s">
        <v>607</v>
      </c>
      <c r="B8" s="2088">
        <v>90041.163963841056</v>
      </c>
      <c r="C8" s="2089">
        <v>135756.55206655609</v>
      </c>
      <c r="D8" s="2089">
        <v>193457.40529012147</v>
      </c>
      <c r="E8" s="2089">
        <v>45715.388102715035</v>
      </c>
      <c r="F8" s="2089">
        <v>50.771653863863342</v>
      </c>
      <c r="G8" s="2089">
        <v>57700.853223565384</v>
      </c>
      <c r="H8" s="2090">
        <v>42.503181132117241</v>
      </c>
      <c r="I8" s="659"/>
    </row>
    <row r="9" spans="1:17" s="525" customFormat="1">
      <c r="A9" s="670" t="s">
        <v>609</v>
      </c>
      <c r="B9" s="2091">
        <v>11443.927111926099</v>
      </c>
      <c r="C9" s="2092">
        <v>15778.509357744011</v>
      </c>
      <c r="D9" s="2092">
        <v>29906.543052380999</v>
      </c>
      <c r="E9" s="2093">
        <v>4334.5822458179118</v>
      </c>
      <c r="F9" s="2093">
        <v>37.876702668795389</v>
      </c>
      <c r="G9" s="2093">
        <v>14128.033694636988</v>
      </c>
      <c r="H9" s="2094">
        <v>89.539723774369236</v>
      </c>
      <c r="I9" s="644"/>
    </row>
    <row r="10" spans="1:17" s="525" customFormat="1">
      <c r="A10" s="670" t="s">
        <v>611</v>
      </c>
      <c r="B10" s="2095">
        <v>2959.2410274899999</v>
      </c>
      <c r="C10" s="2093">
        <v>3138.66533708</v>
      </c>
      <c r="D10" s="2093">
        <v>3460.4475941804999</v>
      </c>
      <c r="E10" s="2095">
        <v>179.42430959000012</v>
      </c>
      <c r="F10" s="2093">
        <v>6.063186740222581</v>
      </c>
      <c r="G10" s="2093">
        <v>321.78225710049992</v>
      </c>
      <c r="H10" s="2094">
        <v>10.252200299884924</v>
      </c>
    </row>
    <row r="11" spans="1:17" s="525" customFormat="1">
      <c r="A11" s="670" t="s">
        <v>613</v>
      </c>
      <c r="B11" s="2095">
        <v>32324.876146634997</v>
      </c>
      <c r="C11" s="2093">
        <v>47489.253618740273</v>
      </c>
      <c r="D11" s="2093">
        <v>66643.426026843983</v>
      </c>
      <c r="E11" s="2095">
        <v>15164.377472105276</v>
      </c>
      <c r="F11" s="2093">
        <v>46.912407036968276</v>
      </c>
      <c r="G11" s="2093">
        <v>19154.17240810371</v>
      </c>
      <c r="H11" s="2094">
        <v>40.333698570796372</v>
      </c>
    </row>
    <row r="12" spans="1:17" s="525" customFormat="1">
      <c r="A12" s="670" t="s">
        <v>615</v>
      </c>
      <c r="B12" s="2095">
        <v>1826.9595200699998</v>
      </c>
      <c r="C12" s="2093">
        <v>2550.2065493404002</v>
      </c>
      <c r="D12" s="2093">
        <v>3083.9537220100001</v>
      </c>
      <c r="E12" s="2095">
        <v>723.24702927040039</v>
      </c>
      <c r="F12" s="2093">
        <v>39.587468760265097</v>
      </c>
      <c r="G12" s="2093">
        <v>533.74717266959988</v>
      </c>
      <c r="H12" s="2094">
        <v>20.929566383854329</v>
      </c>
    </row>
    <row r="13" spans="1:17" s="525" customFormat="1">
      <c r="A13" s="670" t="s">
        <v>617</v>
      </c>
      <c r="B13" s="2096">
        <v>41486.160157719947</v>
      </c>
      <c r="C13" s="2097">
        <v>66799.917203651436</v>
      </c>
      <c r="D13" s="2097">
        <v>90363.034894706012</v>
      </c>
      <c r="E13" s="2093">
        <v>25313.757045931488</v>
      </c>
      <c r="F13" s="2093">
        <v>61.01735361791728</v>
      </c>
      <c r="G13" s="2093">
        <v>23563.117691054576</v>
      </c>
      <c r="H13" s="2094">
        <v>35.274172001169127</v>
      </c>
    </row>
    <row r="14" spans="1:17" s="664" customFormat="1">
      <c r="A14" s="667" t="s">
        <v>619</v>
      </c>
      <c r="B14" s="2088">
        <v>3894.4797711739998</v>
      </c>
      <c r="C14" s="2089">
        <v>5033.271656500001</v>
      </c>
      <c r="D14" s="2089">
        <v>7313.2317887099998</v>
      </c>
      <c r="E14" s="2089">
        <v>1138.7918853260012</v>
      </c>
      <c r="F14" s="2089">
        <v>29.241181165070213</v>
      </c>
      <c r="G14" s="2089">
        <v>2279.9601322099988</v>
      </c>
      <c r="H14" s="2090">
        <v>45.297776233985758</v>
      </c>
    </row>
    <row r="15" spans="1:17" s="525" customFormat="1">
      <c r="A15" s="670" t="s">
        <v>621</v>
      </c>
      <c r="B15" s="2091">
        <v>1449.5635857780001</v>
      </c>
      <c r="C15" s="2092">
        <v>2067.7479726500001</v>
      </c>
      <c r="D15" s="2092">
        <v>3901.9291708100004</v>
      </c>
      <c r="E15" s="2093">
        <v>618.184386872</v>
      </c>
      <c r="F15" s="2093">
        <v>42.646241457577197</v>
      </c>
      <c r="G15" s="2093">
        <v>1834.1811981600003</v>
      </c>
      <c r="H15" s="2094">
        <v>88.704291935991435</v>
      </c>
    </row>
    <row r="16" spans="1:17" s="525" customFormat="1">
      <c r="A16" s="670" t="s">
        <v>623</v>
      </c>
      <c r="B16" s="2095">
        <v>581.56760937599995</v>
      </c>
      <c r="C16" s="2093">
        <v>489.91181279999995</v>
      </c>
      <c r="D16" s="2093">
        <v>491.69972703999997</v>
      </c>
      <c r="E16" s="2095">
        <v>-91.655796576</v>
      </c>
      <c r="F16" s="2093">
        <v>-15.760127472426328</v>
      </c>
      <c r="G16" s="2093">
        <v>1.7879142400000205</v>
      </c>
      <c r="H16" s="2094">
        <v>0.36494613791439912</v>
      </c>
    </row>
    <row r="17" spans="1:9" s="525" customFormat="1">
      <c r="A17" s="670" t="s">
        <v>625</v>
      </c>
      <c r="B17" s="2095">
        <v>575.03229275000001</v>
      </c>
      <c r="C17" s="2093">
        <v>756.08660152999983</v>
      </c>
      <c r="D17" s="2093">
        <v>1150.1344009900001</v>
      </c>
      <c r="E17" s="2095">
        <v>181.05430877999981</v>
      </c>
      <c r="F17" s="2093">
        <v>31.485937583459272</v>
      </c>
      <c r="G17" s="2093">
        <v>394.04779946000031</v>
      </c>
      <c r="H17" s="2094">
        <v>52.116754702783261</v>
      </c>
    </row>
    <row r="18" spans="1:9" s="525" customFormat="1">
      <c r="A18" s="670" t="s">
        <v>627</v>
      </c>
      <c r="B18" s="2095">
        <v>7.3199999999999994</v>
      </c>
      <c r="C18" s="2093">
        <v>15.38632142</v>
      </c>
      <c r="D18" s="2093">
        <v>25.34264945</v>
      </c>
      <c r="E18" s="2095">
        <v>8.0663214200000013</v>
      </c>
      <c r="F18" s="2093">
        <v>110.19564781420767</v>
      </c>
      <c r="G18" s="2093">
        <v>9.9563280299999999</v>
      </c>
      <c r="H18" s="2094">
        <v>64.708956469986447</v>
      </c>
      <c r="I18" s="644"/>
    </row>
    <row r="19" spans="1:9" s="525" customFormat="1">
      <c r="A19" s="670" t="s">
        <v>629</v>
      </c>
      <c r="B19" s="2095">
        <v>32.251591149999996</v>
      </c>
      <c r="C19" s="2093">
        <v>43.687589719999998</v>
      </c>
      <c r="D19" s="2093">
        <v>60.080641589999999</v>
      </c>
      <c r="E19" s="2095">
        <v>11.435998570000002</v>
      </c>
      <c r="F19" s="2093">
        <v>35.458711220826089</v>
      </c>
      <c r="G19" s="2093">
        <v>16.393051870000001</v>
      </c>
      <c r="H19" s="2094">
        <v>37.523360695944575</v>
      </c>
    </row>
    <row r="20" spans="1:9" s="525" customFormat="1">
      <c r="A20" s="670" t="s">
        <v>631</v>
      </c>
      <c r="B20" s="2095">
        <v>437.9450478199999</v>
      </c>
      <c r="C20" s="2093">
        <v>462.23969855000007</v>
      </c>
      <c r="D20" s="2093">
        <v>326.84359206000005</v>
      </c>
      <c r="E20" s="2095">
        <v>24.294650730000171</v>
      </c>
      <c r="F20" s="2093">
        <v>5.5474198991252281</v>
      </c>
      <c r="G20" s="2093">
        <v>-135.39610649000002</v>
      </c>
      <c r="H20" s="2094">
        <v>-29.291319398728437</v>
      </c>
    </row>
    <row r="21" spans="1:9" s="525" customFormat="1">
      <c r="A21" s="670" t="s">
        <v>633</v>
      </c>
      <c r="B21" s="2096">
        <v>810.79964430000007</v>
      </c>
      <c r="C21" s="2097">
        <v>1198.2116598300001</v>
      </c>
      <c r="D21" s="2097">
        <v>1357.2016067699999</v>
      </c>
      <c r="E21" s="2093">
        <v>387.41201553000008</v>
      </c>
      <c r="F21" s="2093">
        <v>47.781473296583684</v>
      </c>
      <c r="G21" s="2093">
        <v>158.98994693999975</v>
      </c>
      <c r="H21" s="2094">
        <v>13.268936722127785</v>
      </c>
      <c r="I21" s="644"/>
    </row>
    <row r="22" spans="1:9" s="664" customFormat="1">
      <c r="A22" s="667" t="s">
        <v>635</v>
      </c>
      <c r="B22" s="2088">
        <v>329800.05582544114</v>
      </c>
      <c r="C22" s="2089">
        <v>397853.51072557527</v>
      </c>
      <c r="D22" s="2089">
        <v>478560.9280543428</v>
      </c>
      <c r="E22" s="2089">
        <v>68053.454900134122</v>
      </c>
      <c r="F22" s="2089">
        <v>20.634761485957394</v>
      </c>
      <c r="G22" s="2089">
        <v>80707.417328767537</v>
      </c>
      <c r="H22" s="2090">
        <v>20.285711990219575</v>
      </c>
      <c r="I22" s="659"/>
    </row>
    <row r="23" spans="1:9" s="525" customFormat="1">
      <c r="A23" s="670" t="s">
        <v>637</v>
      </c>
      <c r="B23" s="2091">
        <v>68366.714637647994</v>
      </c>
      <c r="C23" s="2092">
        <v>59861.908370494479</v>
      </c>
      <c r="D23" s="2092">
        <v>53015.268741520995</v>
      </c>
      <c r="E23" s="2093">
        <v>-8504.8062671535154</v>
      </c>
      <c r="F23" s="2093">
        <v>-12.439980935503534</v>
      </c>
      <c r="G23" s="2093">
        <v>-6846.6396289734839</v>
      </c>
      <c r="H23" s="2094">
        <v>-11.437389510869895</v>
      </c>
      <c r="I23" s="644"/>
    </row>
    <row r="24" spans="1:9" s="525" customFormat="1">
      <c r="A24" s="670" t="s">
        <v>639</v>
      </c>
      <c r="B24" s="2095">
        <v>17376.885927485997</v>
      </c>
      <c r="C24" s="2093">
        <v>18835.516992960005</v>
      </c>
      <c r="D24" s="2093">
        <v>24207.036783809002</v>
      </c>
      <c r="E24" s="2095">
        <v>1458.6310654740082</v>
      </c>
      <c r="F24" s="2093">
        <v>8.3940878219543897</v>
      </c>
      <c r="G24" s="2093">
        <v>5371.5197908489972</v>
      </c>
      <c r="H24" s="2094">
        <v>28.518037454754573</v>
      </c>
    </row>
    <row r="25" spans="1:9" s="525" customFormat="1">
      <c r="A25" s="670" t="s">
        <v>641</v>
      </c>
      <c r="B25" s="2095">
        <v>16175.157851436998</v>
      </c>
      <c r="C25" s="2093">
        <v>17509.714635689994</v>
      </c>
      <c r="D25" s="2093">
        <v>22329.973807810005</v>
      </c>
      <c r="E25" s="2095">
        <v>1334.5567842529963</v>
      </c>
      <c r="F25" s="2093">
        <v>8.2506569426426619</v>
      </c>
      <c r="G25" s="2093">
        <v>4820.2591721200115</v>
      </c>
      <c r="H25" s="2094">
        <v>27.529056140611758</v>
      </c>
    </row>
    <row r="26" spans="1:9" s="525" customFormat="1">
      <c r="A26" s="670" t="s">
        <v>643</v>
      </c>
      <c r="B26" s="2095">
        <v>12308.176647816999</v>
      </c>
      <c r="C26" s="2093">
        <v>13306.068931359998</v>
      </c>
      <c r="D26" s="2093">
        <v>16634.803413760004</v>
      </c>
      <c r="E26" s="2095">
        <v>997.89228354299848</v>
      </c>
      <c r="F26" s="2093">
        <v>8.1075557501036233</v>
      </c>
      <c r="G26" s="2093">
        <v>3328.7344824000065</v>
      </c>
      <c r="H26" s="2094">
        <v>25.016663445616018</v>
      </c>
    </row>
    <row r="27" spans="1:9" s="525" customFormat="1">
      <c r="A27" s="670" t="s">
        <v>645</v>
      </c>
      <c r="B27" s="2095">
        <v>3866.9812036199996</v>
      </c>
      <c r="C27" s="2093">
        <v>4203.6457043299997</v>
      </c>
      <c r="D27" s="2093">
        <v>5695.1703940500001</v>
      </c>
      <c r="E27" s="2095">
        <v>336.66450071000008</v>
      </c>
      <c r="F27" s="2093">
        <v>8.7061323286194945</v>
      </c>
      <c r="G27" s="2093">
        <v>1491.5246897200004</v>
      </c>
      <c r="H27" s="2094">
        <v>35.481693620935829</v>
      </c>
    </row>
    <row r="28" spans="1:9" s="525" customFormat="1">
      <c r="A28" s="670" t="s">
        <v>647</v>
      </c>
      <c r="B28" s="2095">
        <v>429.82810351000006</v>
      </c>
      <c r="C28" s="2093">
        <v>1618.48055905</v>
      </c>
      <c r="D28" s="2093">
        <v>469.81117515999989</v>
      </c>
      <c r="E28" s="2095">
        <v>1188.6524555399999</v>
      </c>
      <c r="F28" s="2093">
        <v>276.54135358609597</v>
      </c>
      <c r="G28" s="2093">
        <v>-1148.6693838900001</v>
      </c>
      <c r="H28" s="2094">
        <v>-70.972084123409857</v>
      </c>
    </row>
    <row r="29" spans="1:9" s="525" customFormat="1">
      <c r="A29" s="670" t="s">
        <v>649</v>
      </c>
      <c r="B29" s="2095">
        <v>7980.9211584220038</v>
      </c>
      <c r="C29" s="2093">
        <v>8764.4006774800018</v>
      </c>
      <c r="D29" s="2093">
        <v>9957.2682199299688</v>
      </c>
      <c r="E29" s="2095">
        <v>783.479519057998</v>
      </c>
      <c r="F29" s="2093">
        <v>9.8169058872510959</v>
      </c>
      <c r="G29" s="2093">
        <v>1192.867542449967</v>
      </c>
      <c r="H29" s="2094">
        <v>13.610372076153734</v>
      </c>
    </row>
    <row r="30" spans="1:9" s="525" customFormat="1">
      <c r="A30" s="670" t="s">
        <v>651</v>
      </c>
      <c r="B30" s="2095">
        <v>0</v>
      </c>
      <c r="C30" s="2093">
        <v>0</v>
      </c>
      <c r="D30" s="2093">
        <v>0</v>
      </c>
      <c r="E30" s="2098">
        <v>0</v>
      </c>
      <c r="F30" s="2099"/>
      <c r="G30" s="2099">
        <v>0</v>
      </c>
      <c r="H30" s="2100"/>
      <c r="I30" s="644"/>
    </row>
    <row r="31" spans="1:9" s="525" customFormat="1">
      <c r="A31" s="670" t="s">
        <v>653</v>
      </c>
      <c r="B31" s="2095">
        <v>15944.989547361003</v>
      </c>
      <c r="C31" s="2093">
        <v>14947.894331798001</v>
      </c>
      <c r="D31" s="2093">
        <v>19456.465303053497</v>
      </c>
      <c r="E31" s="2095">
        <v>-997.09521556300206</v>
      </c>
      <c r="F31" s="2093">
        <v>-6.2533450561466672</v>
      </c>
      <c r="G31" s="2093">
        <v>4508.5709712554963</v>
      </c>
      <c r="H31" s="2101">
        <v>30.161913585812623</v>
      </c>
    </row>
    <row r="32" spans="1:9" s="525" customFormat="1">
      <c r="A32" s="670" t="s">
        <v>655</v>
      </c>
      <c r="B32" s="2095">
        <v>16168.125606502997</v>
      </c>
      <c r="C32" s="2093">
        <v>19097.376396407006</v>
      </c>
      <c r="D32" s="2093">
        <v>20619.351432940002</v>
      </c>
      <c r="E32" s="2095">
        <v>2929.2507899040083</v>
      </c>
      <c r="F32" s="2093">
        <v>18.117442065924028</v>
      </c>
      <c r="G32" s="2093">
        <v>1521.9750365329965</v>
      </c>
      <c r="H32" s="2101">
        <v>7.9695503976103339</v>
      </c>
    </row>
    <row r="33" spans="1:8" s="525" customFormat="1">
      <c r="A33" s="670" t="s">
        <v>657</v>
      </c>
      <c r="B33" s="2095">
        <v>5910.252578300001</v>
      </c>
      <c r="C33" s="2093">
        <v>6788.7956551200004</v>
      </c>
      <c r="D33" s="2093">
        <v>9114.5593185435664</v>
      </c>
      <c r="E33" s="2095">
        <v>878.54307681999944</v>
      </c>
      <c r="F33" s="2093">
        <v>14.86472980944411</v>
      </c>
      <c r="G33" s="2093">
        <v>2325.763663423566</v>
      </c>
      <c r="H33" s="2101">
        <v>34.258855054349915</v>
      </c>
    </row>
    <row r="34" spans="1:8" s="525" customFormat="1">
      <c r="A34" s="670" t="s">
        <v>659</v>
      </c>
      <c r="B34" s="2095">
        <v>7777.8760425200007</v>
      </c>
      <c r="C34" s="2093">
        <v>8673.758967910002</v>
      </c>
      <c r="D34" s="2093">
        <v>9303.1900802499986</v>
      </c>
      <c r="E34" s="2095">
        <v>895.88292539000122</v>
      </c>
      <c r="F34" s="2093">
        <v>11.518349231749118</v>
      </c>
      <c r="G34" s="2093">
        <v>629.43111233999662</v>
      </c>
      <c r="H34" s="2101">
        <v>7.2567281921100246</v>
      </c>
    </row>
    <row r="35" spans="1:8" s="525" customFormat="1">
      <c r="A35" s="670" t="s">
        <v>661</v>
      </c>
      <c r="B35" s="2095">
        <v>0</v>
      </c>
      <c r="C35" s="2093">
        <v>0</v>
      </c>
      <c r="D35" s="2093">
        <v>0</v>
      </c>
      <c r="E35" s="2098">
        <v>0</v>
      </c>
      <c r="F35" s="2099"/>
      <c r="G35" s="2099">
        <v>0</v>
      </c>
      <c r="H35" s="2100"/>
    </row>
    <row r="36" spans="1:8" s="525" customFormat="1">
      <c r="A36" s="670" t="s">
        <v>663</v>
      </c>
      <c r="B36" s="2095">
        <v>10746.803177829997</v>
      </c>
      <c r="C36" s="2093">
        <v>12133.181355109999</v>
      </c>
      <c r="D36" s="2093">
        <v>16136.587232662498</v>
      </c>
      <c r="E36" s="2095">
        <v>1386.3781772800012</v>
      </c>
      <c r="F36" s="2093">
        <v>12.900377482859415</v>
      </c>
      <c r="G36" s="2093">
        <v>4003.4058775524991</v>
      </c>
      <c r="H36" s="2094">
        <v>32.995516677630711</v>
      </c>
    </row>
    <row r="37" spans="1:8" s="525" customFormat="1">
      <c r="A37" s="670" t="s">
        <v>665</v>
      </c>
      <c r="B37" s="2095">
        <v>1427.4127736004998</v>
      </c>
      <c r="C37" s="2093">
        <v>2736.5721610534993</v>
      </c>
      <c r="D37" s="2093">
        <v>2954.3006574085002</v>
      </c>
      <c r="E37" s="2095">
        <v>1309.1593874529995</v>
      </c>
      <c r="F37" s="2093">
        <v>91.715543791217556</v>
      </c>
      <c r="G37" s="2093">
        <v>217.72849635500097</v>
      </c>
      <c r="H37" s="2094">
        <v>7.9562490422756458</v>
      </c>
    </row>
    <row r="38" spans="1:8" s="525" customFormat="1">
      <c r="A38" s="670" t="s">
        <v>667</v>
      </c>
      <c r="B38" s="2095">
        <v>1141.79956171</v>
      </c>
      <c r="C38" s="2093">
        <v>1375.7956389400003</v>
      </c>
      <c r="D38" s="2093">
        <v>1111.0565469999999</v>
      </c>
      <c r="E38" s="2095">
        <v>233.99607723000031</v>
      </c>
      <c r="F38" s="2093">
        <v>20.493621216630999</v>
      </c>
      <c r="G38" s="2093">
        <v>-264.73909194000043</v>
      </c>
      <c r="H38" s="2094">
        <v>-19.242617467807364</v>
      </c>
    </row>
    <row r="39" spans="1:8" s="525" customFormat="1">
      <c r="A39" s="670" t="s">
        <v>669</v>
      </c>
      <c r="B39" s="2095">
        <v>588.41508036000005</v>
      </c>
      <c r="C39" s="2093">
        <v>641.86208066000006</v>
      </c>
      <c r="D39" s="2093">
        <v>878.02671400999998</v>
      </c>
      <c r="E39" s="2095">
        <v>53.447000300000013</v>
      </c>
      <c r="F39" s="2093">
        <v>9.0832138882811169</v>
      </c>
      <c r="G39" s="2093">
        <v>236.16463334999992</v>
      </c>
      <c r="H39" s="2094">
        <v>36.793672732179736</v>
      </c>
    </row>
    <row r="40" spans="1:8" s="525" customFormat="1">
      <c r="A40" s="670" t="s">
        <v>671</v>
      </c>
      <c r="B40" s="2095">
        <v>1885.2721999929997</v>
      </c>
      <c r="C40" s="2093">
        <v>1832.2013552799995</v>
      </c>
      <c r="D40" s="2093">
        <v>1575.8019997039999</v>
      </c>
      <c r="E40" s="2095">
        <v>-53.07084471300027</v>
      </c>
      <c r="F40" s="2093">
        <v>-2.8150229294845239</v>
      </c>
      <c r="G40" s="2093">
        <v>-256.39935557599961</v>
      </c>
      <c r="H40" s="2094">
        <v>-13.994059923442</v>
      </c>
    </row>
    <row r="41" spans="1:8" s="525" customFormat="1">
      <c r="A41" s="670" t="s">
        <v>673</v>
      </c>
      <c r="B41" s="2095">
        <v>15998.723864708501</v>
      </c>
      <c r="C41" s="2093">
        <v>20376.496715492001</v>
      </c>
      <c r="D41" s="2093">
        <v>23678.271328060498</v>
      </c>
      <c r="E41" s="2095">
        <v>4377.7728507835</v>
      </c>
      <c r="F41" s="2093">
        <v>27.363262768978753</v>
      </c>
      <c r="G41" s="2093">
        <v>3301.7746125684971</v>
      </c>
      <c r="H41" s="2094">
        <v>16.203838464824024</v>
      </c>
    </row>
    <row r="42" spans="1:8" s="525" customFormat="1">
      <c r="A42" s="670" t="s">
        <v>675</v>
      </c>
      <c r="B42" s="2095">
        <v>47267.529103182504</v>
      </c>
      <c r="C42" s="2093">
        <v>65504.004498888979</v>
      </c>
      <c r="D42" s="2093">
        <v>88853.098314400006</v>
      </c>
      <c r="E42" s="2095">
        <v>18236.475395706475</v>
      </c>
      <c r="F42" s="2093">
        <v>38.581401951215213</v>
      </c>
      <c r="G42" s="2093">
        <v>23349.093815511027</v>
      </c>
      <c r="H42" s="2094">
        <v>35.64529221401579</v>
      </c>
    </row>
    <row r="43" spans="1:8" s="525" customFormat="1">
      <c r="A43" s="670" t="s">
        <v>677</v>
      </c>
      <c r="B43" s="2095">
        <v>9533.9626331380005</v>
      </c>
      <c r="C43" s="2093">
        <v>11992.017049499997</v>
      </c>
      <c r="D43" s="2093">
        <v>16012.976981079997</v>
      </c>
      <c r="E43" s="2095">
        <v>2458.0544163619961</v>
      </c>
      <c r="F43" s="2093">
        <v>25.782085696647567</v>
      </c>
      <c r="G43" s="2093">
        <v>4020.9599315800006</v>
      </c>
      <c r="H43" s="2094">
        <v>33.530305327139722</v>
      </c>
    </row>
    <row r="44" spans="1:8" s="525" customFormat="1">
      <c r="A44" s="670" t="s">
        <v>679</v>
      </c>
      <c r="B44" s="2095">
        <v>41177.272594663613</v>
      </c>
      <c r="C44" s="2093">
        <v>69080.359479692488</v>
      </c>
      <c r="D44" s="2093">
        <v>95756.637471704831</v>
      </c>
      <c r="E44" s="2095">
        <v>27903.086885028875</v>
      </c>
      <c r="F44" s="2093">
        <v>67.763319731489418</v>
      </c>
      <c r="G44" s="2093">
        <v>26676.277992012343</v>
      </c>
      <c r="H44" s="2094">
        <v>38.616298746757899</v>
      </c>
    </row>
    <row r="45" spans="1:8" s="525" customFormat="1">
      <c r="A45" s="670" t="s">
        <v>681</v>
      </c>
      <c r="B45" s="2095">
        <v>5047.5928216425</v>
      </c>
      <c r="C45" s="2093">
        <v>7063.7332340100011</v>
      </c>
      <c r="D45" s="2093">
        <v>7079.4138167634992</v>
      </c>
      <c r="E45" s="2095">
        <v>2016.1404123675011</v>
      </c>
      <c r="F45" s="2093">
        <v>39.942611926281401</v>
      </c>
      <c r="G45" s="2093">
        <v>15.680582753498129</v>
      </c>
      <c r="H45" s="2094">
        <v>0.22198718770975501</v>
      </c>
    </row>
    <row r="46" spans="1:8" s="525" customFormat="1">
      <c r="A46" s="670" t="s">
        <v>683</v>
      </c>
      <c r="B46" s="2096">
        <v>38854.52056142551</v>
      </c>
      <c r="C46" s="2097">
        <v>49019.440570038802</v>
      </c>
      <c r="D46" s="2097">
        <v>56051.832128531991</v>
      </c>
      <c r="E46" s="2093">
        <v>10164.920008613291</v>
      </c>
      <c r="F46" s="2093">
        <v>26.161486132722871</v>
      </c>
      <c r="G46" s="2093">
        <v>7032.3915584931892</v>
      </c>
      <c r="H46" s="2094">
        <v>14.346127733639339</v>
      </c>
    </row>
    <row r="47" spans="1:8" s="664" customFormat="1">
      <c r="A47" s="667" t="s">
        <v>685</v>
      </c>
      <c r="B47" s="2088">
        <v>212185.50825047004</v>
      </c>
      <c r="C47" s="2089">
        <v>253154.55392180191</v>
      </c>
      <c r="D47" s="2089">
        <v>309417.47532776697</v>
      </c>
      <c r="E47" s="2089">
        <v>40969.045671331871</v>
      </c>
      <c r="F47" s="2089">
        <v>19.308126181252113</v>
      </c>
      <c r="G47" s="2089">
        <v>56262.921405965055</v>
      </c>
      <c r="H47" s="2090">
        <v>22.22473209916831</v>
      </c>
    </row>
    <row r="48" spans="1:8" s="525" customFormat="1">
      <c r="A48" s="670" t="s">
        <v>687</v>
      </c>
      <c r="B48" s="2091">
        <v>176838.37856853809</v>
      </c>
      <c r="C48" s="2092">
        <v>205848.65890589397</v>
      </c>
      <c r="D48" s="2092">
        <v>251593.19650424703</v>
      </c>
      <c r="E48" s="2093">
        <v>29010.280337355885</v>
      </c>
      <c r="F48" s="2093">
        <v>16.404968521079397</v>
      </c>
      <c r="G48" s="2093">
        <v>45744.537598353054</v>
      </c>
      <c r="H48" s="2094">
        <v>22.222412252520762</v>
      </c>
    </row>
    <row r="49" spans="1:8" s="525" customFormat="1">
      <c r="A49" s="670" t="s">
        <v>689</v>
      </c>
      <c r="B49" s="2095">
        <v>14969.161282877936</v>
      </c>
      <c r="C49" s="2093">
        <v>16771.58951304794</v>
      </c>
      <c r="D49" s="2093">
        <v>16280.446518830002</v>
      </c>
      <c r="E49" s="2095">
        <v>1802.4282301700041</v>
      </c>
      <c r="F49" s="2093">
        <v>12.040943350858688</v>
      </c>
      <c r="G49" s="2093">
        <v>-491.14299421793839</v>
      </c>
      <c r="H49" s="2094">
        <v>-2.9284224601123201</v>
      </c>
    </row>
    <row r="50" spans="1:8" s="525" customFormat="1">
      <c r="A50" s="670" t="s">
        <v>691</v>
      </c>
      <c r="B50" s="2096">
        <v>20377.968399053996</v>
      </c>
      <c r="C50" s="2097">
        <v>30534.305502860017</v>
      </c>
      <c r="D50" s="2097">
        <v>41543.83230468999</v>
      </c>
      <c r="E50" s="2093">
        <v>10156.337103806021</v>
      </c>
      <c r="F50" s="2093">
        <v>49.839792195759358</v>
      </c>
      <c r="G50" s="2093">
        <v>11009.526801829972</v>
      </c>
      <c r="H50" s="2094">
        <v>36.056254172208888</v>
      </c>
    </row>
    <row r="51" spans="1:8" s="664" customFormat="1">
      <c r="A51" s="667" t="s">
        <v>693</v>
      </c>
      <c r="B51" s="2088">
        <v>25027.059758277504</v>
      </c>
      <c r="C51" s="2089">
        <v>33148.463081229987</v>
      </c>
      <c r="D51" s="2089">
        <v>37075.199455862712</v>
      </c>
      <c r="E51" s="2089">
        <v>8121.403322952483</v>
      </c>
      <c r="F51" s="2089">
        <v>32.450489196064645</v>
      </c>
      <c r="G51" s="2089">
        <v>3926.7363746327246</v>
      </c>
      <c r="H51" s="2090">
        <v>11.845907802754823</v>
      </c>
    </row>
    <row r="52" spans="1:8" s="525" customFormat="1">
      <c r="A52" s="670" t="s">
        <v>695</v>
      </c>
      <c r="B52" s="2091">
        <v>5484.9336908934984</v>
      </c>
      <c r="C52" s="2092">
        <v>7235.2022272599997</v>
      </c>
      <c r="D52" s="2092">
        <v>7684.3289460500009</v>
      </c>
      <c r="E52" s="2093">
        <v>1750.2685363665014</v>
      </c>
      <c r="F52" s="2093">
        <v>31.910477591961222</v>
      </c>
      <c r="G52" s="2093">
        <v>449.12671879000118</v>
      </c>
      <c r="H52" s="2094">
        <v>6.2075212921876721</v>
      </c>
    </row>
    <row r="53" spans="1:8" s="525" customFormat="1">
      <c r="A53" s="670" t="s">
        <v>697</v>
      </c>
      <c r="B53" s="2095">
        <v>100.30000000000001</v>
      </c>
      <c r="C53" s="2093">
        <v>170.8</v>
      </c>
      <c r="D53" s="2093">
        <v>331.40999999999997</v>
      </c>
      <c r="E53" s="2095">
        <v>70.5</v>
      </c>
      <c r="F53" s="2093">
        <v>70.289132602193419</v>
      </c>
      <c r="G53" s="2093">
        <v>160.60999999999996</v>
      </c>
      <c r="H53" s="2094">
        <v>94.033957845433221</v>
      </c>
    </row>
    <row r="54" spans="1:8" s="525" customFormat="1">
      <c r="A54" s="670" t="s">
        <v>699</v>
      </c>
      <c r="B54" s="2095">
        <v>2675.3091348700009</v>
      </c>
      <c r="C54" s="2093">
        <v>3250.1650056100011</v>
      </c>
      <c r="D54" s="2093">
        <v>3896.0466087799987</v>
      </c>
      <c r="E54" s="2095">
        <v>574.85587074000023</v>
      </c>
      <c r="F54" s="2093">
        <v>21.487455907331388</v>
      </c>
      <c r="G54" s="2093">
        <v>645.88160316999756</v>
      </c>
      <c r="H54" s="2094">
        <v>19.872271163315183</v>
      </c>
    </row>
    <row r="55" spans="1:8" s="525" customFormat="1">
      <c r="A55" s="670" t="s">
        <v>701</v>
      </c>
      <c r="B55" s="2095">
        <v>666.31954827000004</v>
      </c>
      <c r="C55" s="2093">
        <v>1889.1838841499998</v>
      </c>
      <c r="D55" s="2093">
        <v>2423.6932713400001</v>
      </c>
      <c r="E55" s="2095">
        <v>1222.8643358799998</v>
      </c>
      <c r="F55" s="2093">
        <v>183.525207845843</v>
      </c>
      <c r="G55" s="2093">
        <v>534.50938719000033</v>
      </c>
      <c r="H55" s="2094">
        <v>28.293137141093709</v>
      </c>
    </row>
    <row r="56" spans="1:8" s="525" customFormat="1">
      <c r="A56" s="670" t="s">
        <v>703</v>
      </c>
      <c r="B56" s="2095">
        <v>591.08299421000004</v>
      </c>
      <c r="C56" s="2093">
        <v>788.80973231999997</v>
      </c>
      <c r="D56" s="2093">
        <v>853.30338712000002</v>
      </c>
      <c r="E56" s="2095">
        <v>197.72673810999993</v>
      </c>
      <c r="F56" s="2093">
        <v>33.45160325146346</v>
      </c>
      <c r="G56" s="2093">
        <v>64.493654800000058</v>
      </c>
      <c r="H56" s="2094">
        <v>8.1760723983862604</v>
      </c>
    </row>
    <row r="57" spans="1:8" s="525" customFormat="1">
      <c r="A57" s="670" t="s">
        <v>705</v>
      </c>
      <c r="B57" s="2095">
        <v>2092.3804161399999</v>
      </c>
      <c r="C57" s="2093">
        <v>3188.8983105399993</v>
      </c>
      <c r="D57" s="2093">
        <v>3181.9612157300012</v>
      </c>
      <c r="E57" s="2095">
        <v>1096.5178943999995</v>
      </c>
      <c r="F57" s="2093">
        <v>52.405283759195356</v>
      </c>
      <c r="G57" s="2093">
        <v>-6.9370948099981433</v>
      </c>
      <c r="H57" s="2094">
        <v>-0.2175389157775757</v>
      </c>
    </row>
    <row r="58" spans="1:8" s="525" customFormat="1">
      <c r="A58" s="670" t="s">
        <v>707</v>
      </c>
      <c r="B58" s="2095">
        <v>3466.174055902</v>
      </c>
      <c r="C58" s="2093">
        <v>4102.4176089500006</v>
      </c>
      <c r="D58" s="2093">
        <v>5897.49949689</v>
      </c>
      <c r="E58" s="2095">
        <v>636.24355304800065</v>
      </c>
      <c r="F58" s="2093">
        <v>18.35578775868575</v>
      </c>
      <c r="G58" s="2093">
        <v>1795.0818879399994</v>
      </c>
      <c r="H58" s="2094">
        <v>43.756683474246408</v>
      </c>
    </row>
    <row r="59" spans="1:8" s="525" customFormat="1">
      <c r="A59" s="670" t="s">
        <v>708</v>
      </c>
      <c r="B59" s="2095">
        <v>2997.7223488409991</v>
      </c>
      <c r="C59" s="2093">
        <v>3180.1308701599996</v>
      </c>
      <c r="D59" s="2093">
        <v>4583.7901259574992</v>
      </c>
      <c r="E59" s="2095">
        <v>182.40852131900056</v>
      </c>
      <c r="F59" s="2093">
        <v>6.0849038067026004</v>
      </c>
      <c r="G59" s="2093">
        <v>1403.6592557974996</v>
      </c>
      <c r="H59" s="2094">
        <v>44.138411691430747</v>
      </c>
    </row>
    <row r="60" spans="1:8" s="525" customFormat="1">
      <c r="A60" s="670" t="s">
        <v>709</v>
      </c>
      <c r="B60" s="2095">
        <v>3376.8731346009999</v>
      </c>
      <c r="C60" s="2093">
        <v>4096.6909906399987</v>
      </c>
      <c r="D60" s="2093">
        <v>2799.0652045699994</v>
      </c>
      <c r="E60" s="2095">
        <v>719.8178560389988</v>
      </c>
      <c r="F60" s="2093">
        <v>21.316105975774242</v>
      </c>
      <c r="G60" s="2093">
        <v>-1297.6257860699993</v>
      </c>
      <c r="H60" s="2094">
        <v>-31.674973509956629</v>
      </c>
    </row>
    <row r="61" spans="1:8" s="525" customFormat="1">
      <c r="A61" s="670" t="s">
        <v>710</v>
      </c>
      <c r="B61" s="2095">
        <v>2721.2001818100002</v>
      </c>
      <c r="C61" s="2093">
        <v>4101.9444468800011</v>
      </c>
      <c r="D61" s="2093">
        <v>4144.507941045199</v>
      </c>
      <c r="E61" s="2095">
        <v>1380.7442650700009</v>
      </c>
      <c r="F61" s="2093">
        <v>50.740268000114639</v>
      </c>
      <c r="G61" s="2093">
        <v>42.563494165197881</v>
      </c>
      <c r="H61" s="2094">
        <v>1.0376418968221839</v>
      </c>
    </row>
    <row r="62" spans="1:8" s="525" customFormat="1">
      <c r="A62" s="670" t="s">
        <v>711</v>
      </c>
      <c r="B62" s="2095">
        <v>777.87812006000013</v>
      </c>
      <c r="C62" s="2093">
        <v>978.29568484000015</v>
      </c>
      <c r="D62" s="2093">
        <v>1111.1708121200002</v>
      </c>
      <c r="E62" s="2095">
        <v>200.41756478000002</v>
      </c>
      <c r="F62" s="2093">
        <v>25.76464867845122</v>
      </c>
      <c r="G62" s="2093">
        <v>132.87512728000002</v>
      </c>
      <c r="H62" s="2094">
        <v>13.582307408596172</v>
      </c>
    </row>
    <row r="63" spans="1:8" s="525" customFormat="1">
      <c r="A63" s="670" t="s">
        <v>712</v>
      </c>
      <c r="B63" s="2095">
        <v>69.900637559999993</v>
      </c>
      <c r="C63" s="2093">
        <v>155.96253782000002</v>
      </c>
      <c r="D63" s="2093">
        <v>157.75401626000001</v>
      </c>
      <c r="E63" s="2095">
        <v>86.06190026000003</v>
      </c>
      <c r="F63" s="2093">
        <v>123.12033661513865</v>
      </c>
      <c r="G63" s="2093">
        <v>1.7914784399999917</v>
      </c>
      <c r="H63" s="2094">
        <v>1.1486594569700952</v>
      </c>
    </row>
    <row r="64" spans="1:8" s="525" customFormat="1" ht="16.5" thickBot="1">
      <c r="A64" s="2102" t="s">
        <v>713</v>
      </c>
      <c r="B64" s="2103">
        <v>6.9854959999999968</v>
      </c>
      <c r="C64" s="2103">
        <v>9.9632109999999958</v>
      </c>
      <c r="D64" s="2103">
        <v>10.67153901</v>
      </c>
      <c r="E64" s="2103">
        <v>2.977714999999999</v>
      </c>
      <c r="F64" s="2103">
        <v>42.627109084308408</v>
      </c>
      <c r="G64" s="2103">
        <v>0.70832801000000423</v>
      </c>
      <c r="H64" s="2104">
        <v>7.1094350004231019</v>
      </c>
    </row>
    <row r="65" spans="1:8" ht="16.5" thickTop="1">
      <c r="A65" s="667" t="s">
        <v>608</v>
      </c>
      <c r="B65" s="2105">
        <v>33692.491801106589</v>
      </c>
      <c r="C65" s="2106">
        <v>36935.751115149898</v>
      </c>
      <c r="D65" s="2106">
        <v>42909.269731320004</v>
      </c>
      <c r="E65" s="2106">
        <v>3243.2593140433091</v>
      </c>
      <c r="F65" s="2106">
        <v>9.6260595185090718</v>
      </c>
      <c r="G65" s="2106">
        <v>5973.5186161701058</v>
      </c>
      <c r="H65" s="2107">
        <v>16.17272814500841</v>
      </c>
    </row>
    <row r="66" spans="1:8">
      <c r="A66" s="670" t="s">
        <v>610</v>
      </c>
      <c r="B66" s="2108">
        <v>20785.778497327086</v>
      </c>
      <c r="C66" s="2109">
        <v>25683.661072491901</v>
      </c>
      <c r="D66" s="2109">
        <v>29420.67353136</v>
      </c>
      <c r="E66" s="2110">
        <v>4897.8825751648146</v>
      </c>
      <c r="F66" s="2110">
        <v>23.563623444725199</v>
      </c>
      <c r="G66" s="2110">
        <v>3737.0124588680992</v>
      </c>
      <c r="H66" s="2111">
        <v>14.550154856507472</v>
      </c>
    </row>
    <row r="67" spans="1:8">
      <c r="A67" s="670" t="s">
        <v>612</v>
      </c>
      <c r="B67" s="2112">
        <v>27.260503960000001</v>
      </c>
      <c r="C67" s="2110">
        <v>80.731090099999989</v>
      </c>
      <c r="D67" s="2110">
        <v>29.063619190000004</v>
      </c>
      <c r="E67" s="2112">
        <v>53.470586139999988</v>
      </c>
      <c r="F67" s="2110">
        <v>196.14672648186797</v>
      </c>
      <c r="G67" s="2110">
        <v>-51.667470909999984</v>
      </c>
      <c r="H67" s="2111">
        <v>-63.999471388284888</v>
      </c>
    </row>
    <row r="68" spans="1:8">
      <c r="A68" s="670" t="s">
        <v>614</v>
      </c>
      <c r="B68" s="2112">
        <v>8732.5246681595017</v>
      </c>
      <c r="C68" s="2110">
        <v>6654.8503755279999</v>
      </c>
      <c r="D68" s="2110">
        <v>6412.6275241110061</v>
      </c>
      <c r="E68" s="2112">
        <v>-2077.6742926315019</v>
      </c>
      <c r="F68" s="2110">
        <v>-23.792366716204192</v>
      </c>
      <c r="G68" s="2110">
        <v>-242.22285141699376</v>
      </c>
      <c r="H68" s="2111">
        <v>-3.6397941012727224</v>
      </c>
    </row>
    <row r="69" spans="1:8">
      <c r="A69" s="670" t="s">
        <v>616</v>
      </c>
      <c r="B69" s="2113">
        <v>4146.92813166</v>
      </c>
      <c r="C69" s="2114">
        <v>4516.5085770300002</v>
      </c>
      <c r="D69" s="2114">
        <v>7046.9050566589995</v>
      </c>
      <c r="E69" s="2110">
        <v>369.58044537000023</v>
      </c>
      <c r="F69" s="2110">
        <v>8.9121497560667535</v>
      </c>
      <c r="G69" s="2110">
        <v>2530.3964796289993</v>
      </c>
      <c r="H69" s="2111">
        <v>56.025499265030874</v>
      </c>
    </row>
    <row r="70" spans="1:8">
      <c r="A70" s="667" t="s">
        <v>618</v>
      </c>
      <c r="B70" s="2105">
        <v>105100.41508861403</v>
      </c>
      <c r="C70" s="2106">
        <v>133168.104986046</v>
      </c>
      <c r="D70" s="2106">
        <v>176813.7220456205</v>
      </c>
      <c r="E70" s="2106">
        <v>28067.689897431977</v>
      </c>
      <c r="F70" s="2106">
        <v>26.705593763608903</v>
      </c>
      <c r="G70" s="2106">
        <v>43645.617059574492</v>
      </c>
      <c r="H70" s="2107">
        <v>32.774827774374273</v>
      </c>
    </row>
    <row r="71" spans="1:8">
      <c r="A71" s="670" t="s">
        <v>620</v>
      </c>
      <c r="B71" s="2108">
        <v>15215.767211950006</v>
      </c>
      <c r="C71" s="2109">
        <v>16560.525646539998</v>
      </c>
      <c r="D71" s="2109">
        <v>17513.111853995997</v>
      </c>
      <c r="E71" s="2110">
        <v>1344.7584345899922</v>
      </c>
      <c r="F71" s="2110">
        <v>8.8379272359914882</v>
      </c>
      <c r="G71" s="2110">
        <v>952.5862074559991</v>
      </c>
      <c r="H71" s="2111">
        <v>5.7521495862362535</v>
      </c>
    </row>
    <row r="72" spans="1:8">
      <c r="A72" s="670" t="s">
        <v>622</v>
      </c>
      <c r="B72" s="2112">
        <v>13977.515579923998</v>
      </c>
      <c r="C72" s="2110">
        <v>15524.152952999002</v>
      </c>
      <c r="D72" s="2110">
        <v>16327.899103381998</v>
      </c>
      <c r="E72" s="2112">
        <v>1546.6373730750038</v>
      </c>
      <c r="F72" s="2110">
        <v>11.065180820091157</v>
      </c>
      <c r="G72" s="2110">
        <v>803.74615038299635</v>
      </c>
      <c r="H72" s="2111">
        <v>5.1773913386219652</v>
      </c>
    </row>
    <row r="73" spans="1:8">
      <c r="A73" s="670" t="s">
        <v>624</v>
      </c>
      <c r="B73" s="2112">
        <v>0</v>
      </c>
      <c r="C73" s="2110">
        <v>0</v>
      </c>
      <c r="D73" s="2110">
        <v>0</v>
      </c>
      <c r="E73" s="2115">
        <v>0</v>
      </c>
      <c r="F73" s="2116"/>
      <c r="G73" s="2116">
        <v>0</v>
      </c>
      <c r="H73" s="2117"/>
    </row>
    <row r="74" spans="1:8">
      <c r="A74" s="670" t="s">
        <v>626</v>
      </c>
      <c r="B74" s="2112">
        <v>0</v>
      </c>
      <c r="C74" s="2110">
        <v>0</v>
      </c>
      <c r="D74" s="2110">
        <v>0</v>
      </c>
      <c r="E74" s="2115">
        <v>0</v>
      </c>
      <c r="F74" s="2116"/>
      <c r="G74" s="2116">
        <v>0</v>
      </c>
      <c r="H74" s="2117"/>
    </row>
    <row r="75" spans="1:8">
      <c r="A75" s="670" t="s">
        <v>628</v>
      </c>
      <c r="B75" s="2112">
        <v>58209.597537530019</v>
      </c>
      <c r="C75" s="2110">
        <v>80767.473512604003</v>
      </c>
      <c r="D75" s="2110">
        <v>119882.89545232248</v>
      </c>
      <c r="E75" s="2112">
        <v>22557.875975073985</v>
      </c>
      <c r="F75" s="2110">
        <v>38.752846488124284</v>
      </c>
      <c r="G75" s="2110">
        <v>39115.421939718479</v>
      </c>
      <c r="H75" s="2111">
        <v>48.42967130030928</v>
      </c>
    </row>
    <row r="76" spans="1:8">
      <c r="A76" s="670" t="s">
        <v>630</v>
      </c>
      <c r="B76" s="2112">
        <v>5158.7032163699996</v>
      </c>
      <c r="C76" s="2110">
        <v>6095.5717954199999</v>
      </c>
      <c r="D76" s="2110">
        <v>6711.0137528100049</v>
      </c>
      <c r="E76" s="2112">
        <v>936.86857905000033</v>
      </c>
      <c r="F76" s="2110">
        <v>18.160931919422225</v>
      </c>
      <c r="G76" s="2110">
        <v>615.44195739000497</v>
      </c>
      <c r="H76" s="2111">
        <v>10.096541851125872</v>
      </c>
    </row>
    <row r="77" spans="1:8">
      <c r="A77" s="670" t="s">
        <v>632</v>
      </c>
      <c r="B77" s="2113">
        <v>12538.831542840011</v>
      </c>
      <c r="C77" s="2114">
        <v>14220.381078483004</v>
      </c>
      <c r="D77" s="2114">
        <v>16378.801883110002</v>
      </c>
      <c r="E77" s="2110">
        <v>1681.5495356429929</v>
      </c>
      <c r="F77" s="2110">
        <v>13.410735521071738</v>
      </c>
      <c r="G77" s="2110">
        <v>2158.4208046269978</v>
      </c>
      <c r="H77" s="2111">
        <v>15.178361203645416</v>
      </c>
    </row>
    <row r="78" spans="1:8">
      <c r="A78" s="667" t="s">
        <v>634</v>
      </c>
      <c r="B78" s="2105">
        <v>434697.5632333465</v>
      </c>
      <c r="C78" s="2106">
        <v>532019.17145723687</v>
      </c>
      <c r="D78" s="2106">
        <v>615449.58777251688</v>
      </c>
      <c r="E78" s="2106">
        <v>97321.608223890362</v>
      </c>
      <c r="F78" s="2106">
        <v>22.388349154754277</v>
      </c>
      <c r="G78" s="2106">
        <v>83430.416315280017</v>
      </c>
      <c r="H78" s="2107">
        <v>15.681843961893026</v>
      </c>
    </row>
    <row r="79" spans="1:8">
      <c r="A79" s="670" t="s">
        <v>636</v>
      </c>
      <c r="B79" s="2108">
        <v>90137.665558502005</v>
      </c>
      <c r="C79" s="2109">
        <v>111321.438182246</v>
      </c>
      <c r="D79" s="2109">
        <v>114825.38086647121</v>
      </c>
      <c r="E79" s="2110">
        <v>21183.772623743993</v>
      </c>
      <c r="F79" s="2110">
        <v>23.501576718774793</v>
      </c>
      <c r="G79" s="2110">
        <v>3503.9426842252142</v>
      </c>
      <c r="H79" s="2111">
        <v>3.1475902049422473</v>
      </c>
    </row>
    <row r="80" spans="1:8">
      <c r="A80" s="670" t="s">
        <v>638</v>
      </c>
      <c r="B80" s="2112">
        <v>70383.149777159837</v>
      </c>
      <c r="C80" s="2110">
        <v>80665.265556319966</v>
      </c>
      <c r="D80" s="2110">
        <v>85757.158334164516</v>
      </c>
      <c r="E80" s="2112">
        <v>10282.115779160129</v>
      </c>
      <c r="F80" s="2110">
        <v>14.608774702061995</v>
      </c>
      <c r="G80" s="2110">
        <v>5091.8927778445504</v>
      </c>
      <c r="H80" s="2111">
        <v>6.3123734146631225</v>
      </c>
    </row>
    <row r="81" spans="1:8">
      <c r="A81" s="670" t="s">
        <v>640</v>
      </c>
      <c r="B81" s="2112">
        <v>41261.564200699999</v>
      </c>
      <c r="C81" s="2110">
        <v>53776.227504030008</v>
      </c>
      <c r="D81" s="2110">
        <v>67247.549599310005</v>
      </c>
      <c r="E81" s="2112">
        <v>12514.66330333001</v>
      </c>
      <c r="F81" s="2110">
        <v>30.330074842673316</v>
      </c>
      <c r="G81" s="2110">
        <v>13471.322095279997</v>
      </c>
      <c r="H81" s="2111">
        <v>25.050701249488821</v>
      </c>
    </row>
    <row r="82" spans="1:8">
      <c r="A82" s="670" t="s">
        <v>642</v>
      </c>
      <c r="B82" s="2112">
        <v>178184.44643950532</v>
      </c>
      <c r="C82" s="2110">
        <v>221011.48143331238</v>
      </c>
      <c r="D82" s="2110">
        <v>276061.50147563813</v>
      </c>
      <c r="E82" s="2112">
        <v>42827.034993807058</v>
      </c>
      <c r="F82" s="2110">
        <v>24.035226334048797</v>
      </c>
      <c r="G82" s="2110">
        <v>55050.020042325748</v>
      </c>
      <c r="H82" s="2111">
        <v>24.908217295008019</v>
      </c>
    </row>
    <row r="83" spans="1:8">
      <c r="A83" s="670" t="s">
        <v>644</v>
      </c>
      <c r="B83" s="2112">
        <v>53330.805764029348</v>
      </c>
      <c r="C83" s="2110">
        <v>63794.952832188494</v>
      </c>
      <c r="D83" s="2110">
        <v>70203.985815102962</v>
      </c>
      <c r="E83" s="2112">
        <v>10464.147068159145</v>
      </c>
      <c r="F83" s="2110">
        <v>19.621205639493677</v>
      </c>
      <c r="G83" s="2110">
        <v>6409.0329829144684</v>
      </c>
      <c r="H83" s="2111">
        <v>10.046300997781623</v>
      </c>
    </row>
    <row r="84" spans="1:8">
      <c r="A84" s="670" t="s">
        <v>646</v>
      </c>
      <c r="B84" s="2113">
        <v>1399.9314934499996</v>
      </c>
      <c r="C84" s="2114">
        <v>1449.8059491399999</v>
      </c>
      <c r="D84" s="2114">
        <v>1354.01168183</v>
      </c>
      <c r="E84" s="2110">
        <v>49.874455690000332</v>
      </c>
      <c r="F84" s="2110">
        <v>3.5626354520455443</v>
      </c>
      <c r="G84" s="2110">
        <v>-95.794267309999896</v>
      </c>
      <c r="H84" s="2111">
        <v>-6.6073854481576255</v>
      </c>
    </row>
    <row r="85" spans="1:8">
      <c r="A85" s="667" t="s">
        <v>648</v>
      </c>
      <c r="B85" s="2105">
        <v>165393.32964811832</v>
      </c>
      <c r="C85" s="2106">
        <v>203034.79272698998</v>
      </c>
      <c r="D85" s="2106">
        <v>233846.70505106996</v>
      </c>
      <c r="E85" s="2106">
        <v>37641.46307887166</v>
      </c>
      <c r="F85" s="2106">
        <v>22.758755240586517</v>
      </c>
      <c r="G85" s="2106">
        <v>30811.912324079982</v>
      </c>
      <c r="H85" s="2107">
        <v>15.175680931450557</v>
      </c>
    </row>
    <row r="86" spans="1:8">
      <c r="A86" s="670" t="s">
        <v>650</v>
      </c>
      <c r="B86" s="2108">
        <v>1273.1897967</v>
      </c>
      <c r="C86" s="2109">
        <v>963.81957014</v>
      </c>
      <c r="D86" s="2109">
        <v>945.47779633999994</v>
      </c>
      <c r="E86" s="2110">
        <v>-309.37022655999999</v>
      </c>
      <c r="F86" s="2110">
        <v>-24.298830179275814</v>
      </c>
      <c r="G86" s="2110">
        <v>-18.341773800000055</v>
      </c>
      <c r="H86" s="2111">
        <v>-1.9030298168085356</v>
      </c>
    </row>
    <row r="87" spans="1:8">
      <c r="A87" s="723" t="s">
        <v>652</v>
      </c>
      <c r="B87" s="2112">
        <v>174.83791459</v>
      </c>
      <c r="C87" s="2110">
        <v>325.96860669000006</v>
      </c>
      <c r="D87" s="2110">
        <v>53.658914260000003</v>
      </c>
      <c r="E87" s="2112">
        <v>151.13069210000006</v>
      </c>
      <c r="F87" s="2110">
        <v>86.440456839356571</v>
      </c>
      <c r="G87" s="2110">
        <v>-272.30969243000004</v>
      </c>
      <c r="H87" s="2111">
        <v>-83.538625144037184</v>
      </c>
    </row>
    <row r="88" spans="1:8">
      <c r="A88" s="670" t="s">
        <v>654</v>
      </c>
      <c r="B88" s="2112">
        <v>1200.2112925900003</v>
      </c>
      <c r="C88" s="2110">
        <v>1176.3892822599998</v>
      </c>
      <c r="D88" s="2110">
        <v>893.77847144999998</v>
      </c>
      <c r="E88" s="2112">
        <v>-23.822010330000467</v>
      </c>
      <c r="F88" s="2110">
        <v>-1.9848180463786231</v>
      </c>
      <c r="G88" s="2110">
        <v>-282.61081080999986</v>
      </c>
      <c r="H88" s="2111">
        <v>-24.023579190305696</v>
      </c>
    </row>
    <row r="89" spans="1:8">
      <c r="A89" s="670" t="s">
        <v>656</v>
      </c>
      <c r="B89" s="2112">
        <v>54019.435589350003</v>
      </c>
      <c r="C89" s="2110">
        <v>68702.30944094999</v>
      </c>
      <c r="D89" s="2110">
        <v>96996.025859849993</v>
      </c>
      <c r="E89" s="2112">
        <v>14682.873851599987</v>
      </c>
      <c r="F89" s="2110">
        <v>27.180724291933796</v>
      </c>
      <c r="G89" s="2110">
        <v>28293.716418900003</v>
      </c>
      <c r="H89" s="2111">
        <v>41.183064512872903</v>
      </c>
    </row>
    <row r="90" spans="1:8">
      <c r="A90" s="670" t="s">
        <v>658</v>
      </c>
      <c r="B90" s="2112">
        <v>4050.7289513899996</v>
      </c>
      <c r="C90" s="2110">
        <v>4872.084484420001</v>
      </c>
      <c r="D90" s="2110">
        <v>3624.3368080900004</v>
      </c>
      <c r="E90" s="2112">
        <v>821.35553303000142</v>
      </c>
      <c r="F90" s="2110">
        <v>20.276733962862533</v>
      </c>
      <c r="G90" s="2110">
        <v>-1247.7476763300006</v>
      </c>
      <c r="H90" s="2111">
        <v>-25.610140388986689</v>
      </c>
    </row>
    <row r="91" spans="1:8">
      <c r="A91" s="670" t="s">
        <v>660</v>
      </c>
      <c r="B91" s="2112">
        <v>106.64442317</v>
      </c>
      <c r="C91" s="2110">
        <v>118.39194998999994</v>
      </c>
      <c r="D91" s="2110">
        <v>104.39961718000002</v>
      </c>
      <c r="E91" s="2112">
        <v>11.747526819999948</v>
      </c>
      <c r="F91" s="2110">
        <v>11.015603508186661</v>
      </c>
      <c r="G91" s="2110">
        <v>-13.992332809999922</v>
      </c>
      <c r="H91" s="2111">
        <v>-11.818652206659147</v>
      </c>
    </row>
    <row r="92" spans="1:8">
      <c r="A92" s="670" t="s">
        <v>662</v>
      </c>
      <c r="B92" s="2112">
        <v>5511.1981904200011</v>
      </c>
      <c r="C92" s="2110">
        <v>6072.7159132200022</v>
      </c>
      <c r="D92" s="2110">
        <v>4909.8467945999992</v>
      </c>
      <c r="E92" s="2112">
        <v>561.51772280000114</v>
      </c>
      <c r="F92" s="2110">
        <v>10.188668659676866</v>
      </c>
      <c r="G92" s="2110">
        <v>-1162.8691186200031</v>
      </c>
      <c r="H92" s="2111">
        <v>-19.149078192320744</v>
      </c>
    </row>
    <row r="93" spans="1:8">
      <c r="A93" s="670" t="s">
        <v>664</v>
      </c>
      <c r="B93" s="2112">
        <v>0</v>
      </c>
      <c r="C93" s="2110">
        <v>0</v>
      </c>
      <c r="D93" s="2110">
        <v>0</v>
      </c>
      <c r="E93" s="2115">
        <v>0</v>
      </c>
      <c r="F93" s="2116"/>
      <c r="G93" s="2116">
        <v>0</v>
      </c>
      <c r="H93" s="2117"/>
    </row>
    <row r="94" spans="1:8">
      <c r="A94" s="670" t="s">
        <v>666</v>
      </c>
      <c r="B94" s="2112">
        <v>2890.9113391400001</v>
      </c>
      <c r="C94" s="2110">
        <v>3380.3886541800007</v>
      </c>
      <c r="D94" s="2110">
        <v>2064.5046882500001</v>
      </c>
      <c r="E94" s="2112">
        <v>489.47731504000058</v>
      </c>
      <c r="F94" s="2110">
        <v>16.931592069703953</v>
      </c>
      <c r="G94" s="2110">
        <v>-1315.8839659300006</v>
      </c>
      <c r="H94" s="2111">
        <v>-38.927002204401902</v>
      </c>
    </row>
    <row r="95" spans="1:8">
      <c r="A95" s="670" t="s">
        <v>668</v>
      </c>
      <c r="B95" s="2112">
        <v>832.46635490000006</v>
      </c>
      <c r="C95" s="2110">
        <v>1001.81030577</v>
      </c>
      <c r="D95" s="2110">
        <v>553.83554038999989</v>
      </c>
      <c r="E95" s="2112">
        <v>169.34395086999996</v>
      </c>
      <c r="F95" s="2110">
        <v>20.342437850277133</v>
      </c>
      <c r="G95" s="2110">
        <v>-447.97476538000012</v>
      </c>
      <c r="H95" s="2111">
        <v>-44.716525953052844</v>
      </c>
    </row>
    <row r="96" spans="1:8">
      <c r="A96" s="670" t="s">
        <v>670</v>
      </c>
      <c r="B96" s="2112">
        <v>85054.80704698831</v>
      </c>
      <c r="C96" s="2110">
        <v>103153.31243929999</v>
      </c>
      <c r="D96" s="2110">
        <v>108045.06577727998</v>
      </c>
      <c r="E96" s="2112">
        <v>18098.505392311679</v>
      </c>
      <c r="F96" s="2110">
        <v>21.278639057182513</v>
      </c>
      <c r="G96" s="2110">
        <v>4891.7533379799861</v>
      </c>
      <c r="H96" s="2111">
        <v>4.7422164371682314</v>
      </c>
    </row>
    <row r="97" spans="1:8">
      <c r="A97" s="670" t="s">
        <v>672</v>
      </c>
      <c r="B97" s="2113">
        <v>10278.898748879996</v>
      </c>
      <c r="C97" s="2114">
        <v>13267.602080069999</v>
      </c>
      <c r="D97" s="2114">
        <v>15655.774783379997</v>
      </c>
      <c r="E97" s="2110">
        <v>2988.7033311900032</v>
      </c>
      <c r="F97" s="2110">
        <v>29.076104398009146</v>
      </c>
      <c r="G97" s="2110">
        <v>2388.1727033099978</v>
      </c>
      <c r="H97" s="2111">
        <v>18.000032627579362</v>
      </c>
    </row>
    <row r="98" spans="1:8">
      <c r="A98" s="667" t="s">
        <v>674</v>
      </c>
      <c r="B98" s="2105">
        <v>156122.2882613235</v>
      </c>
      <c r="C98" s="2106">
        <v>197151.33700549349</v>
      </c>
      <c r="D98" s="2106">
        <v>245022.55473451747</v>
      </c>
      <c r="E98" s="2106">
        <v>41029.048744169995</v>
      </c>
      <c r="F98" s="2106">
        <v>26.280071347336388</v>
      </c>
      <c r="G98" s="2106">
        <v>47871.217729023978</v>
      </c>
      <c r="H98" s="2107">
        <v>24.281457308955545</v>
      </c>
    </row>
    <row r="99" spans="1:8">
      <c r="A99" s="670" t="s">
        <v>676</v>
      </c>
      <c r="B99" s="2108">
        <v>12074.975327048003</v>
      </c>
      <c r="C99" s="2109">
        <v>18326.590206141496</v>
      </c>
      <c r="D99" s="2109">
        <v>22842.25733667149</v>
      </c>
      <c r="E99" s="2110">
        <v>6251.6148790934931</v>
      </c>
      <c r="F99" s="2110">
        <v>51.773313897295061</v>
      </c>
      <c r="G99" s="2110">
        <v>4515.6671305299933</v>
      </c>
      <c r="H99" s="2111">
        <v>24.639974374593319</v>
      </c>
    </row>
    <row r="100" spans="1:8">
      <c r="A100" s="670" t="s">
        <v>678</v>
      </c>
      <c r="B100" s="2112">
        <v>50929.034126069535</v>
      </c>
      <c r="C100" s="2110">
        <v>67591.908160480001</v>
      </c>
      <c r="D100" s="2110">
        <v>91306.722221442018</v>
      </c>
      <c r="E100" s="2112">
        <v>16662.874034410466</v>
      </c>
      <c r="F100" s="2110">
        <v>32.717828484952719</v>
      </c>
      <c r="G100" s="2110">
        <v>23714.814060962017</v>
      </c>
      <c r="H100" s="2111">
        <v>35.085285659722985</v>
      </c>
    </row>
    <row r="101" spans="1:8">
      <c r="A101" s="670" t="s">
        <v>680</v>
      </c>
      <c r="B101" s="2112">
        <v>1483.35433272</v>
      </c>
      <c r="C101" s="2110">
        <v>1717.2919963300001</v>
      </c>
      <c r="D101" s="2110">
        <v>1611.9257483000001</v>
      </c>
      <c r="E101" s="2112">
        <v>233.93766361000007</v>
      </c>
      <c r="F101" s="2110">
        <v>15.770855179357774</v>
      </c>
      <c r="G101" s="2110">
        <v>-105.36624802999995</v>
      </c>
      <c r="H101" s="2111">
        <v>-6.1356046761515595</v>
      </c>
    </row>
    <row r="102" spans="1:8">
      <c r="A102" s="670" t="s">
        <v>682</v>
      </c>
      <c r="B102" s="2112">
        <v>2929.0406959200004</v>
      </c>
      <c r="C102" s="2110">
        <v>3138.9906976400002</v>
      </c>
      <c r="D102" s="2110">
        <v>3212.5911566900004</v>
      </c>
      <c r="E102" s="2112">
        <v>209.95000171999982</v>
      </c>
      <c r="F102" s="2110">
        <v>7.1678758855228315</v>
      </c>
      <c r="G102" s="2110">
        <v>73.600459050000154</v>
      </c>
      <c r="H102" s="2111">
        <v>2.3447173355861004</v>
      </c>
    </row>
    <row r="103" spans="1:8">
      <c r="A103" s="670" t="s">
        <v>684</v>
      </c>
      <c r="B103" s="2112">
        <v>23914.127947180001</v>
      </c>
      <c r="C103" s="2110">
        <v>28079.15711874</v>
      </c>
      <c r="D103" s="2110">
        <v>31296.267515690004</v>
      </c>
      <c r="E103" s="2112">
        <v>4165.0291715599997</v>
      </c>
      <c r="F103" s="2110">
        <v>17.41660486537268</v>
      </c>
      <c r="G103" s="2110">
        <v>3217.1103969500036</v>
      </c>
      <c r="H103" s="2111">
        <v>11.457289773142469</v>
      </c>
    </row>
    <row r="104" spans="1:8">
      <c r="A104" s="670" t="s">
        <v>686</v>
      </c>
      <c r="B104" s="2112">
        <v>29810.215481134004</v>
      </c>
      <c r="C104" s="2110">
        <v>36881.95024387</v>
      </c>
      <c r="D104" s="2110">
        <v>44022.315124590001</v>
      </c>
      <c r="E104" s="2112">
        <v>7071.7347627359959</v>
      </c>
      <c r="F104" s="2110">
        <v>23.722521453128998</v>
      </c>
      <c r="G104" s="2110">
        <v>7140.3648807200007</v>
      </c>
      <c r="H104" s="2111">
        <v>19.360052365741616</v>
      </c>
    </row>
    <row r="105" spans="1:8">
      <c r="A105" s="670" t="s">
        <v>688</v>
      </c>
      <c r="B105" s="2112">
        <v>3524.7618459499995</v>
      </c>
      <c r="C105" s="2110">
        <v>5226.3658695300001</v>
      </c>
      <c r="D105" s="2110">
        <v>7973.5186369900002</v>
      </c>
      <c r="E105" s="2112">
        <v>1701.6040235800006</v>
      </c>
      <c r="F105" s="2110">
        <v>48.275716146189204</v>
      </c>
      <c r="G105" s="2110">
        <v>2747.1527674600002</v>
      </c>
      <c r="H105" s="2111">
        <v>52.563345851388853</v>
      </c>
    </row>
    <row r="106" spans="1:8">
      <c r="A106" s="670" t="s">
        <v>690</v>
      </c>
      <c r="B106" s="2113">
        <v>31456.778505301998</v>
      </c>
      <c r="C106" s="2114">
        <v>36189.082712762</v>
      </c>
      <c r="D106" s="2114">
        <v>42756.956994143969</v>
      </c>
      <c r="E106" s="2110">
        <v>4732.3042074600016</v>
      </c>
      <c r="F106" s="2116">
        <v>15.043829763630685</v>
      </c>
      <c r="G106" s="2110">
        <v>6567.8742813819699</v>
      </c>
      <c r="H106" s="2111">
        <v>18.148772472383843</v>
      </c>
    </row>
    <row r="107" spans="1:8">
      <c r="A107" s="667" t="s">
        <v>692</v>
      </c>
      <c r="B107" s="2105">
        <v>85338.972948454437</v>
      </c>
      <c r="C107" s="2106">
        <v>87156.8385608932</v>
      </c>
      <c r="D107" s="2106">
        <v>90104.745180262806</v>
      </c>
      <c r="E107" s="2106">
        <v>1817.8656124387635</v>
      </c>
      <c r="F107" s="2106">
        <v>2.1301704832290072</v>
      </c>
      <c r="G107" s="2106">
        <v>2947.9066193696053</v>
      </c>
      <c r="H107" s="2107">
        <v>3.3823009967370652</v>
      </c>
    </row>
    <row r="108" spans="1:8">
      <c r="A108" s="670" t="s">
        <v>694</v>
      </c>
      <c r="B108" s="2108">
        <v>38626.74104097901</v>
      </c>
      <c r="C108" s="2109">
        <v>39825.254956610006</v>
      </c>
      <c r="D108" s="2109">
        <v>40277.544702391999</v>
      </c>
      <c r="E108" s="2110">
        <v>1198.5139156309961</v>
      </c>
      <c r="F108" s="2110">
        <v>3.1028087882420516</v>
      </c>
      <c r="G108" s="2110">
        <v>452.28974578199268</v>
      </c>
      <c r="H108" s="2111">
        <v>1.1356857508502247</v>
      </c>
    </row>
    <row r="109" spans="1:8">
      <c r="A109" s="670" t="s">
        <v>696</v>
      </c>
      <c r="B109" s="2112">
        <v>17443.313639898217</v>
      </c>
      <c r="C109" s="2110">
        <v>14674.837747619998</v>
      </c>
      <c r="D109" s="2110">
        <v>16381.153794266073</v>
      </c>
      <c r="E109" s="2112">
        <v>-2768.4758922782185</v>
      </c>
      <c r="F109" s="2110">
        <v>-15.871272795014496</v>
      </c>
      <c r="G109" s="2110">
        <v>1706.316046646074</v>
      </c>
      <c r="H109" s="2111">
        <v>11.627495145033604</v>
      </c>
    </row>
    <row r="110" spans="1:8">
      <c r="A110" s="670" t="s">
        <v>698</v>
      </c>
      <c r="B110" s="2112">
        <v>28363.100666419999</v>
      </c>
      <c r="C110" s="2110">
        <v>31378.829788066992</v>
      </c>
      <c r="D110" s="2110">
        <v>31775.728427049995</v>
      </c>
      <c r="E110" s="2112">
        <v>3015.729121646993</v>
      </c>
      <c r="F110" s="2110">
        <v>10.632579128478055</v>
      </c>
      <c r="G110" s="2110">
        <v>396.89863898300246</v>
      </c>
      <c r="H110" s="2111">
        <v>1.2648611871878612</v>
      </c>
    </row>
    <row r="111" spans="1:8">
      <c r="A111" s="670" t="s">
        <v>700</v>
      </c>
      <c r="B111" s="2113">
        <v>905.81760115722693</v>
      </c>
      <c r="C111" s="2114">
        <v>1277.9160685961765</v>
      </c>
      <c r="D111" s="2114">
        <v>1670.31825655478</v>
      </c>
      <c r="E111" s="2110">
        <v>372.09846743894957</v>
      </c>
      <c r="F111" s="2110">
        <v>41.078741124435574</v>
      </c>
      <c r="G111" s="2110">
        <v>392.40218795860346</v>
      </c>
      <c r="H111" s="2111">
        <v>30.706413167624326</v>
      </c>
    </row>
    <row r="112" spans="1:8">
      <c r="A112" s="667" t="s">
        <v>702</v>
      </c>
      <c r="B112" s="2105">
        <v>1583.80948373</v>
      </c>
      <c r="C112" s="2106">
        <v>1553.5354315100001</v>
      </c>
      <c r="D112" s="2106">
        <v>1569.1037936800001</v>
      </c>
      <c r="E112" s="2106">
        <v>-30.27405221999993</v>
      </c>
      <c r="F112" s="2106">
        <v>-1.9114705733862685</v>
      </c>
      <c r="G112" s="2106">
        <v>15.56836217</v>
      </c>
      <c r="H112" s="2107">
        <v>1.0021246927640342</v>
      </c>
    </row>
    <row r="113" spans="1:8">
      <c r="A113" s="667" t="s">
        <v>704</v>
      </c>
      <c r="B113" s="2105">
        <v>343347.97696838086</v>
      </c>
      <c r="C113" s="2105">
        <v>406812.9161589992</v>
      </c>
      <c r="D113" s="2105">
        <v>480356.85262414603</v>
      </c>
      <c r="E113" s="2106">
        <v>63464.939190618345</v>
      </c>
      <c r="F113" s="2106">
        <v>18.48414537082386</v>
      </c>
      <c r="G113" s="2106">
        <v>73543.936465146835</v>
      </c>
      <c r="H113" s="2107">
        <v>18.078073124994596</v>
      </c>
    </row>
    <row r="114" spans="1:8" ht="16.5" thickBot="1">
      <c r="A114" s="2118" t="s">
        <v>706</v>
      </c>
      <c r="B114" s="2119">
        <v>1986225.1150022778</v>
      </c>
      <c r="C114" s="2119">
        <v>2422778.7988939821</v>
      </c>
      <c r="D114" s="2119">
        <v>2911896.7808499373</v>
      </c>
      <c r="E114" s="2119">
        <v>436553.6838917039</v>
      </c>
      <c r="F114" s="2119">
        <v>21.979063732219661</v>
      </c>
      <c r="G114" s="2119">
        <v>489117.98195595574</v>
      </c>
      <c r="H114" s="2120">
        <v>20.188305353309268</v>
      </c>
    </row>
    <row r="115" spans="1:8" ht="16.5" thickTop="1">
      <c r="A115" s="2061" t="s">
        <v>490</v>
      </c>
      <c r="B115" s="587"/>
      <c r="C115" s="587"/>
      <c r="D115" s="587"/>
    </row>
    <row r="116" spans="1:8">
      <c r="A116" s="2808" t="s">
        <v>714</v>
      </c>
      <c r="B116" s="2808"/>
      <c r="C116" s="2808"/>
      <c r="D116" s="2808"/>
      <c r="E116" s="2808"/>
      <c r="F116" s="2808"/>
      <c r="G116" s="2808"/>
      <c r="H116" s="2808"/>
    </row>
  </sheetData>
  <mergeCells count="13">
    <mergeCell ref="A116:H116"/>
    <mergeCell ref="G4:H4"/>
    <mergeCell ref="P4:Q4"/>
    <mergeCell ref="A5:A7"/>
    <mergeCell ref="E5:H5"/>
    <mergeCell ref="E6:F6"/>
    <mergeCell ref="B6:B7"/>
    <mergeCell ref="C6:C7"/>
    <mergeCell ref="A1:H1"/>
    <mergeCell ref="D6:D7"/>
    <mergeCell ref="G6:H6"/>
    <mergeCell ref="A2:H2"/>
    <mergeCell ref="A3:H3"/>
  </mergeCells>
  <pageMargins left="0.75" right="0.25" top="0.24" bottom="0.24" header="0" footer="0"/>
  <pageSetup paperSize="9" scale="60" orientation="landscape" r:id="rId1"/>
</worksheet>
</file>

<file path=xl/worksheets/sheet48.xml><?xml version="1.0" encoding="utf-8"?>
<worksheet xmlns="http://schemas.openxmlformats.org/spreadsheetml/2006/main" xmlns:r="http://schemas.openxmlformats.org/officeDocument/2006/relationships">
  <sheetPr>
    <pageSetUpPr fitToPage="1"/>
  </sheetPr>
  <dimension ref="A1:I56"/>
  <sheetViews>
    <sheetView showGridLines="0" topLeftCell="A32" workbookViewId="0">
      <selection activeCell="A56" sqref="A56"/>
    </sheetView>
  </sheetViews>
  <sheetFormatPr defaultRowHeight="15.75"/>
  <cols>
    <col min="1" max="1" width="40.42578125" style="586" bestFit="1" customWidth="1"/>
    <col min="2" max="2" width="15.42578125" style="586" bestFit="1" customWidth="1"/>
    <col min="3" max="4" width="16.5703125" style="586" bestFit="1" customWidth="1"/>
    <col min="5" max="5" width="14.7109375" style="586" bestFit="1" customWidth="1"/>
    <col min="6" max="6" width="12.5703125" style="586" bestFit="1" customWidth="1"/>
    <col min="7" max="7" width="14.7109375" style="586" bestFit="1" customWidth="1"/>
    <col min="8" max="8" width="11.28515625" style="586" customWidth="1"/>
    <col min="9" max="255" width="9.140625" style="586"/>
    <col min="256" max="256" width="34.42578125" style="586" bestFit="1" customWidth="1"/>
    <col min="257" max="257" width="12.5703125" style="586" bestFit="1" customWidth="1"/>
    <col min="258" max="259" width="9.42578125" style="586" bestFit="1" customWidth="1"/>
    <col min="260" max="261" width="9.140625" style="586"/>
    <col min="262" max="262" width="7.28515625" style="586" bestFit="1" customWidth="1"/>
    <col min="263" max="263" width="9.5703125" style="586" customWidth="1"/>
    <col min="264" max="264" width="7.28515625" style="586" bestFit="1" customWidth="1"/>
    <col min="265" max="511" width="9.140625" style="586"/>
    <col min="512" max="512" width="34.42578125" style="586" bestFit="1" customWidth="1"/>
    <col min="513" max="513" width="12.5703125" style="586" bestFit="1" customWidth="1"/>
    <col min="514" max="515" width="9.42578125" style="586" bestFit="1" customWidth="1"/>
    <col min="516" max="517" width="9.140625" style="586"/>
    <col min="518" max="518" width="7.28515625" style="586" bestFit="1" customWidth="1"/>
    <col min="519" max="519" width="9.5703125" style="586" customWidth="1"/>
    <col min="520" max="520" width="7.28515625" style="586" bestFit="1" customWidth="1"/>
    <col min="521" max="767" width="9.140625" style="586"/>
    <col min="768" max="768" width="34.42578125" style="586" bestFit="1" customWidth="1"/>
    <col min="769" max="769" width="12.5703125" style="586" bestFit="1" customWidth="1"/>
    <col min="770" max="771" width="9.42578125" style="586" bestFit="1" customWidth="1"/>
    <col min="772" max="773" width="9.140625" style="586"/>
    <col min="774" max="774" width="7.28515625" style="586" bestFit="1" customWidth="1"/>
    <col min="775" max="775" width="9.5703125" style="586" customWidth="1"/>
    <col min="776" max="776" width="7.28515625" style="586" bestFit="1" customWidth="1"/>
    <col min="777" max="1023" width="9.140625" style="586"/>
    <col min="1024" max="1024" width="34.42578125" style="586" bestFit="1" customWidth="1"/>
    <col min="1025" max="1025" width="12.5703125" style="586" bestFit="1" customWidth="1"/>
    <col min="1026" max="1027" width="9.42578125" style="586" bestFit="1" customWidth="1"/>
    <col min="1028" max="1029" width="9.140625" style="586"/>
    <col min="1030" max="1030" width="7.28515625" style="586" bestFit="1" customWidth="1"/>
    <col min="1031" max="1031" width="9.5703125" style="586" customWidth="1"/>
    <col min="1032" max="1032" width="7.28515625" style="586" bestFit="1" customWidth="1"/>
    <col min="1033" max="1279" width="9.140625" style="586"/>
    <col min="1280" max="1280" width="34.42578125" style="586" bestFit="1" customWidth="1"/>
    <col min="1281" max="1281" width="12.5703125" style="586" bestFit="1" customWidth="1"/>
    <col min="1282" max="1283" width="9.42578125" style="586" bestFit="1" customWidth="1"/>
    <col min="1284" max="1285" width="9.140625" style="586"/>
    <col min="1286" max="1286" width="7.28515625" style="586" bestFit="1" customWidth="1"/>
    <col min="1287" max="1287" width="9.5703125" style="586" customWidth="1"/>
    <col min="1288" max="1288" width="7.28515625" style="586" bestFit="1" customWidth="1"/>
    <col min="1289" max="1535" width="9.140625" style="586"/>
    <col min="1536" max="1536" width="34.42578125" style="586" bestFit="1" customWidth="1"/>
    <col min="1537" max="1537" width="12.5703125" style="586" bestFit="1" customWidth="1"/>
    <col min="1538" max="1539" width="9.42578125" style="586" bestFit="1" customWidth="1"/>
    <col min="1540" max="1541" width="9.140625" style="586"/>
    <col min="1542" max="1542" width="7.28515625" style="586" bestFit="1" customWidth="1"/>
    <col min="1543" max="1543" width="9.5703125" style="586" customWidth="1"/>
    <col min="1544" max="1544" width="7.28515625" style="586" bestFit="1" customWidth="1"/>
    <col min="1545" max="1791" width="9.140625" style="586"/>
    <col min="1792" max="1792" width="34.42578125" style="586" bestFit="1" customWidth="1"/>
    <col min="1793" max="1793" width="12.5703125" style="586" bestFit="1" customWidth="1"/>
    <col min="1794" max="1795" width="9.42578125" style="586" bestFit="1" customWidth="1"/>
    <col min="1796" max="1797" width="9.140625" style="586"/>
    <col min="1798" max="1798" width="7.28515625" style="586" bestFit="1" customWidth="1"/>
    <col min="1799" max="1799" width="9.5703125" style="586" customWidth="1"/>
    <col min="1800" max="1800" width="7.28515625" style="586" bestFit="1" customWidth="1"/>
    <col min="1801" max="2047" width="9.140625" style="586"/>
    <col min="2048" max="2048" width="34.42578125" style="586" bestFit="1" customWidth="1"/>
    <col min="2049" max="2049" width="12.5703125" style="586" bestFit="1" customWidth="1"/>
    <col min="2050" max="2051" width="9.42578125" style="586" bestFit="1" customWidth="1"/>
    <col min="2052" max="2053" width="9.140625" style="586"/>
    <col min="2054" max="2054" width="7.28515625" style="586" bestFit="1" customWidth="1"/>
    <col min="2055" max="2055" width="9.5703125" style="586" customWidth="1"/>
    <col min="2056" max="2056" width="7.28515625" style="586" bestFit="1" customWidth="1"/>
    <col min="2057" max="2303" width="9.140625" style="586"/>
    <col min="2304" max="2304" width="34.42578125" style="586" bestFit="1" customWidth="1"/>
    <col min="2305" max="2305" width="12.5703125" style="586" bestFit="1" customWidth="1"/>
    <col min="2306" max="2307" width="9.42578125" style="586" bestFit="1" customWidth="1"/>
    <col min="2308" max="2309" width="9.140625" style="586"/>
    <col min="2310" max="2310" width="7.28515625" style="586" bestFit="1" customWidth="1"/>
    <col min="2311" max="2311" width="9.5703125" style="586" customWidth="1"/>
    <col min="2312" max="2312" width="7.28515625" style="586" bestFit="1" customWidth="1"/>
    <col min="2313" max="2559" width="9.140625" style="586"/>
    <col min="2560" max="2560" width="34.42578125" style="586" bestFit="1" customWidth="1"/>
    <col min="2561" max="2561" width="12.5703125" style="586" bestFit="1" customWidth="1"/>
    <col min="2562" max="2563" width="9.42578125" style="586" bestFit="1" customWidth="1"/>
    <col min="2564" max="2565" width="9.140625" style="586"/>
    <col min="2566" max="2566" width="7.28515625" style="586" bestFit="1" customWidth="1"/>
    <col min="2567" max="2567" width="9.5703125" style="586" customWidth="1"/>
    <col min="2568" max="2568" width="7.28515625" style="586" bestFit="1" customWidth="1"/>
    <col min="2569" max="2815" width="9.140625" style="586"/>
    <col min="2816" max="2816" width="34.42578125" style="586" bestFit="1" customWidth="1"/>
    <col min="2817" max="2817" width="12.5703125" style="586" bestFit="1" customWidth="1"/>
    <col min="2818" max="2819" width="9.42578125" style="586" bestFit="1" customWidth="1"/>
    <col min="2820" max="2821" width="9.140625" style="586"/>
    <col min="2822" max="2822" width="7.28515625" style="586" bestFit="1" customWidth="1"/>
    <col min="2823" max="2823" width="9.5703125" style="586" customWidth="1"/>
    <col min="2824" max="2824" width="7.28515625" style="586" bestFit="1" customWidth="1"/>
    <col min="2825" max="3071" width="9.140625" style="586"/>
    <col min="3072" max="3072" width="34.42578125" style="586" bestFit="1" customWidth="1"/>
    <col min="3073" max="3073" width="12.5703125" style="586" bestFit="1" customWidth="1"/>
    <col min="3074" max="3075" width="9.42578125" style="586" bestFit="1" customWidth="1"/>
    <col min="3076" max="3077" width="9.140625" style="586"/>
    <col min="3078" max="3078" width="7.28515625" style="586" bestFit="1" customWidth="1"/>
    <col min="3079" max="3079" width="9.5703125" style="586" customWidth="1"/>
    <col min="3080" max="3080" width="7.28515625" style="586" bestFit="1" customWidth="1"/>
    <col min="3081" max="3327" width="9.140625" style="586"/>
    <col min="3328" max="3328" width="34.42578125" style="586" bestFit="1" customWidth="1"/>
    <col min="3329" max="3329" width="12.5703125" style="586" bestFit="1" customWidth="1"/>
    <col min="3330" max="3331" width="9.42578125" style="586" bestFit="1" customWidth="1"/>
    <col min="3332" max="3333" width="9.140625" style="586"/>
    <col min="3334" max="3334" width="7.28515625" style="586" bestFit="1" customWidth="1"/>
    <col min="3335" max="3335" width="9.5703125" style="586" customWidth="1"/>
    <col min="3336" max="3336" width="7.28515625" style="586" bestFit="1" customWidth="1"/>
    <col min="3337" max="3583" width="9.140625" style="586"/>
    <col min="3584" max="3584" width="34.42578125" style="586" bestFit="1" customWidth="1"/>
    <col min="3585" max="3585" width="12.5703125" style="586" bestFit="1" customWidth="1"/>
    <col min="3586" max="3587" width="9.42578125" style="586" bestFit="1" customWidth="1"/>
    <col min="3588" max="3589" width="9.140625" style="586"/>
    <col min="3590" max="3590" width="7.28515625" style="586" bestFit="1" customWidth="1"/>
    <col min="3591" max="3591" width="9.5703125" style="586" customWidth="1"/>
    <col min="3592" max="3592" width="7.28515625" style="586" bestFit="1" customWidth="1"/>
    <col min="3593" max="3839" width="9.140625" style="586"/>
    <col min="3840" max="3840" width="34.42578125" style="586" bestFit="1" customWidth="1"/>
    <col min="3841" max="3841" width="12.5703125" style="586" bestFit="1" customWidth="1"/>
    <col min="3842" max="3843" width="9.42578125" style="586" bestFit="1" customWidth="1"/>
    <col min="3844" max="3845" width="9.140625" style="586"/>
    <col min="3846" max="3846" width="7.28515625" style="586" bestFit="1" customWidth="1"/>
    <col min="3847" max="3847" width="9.5703125" style="586" customWidth="1"/>
    <col min="3848" max="3848" width="7.28515625" style="586" bestFit="1" customWidth="1"/>
    <col min="3849" max="4095" width="9.140625" style="586"/>
    <col min="4096" max="4096" width="34.42578125" style="586" bestFit="1" customWidth="1"/>
    <col min="4097" max="4097" width="12.5703125" style="586" bestFit="1" customWidth="1"/>
    <col min="4098" max="4099" width="9.42578125" style="586" bestFit="1" customWidth="1"/>
    <col min="4100" max="4101" width="9.140625" style="586"/>
    <col min="4102" max="4102" width="7.28515625" style="586" bestFit="1" customWidth="1"/>
    <col min="4103" max="4103" width="9.5703125" style="586" customWidth="1"/>
    <col min="4104" max="4104" width="7.28515625" style="586" bestFit="1" customWidth="1"/>
    <col min="4105" max="4351" width="9.140625" style="586"/>
    <col min="4352" max="4352" width="34.42578125" style="586" bestFit="1" customWidth="1"/>
    <col min="4353" max="4353" width="12.5703125" style="586" bestFit="1" customWidth="1"/>
    <col min="4354" max="4355" width="9.42578125" style="586" bestFit="1" customWidth="1"/>
    <col min="4356" max="4357" width="9.140625" style="586"/>
    <col min="4358" max="4358" width="7.28515625" style="586" bestFit="1" customWidth="1"/>
    <col min="4359" max="4359" width="9.5703125" style="586" customWidth="1"/>
    <col min="4360" max="4360" width="7.28515625" style="586" bestFit="1" customWidth="1"/>
    <col min="4361" max="4607" width="9.140625" style="586"/>
    <col min="4608" max="4608" width="34.42578125" style="586" bestFit="1" customWidth="1"/>
    <col min="4609" max="4609" width="12.5703125" style="586" bestFit="1" customWidth="1"/>
    <col min="4610" max="4611" width="9.42578125" style="586" bestFit="1" customWidth="1"/>
    <col min="4612" max="4613" width="9.140625" style="586"/>
    <col min="4614" max="4614" width="7.28515625" style="586" bestFit="1" customWidth="1"/>
    <col min="4615" max="4615" width="9.5703125" style="586" customWidth="1"/>
    <col min="4616" max="4616" width="7.28515625" style="586" bestFit="1" customWidth="1"/>
    <col min="4617" max="4863" width="9.140625" style="586"/>
    <col min="4864" max="4864" width="34.42578125" style="586" bestFit="1" customWidth="1"/>
    <col min="4865" max="4865" width="12.5703125" style="586" bestFit="1" customWidth="1"/>
    <col min="4866" max="4867" width="9.42578125" style="586" bestFit="1" customWidth="1"/>
    <col min="4868" max="4869" width="9.140625" style="586"/>
    <col min="4870" max="4870" width="7.28515625" style="586" bestFit="1" customWidth="1"/>
    <col min="4871" max="4871" width="9.5703125" style="586" customWidth="1"/>
    <col min="4872" max="4872" width="7.28515625" style="586" bestFit="1" customWidth="1"/>
    <col min="4873" max="5119" width="9.140625" style="586"/>
    <col min="5120" max="5120" width="34.42578125" style="586" bestFit="1" customWidth="1"/>
    <col min="5121" max="5121" width="12.5703125" style="586" bestFit="1" customWidth="1"/>
    <col min="5122" max="5123" width="9.42578125" style="586" bestFit="1" customWidth="1"/>
    <col min="5124" max="5125" width="9.140625" style="586"/>
    <col min="5126" max="5126" width="7.28515625" style="586" bestFit="1" customWidth="1"/>
    <col min="5127" max="5127" width="9.5703125" style="586" customWidth="1"/>
    <col min="5128" max="5128" width="7.28515625" style="586" bestFit="1" customWidth="1"/>
    <col min="5129" max="5375" width="9.140625" style="586"/>
    <col min="5376" max="5376" width="34.42578125" style="586" bestFit="1" customWidth="1"/>
    <col min="5377" max="5377" width="12.5703125" style="586" bestFit="1" customWidth="1"/>
    <col min="5378" max="5379" width="9.42578125" style="586" bestFit="1" customWidth="1"/>
    <col min="5380" max="5381" width="9.140625" style="586"/>
    <col min="5382" max="5382" width="7.28515625" style="586" bestFit="1" customWidth="1"/>
    <col min="5383" max="5383" width="9.5703125" style="586" customWidth="1"/>
    <col min="5384" max="5384" width="7.28515625" style="586" bestFit="1" customWidth="1"/>
    <col min="5385" max="5631" width="9.140625" style="586"/>
    <col min="5632" max="5632" width="34.42578125" style="586" bestFit="1" customWidth="1"/>
    <col min="5633" max="5633" width="12.5703125" style="586" bestFit="1" customWidth="1"/>
    <col min="5634" max="5635" width="9.42578125" style="586" bestFit="1" customWidth="1"/>
    <col min="5636" max="5637" width="9.140625" style="586"/>
    <col min="5638" max="5638" width="7.28515625" style="586" bestFit="1" customWidth="1"/>
    <col min="5639" max="5639" width="9.5703125" style="586" customWidth="1"/>
    <col min="5640" max="5640" width="7.28515625" style="586" bestFit="1" customWidth="1"/>
    <col min="5641" max="5887" width="9.140625" style="586"/>
    <col min="5888" max="5888" width="34.42578125" style="586" bestFit="1" customWidth="1"/>
    <col min="5889" max="5889" width="12.5703125" style="586" bestFit="1" customWidth="1"/>
    <col min="5890" max="5891" width="9.42578125" style="586" bestFit="1" customWidth="1"/>
    <col min="5892" max="5893" width="9.140625" style="586"/>
    <col min="5894" max="5894" width="7.28515625" style="586" bestFit="1" customWidth="1"/>
    <col min="5895" max="5895" width="9.5703125" style="586" customWidth="1"/>
    <col min="5896" max="5896" width="7.28515625" style="586" bestFit="1" customWidth="1"/>
    <col min="5897" max="6143" width="9.140625" style="586"/>
    <col min="6144" max="6144" width="34.42578125" style="586" bestFit="1" customWidth="1"/>
    <col min="6145" max="6145" width="12.5703125" style="586" bestFit="1" customWidth="1"/>
    <col min="6146" max="6147" width="9.42578125" style="586" bestFit="1" customWidth="1"/>
    <col min="6148" max="6149" width="9.140625" style="586"/>
    <col min="6150" max="6150" width="7.28515625" style="586" bestFit="1" customWidth="1"/>
    <col min="6151" max="6151" width="9.5703125" style="586" customWidth="1"/>
    <col min="6152" max="6152" width="7.28515625" style="586" bestFit="1" customWidth="1"/>
    <col min="6153" max="6399" width="9.140625" style="586"/>
    <col min="6400" max="6400" width="34.42578125" style="586" bestFit="1" customWidth="1"/>
    <col min="6401" max="6401" width="12.5703125" style="586" bestFit="1" customWidth="1"/>
    <col min="6402" max="6403" width="9.42578125" style="586" bestFit="1" customWidth="1"/>
    <col min="6404" max="6405" width="9.140625" style="586"/>
    <col min="6406" max="6406" width="7.28515625" style="586" bestFit="1" customWidth="1"/>
    <col min="6407" max="6407" width="9.5703125" style="586" customWidth="1"/>
    <col min="6408" max="6408" width="7.28515625" style="586" bestFit="1" customWidth="1"/>
    <col min="6409" max="6655" width="9.140625" style="586"/>
    <col min="6656" max="6656" width="34.42578125" style="586" bestFit="1" customWidth="1"/>
    <col min="6657" max="6657" width="12.5703125" style="586" bestFit="1" customWidth="1"/>
    <col min="6658" max="6659" width="9.42578125" style="586" bestFit="1" customWidth="1"/>
    <col min="6660" max="6661" width="9.140625" style="586"/>
    <col min="6662" max="6662" width="7.28515625" style="586" bestFit="1" customWidth="1"/>
    <col min="6663" max="6663" width="9.5703125" style="586" customWidth="1"/>
    <col min="6664" max="6664" width="7.28515625" style="586" bestFit="1" customWidth="1"/>
    <col min="6665" max="6911" width="9.140625" style="586"/>
    <col min="6912" max="6912" width="34.42578125" style="586" bestFit="1" customWidth="1"/>
    <col min="6913" max="6913" width="12.5703125" style="586" bestFit="1" customWidth="1"/>
    <col min="6914" max="6915" width="9.42578125" style="586" bestFit="1" customWidth="1"/>
    <col min="6916" max="6917" width="9.140625" style="586"/>
    <col min="6918" max="6918" width="7.28515625" style="586" bestFit="1" customWidth="1"/>
    <col min="6919" max="6919" width="9.5703125" style="586" customWidth="1"/>
    <col min="6920" max="6920" width="7.28515625" style="586" bestFit="1" customWidth="1"/>
    <col min="6921" max="7167" width="9.140625" style="586"/>
    <col min="7168" max="7168" width="34.42578125" style="586" bestFit="1" customWidth="1"/>
    <col min="7169" max="7169" width="12.5703125" style="586" bestFit="1" customWidth="1"/>
    <col min="7170" max="7171" width="9.42578125" style="586" bestFit="1" customWidth="1"/>
    <col min="7172" max="7173" width="9.140625" style="586"/>
    <col min="7174" max="7174" width="7.28515625" style="586" bestFit="1" customWidth="1"/>
    <col min="7175" max="7175" width="9.5703125" style="586" customWidth="1"/>
    <col min="7176" max="7176" width="7.28515625" style="586" bestFit="1" customWidth="1"/>
    <col min="7177" max="7423" width="9.140625" style="586"/>
    <col min="7424" max="7424" width="34.42578125" style="586" bestFit="1" customWidth="1"/>
    <col min="7425" max="7425" width="12.5703125" style="586" bestFit="1" customWidth="1"/>
    <col min="7426" max="7427" width="9.42578125" style="586" bestFit="1" customWidth="1"/>
    <col min="7428" max="7429" width="9.140625" style="586"/>
    <col min="7430" max="7430" width="7.28515625" style="586" bestFit="1" customWidth="1"/>
    <col min="7431" max="7431" width="9.5703125" style="586" customWidth="1"/>
    <col min="7432" max="7432" width="7.28515625" style="586" bestFit="1" customWidth="1"/>
    <col min="7433" max="7679" width="9.140625" style="586"/>
    <col min="7680" max="7680" width="34.42578125" style="586" bestFit="1" customWidth="1"/>
    <col min="7681" max="7681" width="12.5703125" style="586" bestFit="1" customWidth="1"/>
    <col min="7682" max="7683" width="9.42578125" style="586" bestFit="1" customWidth="1"/>
    <col min="7684" max="7685" width="9.140625" style="586"/>
    <col min="7686" max="7686" width="7.28515625" style="586" bestFit="1" customWidth="1"/>
    <col min="7687" max="7687" width="9.5703125" style="586" customWidth="1"/>
    <col min="7688" max="7688" width="7.28515625" style="586" bestFit="1" customWidth="1"/>
    <col min="7689" max="7935" width="9.140625" style="586"/>
    <col min="7936" max="7936" width="34.42578125" style="586" bestFit="1" customWidth="1"/>
    <col min="7937" max="7937" width="12.5703125" style="586" bestFit="1" customWidth="1"/>
    <col min="7938" max="7939" width="9.42578125" style="586" bestFit="1" customWidth="1"/>
    <col min="7940" max="7941" width="9.140625" style="586"/>
    <col min="7942" max="7942" width="7.28515625" style="586" bestFit="1" customWidth="1"/>
    <col min="7943" max="7943" width="9.5703125" style="586" customWidth="1"/>
    <col min="7944" max="7944" width="7.28515625" style="586" bestFit="1" customWidth="1"/>
    <col min="7945" max="8191" width="9.140625" style="586"/>
    <col min="8192" max="8192" width="34.42578125" style="586" bestFit="1" customWidth="1"/>
    <col min="8193" max="8193" width="12.5703125" style="586" bestFit="1" customWidth="1"/>
    <col min="8194" max="8195" width="9.42578125" style="586" bestFit="1" customWidth="1"/>
    <col min="8196" max="8197" width="9.140625" style="586"/>
    <col min="8198" max="8198" width="7.28515625" style="586" bestFit="1" customWidth="1"/>
    <col min="8199" max="8199" width="9.5703125" style="586" customWidth="1"/>
    <col min="8200" max="8200" width="7.28515625" style="586" bestFit="1" customWidth="1"/>
    <col min="8201" max="8447" width="9.140625" style="586"/>
    <col min="8448" max="8448" width="34.42578125" style="586" bestFit="1" customWidth="1"/>
    <col min="8449" max="8449" width="12.5703125" style="586" bestFit="1" customWidth="1"/>
    <col min="8450" max="8451" width="9.42578125" style="586" bestFit="1" customWidth="1"/>
    <col min="8452" max="8453" width="9.140625" style="586"/>
    <col min="8454" max="8454" width="7.28515625" style="586" bestFit="1" customWidth="1"/>
    <col min="8455" max="8455" width="9.5703125" style="586" customWidth="1"/>
    <col min="8456" max="8456" width="7.28515625" style="586" bestFit="1" customWidth="1"/>
    <col min="8457" max="8703" width="9.140625" style="586"/>
    <col min="8704" max="8704" width="34.42578125" style="586" bestFit="1" customWidth="1"/>
    <col min="8705" max="8705" width="12.5703125" style="586" bestFit="1" customWidth="1"/>
    <col min="8706" max="8707" width="9.42578125" style="586" bestFit="1" customWidth="1"/>
    <col min="8708" max="8709" width="9.140625" style="586"/>
    <col min="8710" max="8710" width="7.28515625" style="586" bestFit="1" customWidth="1"/>
    <col min="8711" max="8711" width="9.5703125" style="586" customWidth="1"/>
    <col min="8712" max="8712" width="7.28515625" style="586" bestFit="1" customWidth="1"/>
    <col min="8713" max="8959" width="9.140625" style="586"/>
    <col min="8960" max="8960" width="34.42578125" style="586" bestFit="1" customWidth="1"/>
    <col min="8961" max="8961" width="12.5703125" style="586" bestFit="1" customWidth="1"/>
    <col min="8962" max="8963" width="9.42578125" style="586" bestFit="1" customWidth="1"/>
    <col min="8964" max="8965" width="9.140625" style="586"/>
    <col min="8966" max="8966" width="7.28515625" style="586" bestFit="1" customWidth="1"/>
    <col min="8967" max="8967" width="9.5703125" style="586" customWidth="1"/>
    <col min="8968" max="8968" width="7.28515625" style="586" bestFit="1" customWidth="1"/>
    <col min="8969" max="9215" width="9.140625" style="586"/>
    <col min="9216" max="9216" width="34.42578125" style="586" bestFit="1" customWidth="1"/>
    <col min="9217" max="9217" width="12.5703125" style="586" bestFit="1" customWidth="1"/>
    <col min="9218" max="9219" width="9.42578125" style="586" bestFit="1" customWidth="1"/>
    <col min="9220" max="9221" width="9.140625" style="586"/>
    <col min="9222" max="9222" width="7.28515625" style="586" bestFit="1" customWidth="1"/>
    <col min="9223" max="9223" width="9.5703125" style="586" customWidth="1"/>
    <col min="9224" max="9224" width="7.28515625" style="586" bestFit="1" customWidth="1"/>
    <col min="9225" max="9471" width="9.140625" style="586"/>
    <col min="9472" max="9472" width="34.42578125" style="586" bestFit="1" customWidth="1"/>
    <col min="9473" max="9473" width="12.5703125" style="586" bestFit="1" customWidth="1"/>
    <col min="9474" max="9475" width="9.42578125" style="586" bestFit="1" customWidth="1"/>
    <col min="9476" max="9477" width="9.140625" style="586"/>
    <col min="9478" max="9478" width="7.28515625" style="586" bestFit="1" customWidth="1"/>
    <col min="9479" max="9479" width="9.5703125" style="586" customWidth="1"/>
    <col min="9480" max="9480" width="7.28515625" style="586" bestFit="1" customWidth="1"/>
    <col min="9481" max="9727" width="9.140625" style="586"/>
    <col min="9728" max="9728" width="34.42578125" style="586" bestFit="1" customWidth="1"/>
    <col min="9729" max="9729" width="12.5703125" style="586" bestFit="1" customWidth="1"/>
    <col min="9730" max="9731" width="9.42578125" style="586" bestFit="1" customWidth="1"/>
    <col min="9732" max="9733" width="9.140625" style="586"/>
    <col min="9734" max="9734" width="7.28515625" style="586" bestFit="1" customWidth="1"/>
    <col min="9735" max="9735" width="9.5703125" style="586" customWidth="1"/>
    <col min="9736" max="9736" width="7.28515625" style="586" bestFit="1" customWidth="1"/>
    <col min="9737" max="9983" width="9.140625" style="586"/>
    <col min="9984" max="9984" width="34.42578125" style="586" bestFit="1" customWidth="1"/>
    <col min="9985" max="9985" width="12.5703125" style="586" bestFit="1" customWidth="1"/>
    <col min="9986" max="9987" width="9.42578125" style="586" bestFit="1" customWidth="1"/>
    <col min="9988" max="9989" width="9.140625" style="586"/>
    <col min="9990" max="9990" width="7.28515625" style="586" bestFit="1" customWidth="1"/>
    <col min="9991" max="9991" width="9.5703125" style="586" customWidth="1"/>
    <col min="9992" max="9992" width="7.28515625" style="586" bestFit="1" customWidth="1"/>
    <col min="9993" max="10239" width="9.140625" style="586"/>
    <col min="10240" max="10240" width="34.42578125" style="586" bestFit="1" customWidth="1"/>
    <col min="10241" max="10241" width="12.5703125" style="586" bestFit="1" customWidth="1"/>
    <col min="10242" max="10243" width="9.42578125" style="586" bestFit="1" customWidth="1"/>
    <col min="10244" max="10245" width="9.140625" style="586"/>
    <col min="10246" max="10246" width="7.28515625" style="586" bestFit="1" customWidth="1"/>
    <col min="10247" max="10247" width="9.5703125" style="586" customWidth="1"/>
    <col min="10248" max="10248" width="7.28515625" style="586" bestFit="1" customWidth="1"/>
    <col min="10249" max="10495" width="9.140625" style="586"/>
    <col min="10496" max="10496" width="34.42578125" style="586" bestFit="1" customWidth="1"/>
    <col min="10497" max="10497" width="12.5703125" style="586" bestFit="1" customWidth="1"/>
    <col min="10498" max="10499" width="9.42578125" style="586" bestFit="1" customWidth="1"/>
    <col min="10500" max="10501" width="9.140625" style="586"/>
    <col min="10502" max="10502" width="7.28515625" style="586" bestFit="1" customWidth="1"/>
    <col min="10503" max="10503" width="9.5703125" style="586" customWidth="1"/>
    <col min="10504" max="10504" width="7.28515625" style="586" bestFit="1" customWidth="1"/>
    <col min="10505" max="10751" width="9.140625" style="586"/>
    <col min="10752" max="10752" width="34.42578125" style="586" bestFit="1" customWidth="1"/>
    <col min="10753" max="10753" width="12.5703125" style="586" bestFit="1" customWidth="1"/>
    <col min="10754" max="10755" width="9.42578125" style="586" bestFit="1" customWidth="1"/>
    <col min="10756" max="10757" width="9.140625" style="586"/>
    <col min="10758" max="10758" width="7.28515625" style="586" bestFit="1" customWidth="1"/>
    <col min="10759" max="10759" width="9.5703125" style="586" customWidth="1"/>
    <col min="10760" max="10760" width="7.28515625" style="586" bestFit="1" customWidth="1"/>
    <col min="10761" max="11007" width="9.140625" style="586"/>
    <col min="11008" max="11008" width="34.42578125" style="586" bestFit="1" customWidth="1"/>
    <col min="11009" max="11009" width="12.5703125" style="586" bestFit="1" customWidth="1"/>
    <col min="11010" max="11011" width="9.42578125" style="586" bestFit="1" customWidth="1"/>
    <col min="11012" max="11013" width="9.140625" style="586"/>
    <col min="11014" max="11014" width="7.28515625" style="586" bestFit="1" customWidth="1"/>
    <col min="11015" max="11015" width="9.5703125" style="586" customWidth="1"/>
    <col min="11016" max="11016" width="7.28515625" style="586" bestFit="1" customWidth="1"/>
    <col min="11017" max="11263" width="9.140625" style="586"/>
    <col min="11264" max="11264" width="34.42578125" style="586" bestFit="1" customWidth="1"/>
    <col min="11265" max="11265" width="12.5703125" style="586" bestFit="1" customWidth="1"/>
    <col min="11266" max="11267" width="9.42578125" style="586" bestFit="1" customWidth="1"/>
    <col min="11268" max="11269" width="9.140625" style="586"/>
    <col min="11270" max="11270" width="7.28515625" style="586" bestFit="1" customWidth="1"/>
    <col min="11271" max="11271" width="9.5703125" style="586" customWidth="1"/>
    <col min="11272" max="11272" width="7.28515625" style="586" bestFit="1" customWidth="1"/>
    <col min="11273" max="11519" width="9.140625" style="586"/>
    <col min="11520" max="11520" width="34.42578125" style="586" bestFit="1" customWidth="1"/>
    <col min="11521" max="11521" width="12.5703125" style="586" bestFit="1" customWidth="1"/>
    <col min="11522" max="11523" width="9.42578125" style="586" bestFit="1" customWidth="1"/>
    <col min="11524" max="11525" width="9.140625" style="586"/>
    <col min="11526" max="11526" width="7.28515625" style="586" bestFit="1" customWidth="1"/>
    <col min="11527" max="11527" width="9.5703125" style="586" customWidth="1"/>
    <col min="11528" max="11528" width="7.28515625" style="586" bestFit="1" customWidth="1"/>
    <col min="11529" max="11775" width="9.140625" style="586"/>
    <col min="11776" max="11776" width="34.42578125" style="586" bestFit="1" customWidth="1"/>
    <col min="11777" max="11777" width="12.5703125" style="586" bestFit="1" customWidth="1"/>
    <col min="11778" max="11779" width="9.42578125" style="586" bestFit="1" customWidth="1"/>
    <col min="11780" max="11781" width="9.140625" style="586"/>
    <col min="11782" max="11782" width="7.28515625" style="586" bestFit="1" customWidth="1"/>
    <col min="11783" max="11783" width="9.5703125" style="586" customWidth="1"/>
    <col min="11784" max="11784" width="7.28515625" style="586" bestFit="1" customWidth="1"/>
    <col min="11785" max="12031" width="9.140625" style="586"/>
    <col min="12032" max="12032" width="34.42578125" style="586" bestFit="1" customWidth="1"/>
    <col min="12033" max="12033" width="12.5703125" style="586" bestFit="1" customWidth="1"/>
    <col min="12034" max="12035" width="9.42578125" style="586" bestFit="1" customWidth="1"/>
    <col min="12036" max="12037" width="9.140625" style="586"/>
    <col min="12038" max="12038" width="7.28515625" style="586" bestFit="1" customWidth="1"/>
    <col min="12039" max="12039" width="9.5703125" style="586" customWidth="1"/>
    <col min="12040" max="12040" width="7.28515625" style="586" bestFit="1" customWidth="1"/>
    <col min="12041" max="12287" width="9.140625" style="586"/>
    <col min="12288" max="12288" width="34.42578125" style="586" bestFit="1" customWidth="1"/>
    <col min="12289" max="12289" width="12.5703125" style="586" bestFit="1" customWidth="1"/>
    <col min="12290" max="12291" width="9.42578125" style="586" bestFit="1" customWidth="1"/>
    <col min="12292" max="12293" width="9.140625" style="586"/>
    <col min="12294" max="12294" width="7.28515625" style="586" bestFit="1" customWidth="1"/>
    <col min="12295" max="12295" width="9.5703125" style="586" customWidth="1"/>
    <col min="12296" max="12296" width="7.28515625" style="586" bestFit="1" customWidth="1"/>
    <col min="12297" max="12543" width="9.140625" style="586"/>
    <col min="12544" max="12544" width="34.42578125" style="586" bestFit="1" customWidth="1"/>
    <col min="12545" max="12545" width="12.5703125" style="586" bestFit="1" customWidth="1"/>
    <col min="12546" max="12547" width="9.42578125" style="586" bestFit="1" customWidth="1"/>
    <col min="12548" max="12549" width="9.140625" style="586"/>
    <col min="12550" max="12550" width="7.28515625" style="586" bestFit="1" customWidth="1"/>
    <col min="12551" max="12551" width="9.5703125" style="586" customWidth="1"/>
    <col min="12552" max="12552" width="7.28515625" style="586" bestFit="1" customWidth="1"/>
    <col min="12553" max="12799" width="9.140625" style="586"/>
    <col min="12800" max="12800" width="34.42578125" style="586" bestFit="1" customWidth="1"/>
    <col min="12801" max="12801" width="12.5703125" style="586" bestFit="1" customWidth="1"/>
    <col min="12802" max="12803" width="9.42578125" style="586" bestFit="1" customWidth="1"/>
    <col min="12804" max="12805" width="9.140625" style="586"/>
    <col min="12806" max="12806" width="7.28515625" style="586" bestFit="1" customWidth="1"/>
    <col min="12807" max="12807" width="9.5703125" style="586" customWidth="1"/>
    <col min="12808" max="12808" width="7.28515625" style="586" bestFit="1" customWidth="1"/>
    <col min="12809" max="13055" width="9.140625" style="586"/>
    <col min="13056" max="13056" width="34.42578125" style="586" bestFit="1" customWidth="1"/>
    <col min="13057" max="13057" width="12.5703125" style="586" bestFit="1" customWidth="1"/>
    <col min="13058" max="13059" width="9.42578125" style="586" bestFit="1" customWidth="1"/>
    <col min="13060" max="13061" width="9.140625" style="586"/>
    <col min="13062" max="13062" width="7.28515625" style="586" bestFit="1" customWidth="1"/>
    <col min="13063" max="13063" width="9.5703125" style="586" customWidth="1"/>
    <col min="13064" max="13064" width="7.28515625" style="586" bestFit="1" customWidth="1"/>
    <col min="13065" max="13311" width="9.140625" style="586"/>
    <col min="13312" max="13312" width="34.42578125" style="586" bestFit="1" customWidth="1"/>
    <col min="13313" max="13313" width="12.5703125" style="586" bestFit="1" customWidth="1"/>
    <col min="13314" max="13315" width="9.42578125" style="586" bestFit="1" customWidth="1"/>
    <col min="13316" max="13317" width="9.140625" style="586"/>
    <col min="13318" max="13318" width="7.28515625" style="586" bestFit="1" customWidth="1"/>
    <col min="13319" max="13319" width="9.5703125" style="586" customWidth="1"/>
    <col min="13320" max="13320" width="7.28515625" style="586" bestFit="1" customWidth="1"/>
    <col min="13321" max="13567" width="9.140625" style="586"/>
    <col min="13568" max="13568" width="34.42578125" style="586" bestFit="1" customWidth="1"/>
    <col min="13569" max="13569" width="12.5703125" style="586" bestFit="1" customWidth="1"/>
    <col min="13570" max="13571" width="9.42578125" style="586" bestFit="1" customWidth="1"/>
    <col min="13572" max="13573" width="9.140625" style="586"/>
    <col min="13574" max="13574" width="7.28515625" style="586" bestFit="1" customWidth="1"/>
    <col min="13575" max="13575" width="9.5703125" style="586" customWidth="1"/>
    <col min="13576" max="13576" width="7.28515625" style="586" bestFit="1" customWidth="1"/>
    <col min="13577" max="13823" width="9.140625" style="586"/>
    <col min="13824" max="13824" width="34.42578125" style="586" bestFit="1" customWidth="1"/>
    <col min="13825" max="13825" width="12.5703125" style="586" bestFit="1" customWidth="1"/>
    <col min="13826" max="13827" width="9.42578125" style="586" bestFit="1" customWidth="1"/>
    <col min="13828" max="13829" width="9.140625" style="586"/>
    <col min="13830" max="13830" width="7.28515625" style="586" bestFit="1" customWidth="1"/>
    <col min="13831" max="13831" width="9.5703125" style="586" customWidth="1"/>
    <col min="13832" max="13832" width="7.28515625" style="586" bestFit="1" customWidth="1"/>
    <col min="13833" max="14079" width="9.140625" style="586"/>
    <col min="14080" max="14080" width="34.42578125" style="586" bestFit="1" customWidth="1"/>
    <col min="14081" max="14081" width="12.5703125" style="586" bestFit="1" customWidth="1"/>
    <col min="14082" max="14083" width="9.42578125" style="586" bestFit="1" customWidth="1"/>
    <col min="14084" max="14085" width="9.140625" style="586"/>
    <col min="14086" max="14086" width="7.28515625" style="586" bestFit="1" customWidth="1"/>
    <col min="14087" max="14087" width="9.5703125" style="586" customWidth="1"/>
    <col min="14088" max="14088" width="7.28515625" style="586" bestFit="1" customWidth="1"/>
    <col min="14089" max="14335" width="9.140625" style="586"/>
    <col min="14336" max="14336" width="34.42578125" style="586" bestFit="1" customWidth="1"/>
    <col min="14337" max="14337" width="12.5703125" style="586" bestFit="1" customWidth="1"/>
    <col min="14338" max="14339" width="9.42578125" style="586" bestFit="1" customWidth="1"/>
    <col min="14340" max="14341" width="9.140625" style="586"/>
    <col min="14342" max="14342" width="7.28515625" style="586" bestFit="1" customWidth="1"/>
    <col min="14343" max="14343" width="9.5703125" style="586" customWidth="1"/>
    <col min="14344" max="14344" width="7.28515625" style="586" bestFit="1" customWidth="1"/>
    <col min="14345" max="14591" width="9.140625" style="586"/>
    <col min="14592" max="14592" width="34.42578125" style="586" bestFit="1" customWidth="1"/>
    <col min="14593" max="14593" width="12.5703125" style="586" bestFit="1" customWidth="1"/>
    <col min="14594" max="14595" width="9.42578125" style="586" bestFit="1" customWidth="1"/>
    <col min="14596" max="14597" width="9.140625" style="586"/>
    <col min="14598" max="14598" width="7.28515625" style="586" bestFit="1" customWidth="1"/>
    <col min="14599" max="14599" width="9.5703125" style="586" customWidth="1"/>
    <col min="14600" max="14600" width="7.28515625" style="586" bestFit="1" customWidth="1"/>
    <col min="14601" max="14847" width="9.140625" style="586"/>
    <col min="14848" max="14848" width="34.42578125" style="586" bestFit="1" customWidth="1"/>
    <col min="14849" max="14849" width="12.5703125" style="586" bestFit="1" customWidth="1"/>
    <col min="14850" max="14851" width="9.42578125" style="586" bestFit="1" customWidth="1"/>
    <col min="14852" max="14853" width="9.140625" style="586"/>
    <col min="14854" max="14854" width="7.28515625" style="586" bestFit="1" customWidth="1"/>
    <col min="14855" max="14855" width="9.5703125" style="586" customWidth="1"/>
    <col min="14856" max="14856" width="7.28515625" style="586" bestFit="1" customWidth="1"/>
    <col min="14857" max="15103" width="9.140625" style="586"/>
    <col min="15104" max="15104" width="34.42578125" style="586" bestFit="1" customWidth="1"/>
    <col min="15105" max="15105" width="12.5703125" style="586" bestFit="1" customWidth="1"/>
    <col min="15106" max="15107" width="9.42578125" style="586" bestFit="1" customWidth="1"/>
    <col min="15108" max="15109" width="9.140625" style="586"/>
    <col min="15110" max="15110" width="7.28515625" style="586" bestFit="1" customWidth="1"/>
    <col min="15111" max="15111" width="9.5703125" style="586" customWidth="1"/>
    <col min="15112" max="15112" width="7.28515625" style="586" bestFit="1" customWidth="1"/>
    <col min="15113" max="15359" width="9.140625" style="586"/>
    <col min="15360" max="15360" width="34.42578125" style="586" bestFit="1" customWidth="1"/>
    <col min="15361" max="15361" width="12.5703125" style="586" bestFit="1" customWidth="1"/>
    <col min="15362" max="15363" width="9.42578125" style="586" bestFit="1" customWidth="1"/>
    <col min="15364" max="15365" width="9.140625" style="586"/>
    <col min="15366" max="15366" width="7.28515625" style="586" bestFit="1" customWidth="1"/>
    <col min="15367" max="15367" width="9.5703125" style="586" customWidth="1"/>
    <col min="15368" max="15368" width="7.28515625" style="586" bestFit="1" customWidth="1"/>
    <col min="15369" max="15615" width="9.140625" style="586"/>
    <col min="15616" max="15616" width="34.42578125" style="586" bestFit="1" customWidth="1"/>
    <col min="15617" max="15617" width="12.5703125" style="586" bestFit="1" customWidth="1"/>
    <col min="15618" max="15619" width="9.42578125" style="586" bestFit="1" customWidth="1"/>
    <col min="15620" max="15621" width="9.140625" style="586"/>
    <col min="15622" max="15622" width="7.28515625" style="586" bestFit="1" customWidth="1"/>
    <col min="15623" max="15623" width="9.5703125" style="586" customWidth="1"/>
    <col min="15624" max="15624" width="7.28515625" style="586" bestFit="1" customWidth="1"/>
    <col min="15625" max="15871" width="9.140625" style="586"/>
    <col min="15872" max="15872" width="34.42578125" style="586" bestFit="1" customWidth="1"/>
    <col min="15873" max="15873" width="12.5703125" style="586" bestFit="1" customWidth="1"/>
    <col min="15874" max="15875" width="9.42578125" style="586" bestFit="1" customWidth="1"/>
    <col min="15876" max="15877" width="9.140625" style="586"/>
    <col min="15878" max="15878" width="7.28515625" style="586" bestFit="1" customWidth="1"/>
    <col min="15879" max="15879" width="9.5703125" style="586" customWidth="1"/>
    <col min="15880" max="15880" width="7.28515625" style="586" bestFit="1" customWidth="1"/>
    <col min="15881" max="16127" width="9.140625" style="586"/>
    <col min="16128" max="16128" width="34.42578125" style="586" bestFit="1" customWidth="1"/>
    <col min="16129" max="16129" width="12.5703125" style="586" bestFit="1" customWidth="1"/>
    <col min="16130" max="16131" width="9.42578125" style="586" bestFit="1" customWidth="1"/>
    <col min="16132" max="16133" width="9.140625" style="586"/>
    <col min="16134" max="16134" width="7.28515625" style="586" bestFit="1" customWidth="1"/>
    <col min="16135" max="16135" width="9.5703125" style="586" customWidth="1"/>
    <col min="16136" max="16136" width="7.28515625" style="586" bestFit="1" customWidth="1"/>
    <col min="16137" max="16384" width="9.140625" style="586"/>
  </cols>
  <sheetData>
    <row r="1" spans="1:9">
      <c r="A1" s="2805" t="s">
        <v>906</v>
      </c>
      <c r="B1" s="2805"/>
      <c r="C1" s="2805"/>
      <c r="D1" s="2805"/>
      <c r="E1" s="2805"/>
      <c r="F1" s="2805"/>
      <c r="G1" s="2805"/>
      <c r="H1" s="2805"/>
    </row>
    <row r="2" spans="1:9">
      <c r="A2" s="2805" t="s">
        <v>716</v>
      </c>
      <c r="B2" s="2805"/>
      <c r="C2" s="2805"/>
      <c r="D2" s="2805"/>
      <c r="E2" s="2805"/>
      <c r="F2" s="2805"/>
      <c r="G2" s="2805"/>
      <c r="H2" s="2805"/>
    </row>
    <row r="3" spans="1:9">
      <c r="A3" s="2805" t="str">
        <f>Deposits!A3</f>
        <v>(Mid-Month)</v>
      </c>
      <c r="B3" s="2805"/>
      <c r="C3" s="2805"/>
      <c r="D3" s="2805"/>
      <c r="E3" s="2805"/>
      <c r="F3" s="2805"/>
      <c r="G3" s="2805"/>
      <c r="H3" s="2805"/>
    </row>
    <row r="4" spans="1:9" ht="16.5" thickBot="1">
      <c r="A4" s="664"/>
      <c r="B4" s="664"/>
      <c r="C4" s="664"/>
      <c r="D4" s="664"/>
      <c r="E4" s="664"/>
      <c r="F4" s="664"/>
      <c r="G4" s="2809" t="s">
        <v>279</v>
      </c>
      <c r="H4" s="2809"/>
    </row>
    <row r="5" spans="1:9" ht="21" customHeight="1" thickTop="1">
      <c r="A5" s="2777" t="s">
        <v>1813</v>
      </c>
      <c r="B5" s="527">
        <f>'Sect credit'!B5</f>
        <v>2017</v>
      </c>
      <c r="C5" s="528">
        <f>'Sect credit'!C5</f>
        <v>2018</v>
      </c>
      <c r="D5" s="528">
        <f>'Sect credit'!D5</f>
        <v>2019</v>
      </c>
      <c r="E5" s="2810" t="str">
        <f>'Sect credit'!E5</f>
        <v>Changes during the fiscal year</v>
      </c>
      <c r="F5" s="2811"/>
      <c r="G5" s="2811"/>
      <c r="H5" s="2812"/>
    </row>
    <row r="6" spans="1:9">
      <c r="A6" s="2778"/>
      <c r="B6" s="2774" t="str">
        <f>'Sect credit'!B6</f>
        <v xml:space="preserve">Jul </v>
      </c>
      <c r="C6" s="2774" t="str">
        <f>'Sect credit'!C6</f>
        <v>Jul (R)</v>
      </c>
      <c r="D6" s="2774" t="str">
        <f>'Sect credit'!D6</f>
        <v>Jul (P)</v>
      </c>
      <c r="E6" s="2806" t="str">
        <f>'Sect credit'!E6:F6</f>
        <v>2017/18</v>
      </c>
      <c r="F6" s="2813"/>
      <c r="G6" s="2806" t="str">
        <f>'Sect credit'!G6:H6</f>
        <v>2018/19</v>
      </c>
      <c r="H6" s="2807"/>
    </row>
    <row r="7" spans="1:9">
      <c r="A7" s="2779"/>
      <c r="B7" s="2775"/>
      <c r="C7" s="2775"/>
      <c r="D7" s="2775"/>
      <c r="E7" s="665" t="s">
        <v>462</v>
      </c>
      <c r="F7" s="665" t="s">
        <v>463</v>
      </c>
      <c r="G7" s="665" t="s">
        <v>462</v>
      </c>
      <c r="H7" s="666" t="s">
        <v>463</v>
      </c>
    </row>
    <row r="8" spans="1:9" s="664" customFormat="1" ht="21" customHeight="1">
      <c r="A8" s="667" t="s">
        <v>717</v>
      </c>
      <c r="B8" s="668">
        <v>37452.612048049028</v>
      </c>
      <c r="C8" s="668">
        <v>38069.924706710008</v>
      </c>
      <c r="D8" s="668">
        <v>38246.381965080996</v>
      </c>
      <c r="E8" s="668">
        <v>617.31265866097965</v>
      </c>
      <c r="F8" s="668">
        <v>1.6482499481451696</v>
      </c>
      <c r="G8" s="668">
        <v>176.45725837098871</v>
      </c>
      <c r="H8" s="669">
        <v>0.4635082935687741</v>
      </c>
    </row>
    <row r="9" spans="1:9" s="664" customFormat="1" ht="21" customHeight="1">
      <c r="A9" s="667" t="s">
        <v>718</v>
      </c>
      <c r="B9" s="668">
        <v>997.93884472999969</v>
      </c>
      <c r="C9" s="668">
        <v>470.42263833999982</v>
      </c>
      <c r="D9" s="668">
        <v>336.20669644000009</v>
      </c>
      <c r="E9" s="668">
        <v>-527.51620638999987</v>
      </c>
      <c r="F9" s="668">
        <v>-52.860574490686709</v>
      </c>
      <c r="G9" s="668">
        <v>-134.21594189999973</v>
      </c>
      <c r="H9" s="669">
        <v>-28.530927502471648</v>
      </c>
    </row>
    <row r="10" spans="1:9" s="664" customFormat="1" ht="21" customHeight="1">
      <c r="A10" s="667" t="s">
        <v>719</v>
      </c>
      <c r="B10" s="668">
        <v>33940.579231210002</v>
      </c>
      <c r="C10" s="668">
        <v>37080.543552426992</v>
      </c>
      <c r="D10" s="668">
        <v>35873.091777800997</v>
      </c>
      <c r="E10" s="668">
        <v>3139.9643212169904</v>
      </c>
      <c r="F10" s="668">
        <v>9.2513574969564498</v>
      </c>
      <c r="G10" s="668">
        <v>-1207.4517746259953</v>
      </c>
      <c r="H10" s="669">
        <v>-3.2562947005316092</v>
      </c>
    </row>
    <row r="11" spans="1:9" s="664" customFormat="1" ht="21" customHeight="1">
      <c r="A11" s="667" t="s">
        <v>720</v>
      </c>
      <c r="B11" s="668">
        <v>21433.386203185986</v>
      </c>
      <c r="C11" s="668">
        <v>18534.107085080002</v>
      </c>
      <c r="D11" s="668">
        <v>24098.871248544998</v>
      </c>
      <c r="E11" s="668">
        <v>-2899.2791181059838</v>
      </c>
      <c r="F11" s="668">
        <v>-13.526929858964692</v>
      </c>
      <c r="G11" s="668">
        <v>5564.7641634649954</v>
      </c>
      <c r="H11" s="669">
        <v>30.024452421258768</v>
      </c>
    </row>
    <row r="12" spans="1:9" ht="21" customHeight="1">
      <c r="A12" s="670" t="s">
        <v>721</v>
      </c>
      <c r="B12" s="671">
        <v>20038.838908685982</v>
      </c>
      <c r="C12" s="671">
        <v>17883.999929720001</v>
      </c>
      <c r="D12" s="671">
        <v>23569.076208704995</v>
      </c>
      <c r="E12" s="671">
        <v>-2154.8389789659814</v>
      </c>
      <c r="F12" s="671">
        <v>-10.753312548622517</v>
      </c>
      <c r="G12" s="671">
        <v>5685.0762789849941</v>
      </c>
      <c r="H12" s="672">
        <v>31.788617207146242</v>
      </c>
      <c r="I12" s="664"/>
    </row>
    <row r="13" spans="1:9" ht="21" customHeight="1">
      <c r="A13" s="670" t="s">
        <v>722</v>
      </c>
      <c r="B13" s="671">
        <v>1394.5472945000029</v>
      </c>
      <c r="C13" s="671">
        <v>650.10715535999998</v>
      </c>
      <c r="D13" s="671">
        <v>529.79503983999984</v>
      </c>
      <c r="E13" s="671">
        <v>-744.44013914000288</v>
      </c>
      <c r="F13" s="671">
        <v>-53.382208124172116</v>
      </c>
      <c r="G13" s="671">
        <v>-120.31211552000013</v>
      </c>
      <c r="H13" s="672">
        <v>-18.506505355009779</v>
      </c>
      <c r="I13" s="664"/>
    </row>
    <row r="14" spans="1:9" s="664" customFormat="1" ht="21" customHeight="1">
      <c r="A14" s="667" t="s">
        <v>723</v>
      </c>
      <c r="B14" s="668">
        <v>1728231.1549233354</v>
      </c>
      <c r="C14" s="668">
        <v>2136570.3983922452</v>
      </c>
      <c r="D14" s="668">
        <v>2600224.9056247701</v>
      </c>
      <c r="E14" s="668">
        <v>408339.24346890976</v>
      </c>
      <c r="F14" s="668">
        <v>23.627582589611613</v>
      </c>
      <c r="G14" s="668">
        <v>463654.50723252492</v>
      </c>
      <c r="H14" s="669">
        <v>21.700876675134214</v>
      </c>
    </row>
    <row r="15" spans="1:9" ht="21" customHeight="1">
      <c r="A15" s="670" t="s">
        <v>724</v>
      </c>
      <c r="B15" s="671">
        <v>1453024.6078200554</v>
      </c>
      <c r="C15" s="671">
        <v>1788703.5584675986</v>
      </c>
      <c r="D15" s="671">
        <v>2206624.0440647057</v>
      </c>
      <c r="E15" s="671">
        <v>335678.95064754318</v>
      </c>
      <c r="F15" s="671">
        <v>23.102082982005086</v>
      </c>
      <c r="G15" s="671">
        <v>417920.48559710709</v>
      </c>
      <c r="H15" s="672">
        <v>23.364435298331045</v>
      </c>
      <c r="I15" s="664"/>
    </row>
    <row r="16" spans="1:9" ht="21" customHeight="1">
      <c r="A16" s="670" t="s">
        <v>725</v>
      </c>
      <c r="B16" s="671">
        <v>1208966.3336286163</v>
      </c>
      <c r="C16" s="671">
        <v>1493988.9619694753</v>
      </c>
      <c r="D16" s="671">
        <v>1874918.5597242657</v>
      </c>
      <c r="E16" s="671">
        <v>285022.62834085897</v>
      </c>
      <c r="F16" s="671">
        <v>23.575729150818141</v>
      </c>
      <c r="G16" s="671">
        <v>380929.59775479045</v>
      </c>
      <c r="H16" s="672">
        <v>25.497484081316358</v>
      </c>
      <c r="I16" s="664"/>
    </row>
    <row r="17" spans="1:9" ht="21" customHeight="1">
      <c r="A17" s="670" t="s">
        <v>726</v>
      </c>
      <c r="B17" s="671">
        <v>53180.607488533526</v>
      </c>
      <c r="C17" s="671">
        <v>65602.038039231513</v>
      </c>
      <c r="D17" s="671">
        <v>70431.602384412996</v>
      </c>
      <c r="E17" s="671">
        <v>12421.430550697987</v>
      </c>
      <c r="F17" s="671">
        <v>23.357067805921961</v>
      </c>
      <c r="G17" s="671">
        <v>4829.5643451814831</v>
      </c>
      <c r="H17" s="672">
        <v>7.361912052630581</v>
      </c>
      <c r="I17" s="664"/>
    </row>
    <row r="18" spans="1:9" ht="21" customHeight="1">
      <c r="A18" s="670" t="s">
        <v>727</v>
      </c>
      <c r="B18" s="671">
        <v>1157.6889045299999</v>
      </c>
      <c r="C18" s="671">
        <v>1632.1177603000001</v>
      </c>
      <c r="D18" s="671">
        <v>1789.8455257599999</v>
      </c>
      <c r="E18" s="671">
        <v>474.42885577000015</v>
      </c>
      <c r="F18" s="671">
        <v>40.98068608186319</v>
      </c>
      <c r="G18" s="671">
        <v>157.72776545999977</v>
      </c>
      <c r="H18" s="672">
        <v>9.663994185750898</v>
      </c>
      <c r="I18" s="664"/>
    </row>
    <row r="19" spans="1:9" ht="21" customHeight="1">
      <c r="A19" s="670" t="s">
        <v>728</v>
      </c>
      <c r="B19" s="671">
        <v>158394.45860238725</v>
      </c>
      <c r="C19" s="671">
        <v>184500.45701328423</v>
      </c>
      <c r="D19" s="671">
        <v>198281.30780703694</v>
      </c>
      <c r="E19" s="671">
        <v>26105.99841089698</v>
      </c>
      <c r="F19" s="671">
        <v>16.481636189325329</v>
      </c>
      <c r="G19" s="671">
        <v>13780.850793752703</v>
      </c>
      <c r="H19" s="672">
        <v>7.4692773214976196</v>
      </c>
      <c r="I19" s="664"/>
    </row>
    <row r="20" spans="1:9" ht="21" customHeight="1">
      <c r="A20" s="670" t="s">
        <v>729</v>
      </c>
      <c r="B20" s="671">
        <v>31325.519195988501</v>
      </c>
      <c r="C20" s="671">
        <v>42979.98368530791</v>
      </c>
      <c r="D20" s="671">
        <v>61202.728623230476</v>
      </c>
      <c r="E20" s="671">
        <v>11654.464489319409</v>
      </c>
      <c r="F20" s="671">
        <v>37.204377735619019</v>
      </c>
      <c r="G20" s="671">
        <v>18222.744937922565</v>
      </c>
      <c r="H20" s="672">
        <v>42.398212785156893</v>
      </c>
      <c r="I20" s="664"/>
    </row>
    <row r="21" spans="1:9" ht="21" customHeight="1">
      <c r="A21" s="670" t="s">
        <v>730</v>
      </c>
      <c r="B21" s="671">
        <v>275206.54710327991</v>
      </c>
      <c r="C21" s="671">
        <v>347866.83992464625</v>
      </c>
      <c r="D21" s="671">
        <v>393600.86156006425</v>
      </c>
      <c r="E21" s="671">
        <v>72660.29282136634</v>
      </c>
      <c r="F21" s="671">
        <v>26.402094567211833</v>
      </c>
      <c r="G21" s="671">
        <v>45734.021635418001</v>
      </c>
      <c r="H21" s="672">
        <v>13.146990855847241</v>
      </c>
      <c r="I21" s="664"/>
    </row>
    <row r="22" spans="1:9" ht="21" customHeight="1">
      <c r="A22" s="670" t="s">
        <v>731</v>
      </c>
      <c r="B22" s="671">
        <v>20275.515842311506</v>
      </c>
      <c r="C22" s="671">
        <v>23946.215620529998</v>
      </c>
      <c r="D22" s="671">
        <v>29231.004903730998</v>
      </c>
      <c r="E22" s="671">
        <v>3670.6997782184917</v>
      </c>
      <c r="F22" s="671">
        <v>18.104100565265885</v>
      </c>
      <c r="G22" s="671">
        <v>5284.7892832010002</v>
      </c>
      <c r="H22" s="672">
        <v>22.069413250710689</v>
      </c>
      <c r="I22" s="664"/>
    </row>
    <row r="23" spans="1:9" ht="21" customHeight="1">
      <c r="A23" s="670" t="s">
        <v>732</v>
      </c>
      <c r="B23" s="671">
        <v>7427.6373241500014</v>
      </c>
      <c r="C23" s="671">
        <v>7601.7814009999993</v>
      </c>
      <c r="D23" s="671">
        <v>9865.0928315409983</v>
      </c>
      <c r="E23" s="671">
        <v>174.14407684999787</v>
      </c>
      <c r="F23" s="671">
        <v>2.3445420023914054</v>
      </c>
      <c r="G23" s="671">
        <v>2263.311430540999</v>
      </c>
      <c r="H23" s="672">
        <v>29.773434819413051</v>
      </c>
      <c r="I23" s="664"/>
    </row>
    <row r="24" spans="1:9" ht="21" customHeight="1">
      <c r="A24" s="670" t="s">
        <v>733</v>
      </c>
      <c r="B24" s="671">
        <v>244.15460744000004</v>
      </c>
      <c r="C24" s="671">
        <v>444.39140807000001</v>
      </c>
      <c r="D24" s="671">
        <v>369.24056644000001</v>
      </c>
      <c r="E24" s="671">
        <v>200.23680062999998</v>
      </c>
      <c r="F24" s="671">
        <v>82.012296523712877</v>
      </c>
      <c r="G24" s="671">
        <v>-75.150841630000002</v>
      </c>
      <c r="H24" s="672">
        <v>-16.910957382452889</v>
      </c>
      <c r="I24" s="664"/>
    </row>
    <row r="25" spans="1:9" ht="21" customHeight="1">
      <c r="A25" s="670" t="s">
        <v>734</v>
      </c>
      <c r="B25" s="671">
        <v>12603.723910721506</v>
      </c>
      <c r="C25" s="671">
        <v>15900.042811459996</v>
      </c>
      <c r="D25" s="671">
        <v>18996.671505750001</v>
      </c>
      <c r="E25" s="671">
        <v>3296.3189007384899</v>
      </c>
      <c r="F25" s="671">
        <v>26.153531480758929</v>
      </c>
      <c r="G25" s="671">
        <v>3096.6286942900042</v>
      </c>
      <c r="H25" s="672">
        <v>19.475599726424015</v>
      </c>
      <c r="I25" s="664"/>
    </row>
    <row r="26" spans="1:9" ht="21" customHeight="1">
      <c r="A26" s="670" t="s">
        <v>735</v>
      </c>
      <c r="B26" s="671">
        <v>254931.03126096842</v>
      </c>
      <c r="C26" s="671">
        <v>323920.62430411624</v>
      </c>
      <c r="D26" s="671">
        <v>364369.8566563332</v>
      </c>
      <c r="E26" s="671">
        <v>68989.593043147819</v>
      </c>
      <c r="F26" s="671">
        <v>27.062061727795069</v>
      </c>
      <c r="G26" s="671">
        <v>40449.232352216961</v>
      </c>
      <c r="H26" s="672">
        <v>12.487390217623433</v>
      </c>
      <c r="I26" s="664"/>
    </row>
    <row r="27" spans="1:9" ht="21" customHeight="1">
      <c r="A27" s="670" t="s">
        <v>736</v>
      </c>
      <c r="B27" s="671">
        <v>20008.657657009506</v>
      </c>
      <c r="C27" s="671">
        <v>24649.654294075008</v>
      </c>
      <c r="D27" s="671">
        <v>26867.261286106997</v>
      </c>
      <c r="E27" s="671">
        <v>4640.996637065502</v>
      </c>
      <c r="F27" s="671">
        <v>23.194942492504744</v>
      </c>
      <c r="G27" s="671">
        <v>2217.6069920319896</v>
      </c>
      <c r="H27" s="672">
        <v>8.9965034218148521</v>
      </c>
      <c r="I27" s="664"/>
    </row>
    <row r="28" spans="1:9" ht="21" customHeight="1">
      <c r="A28" s="670" t="s">
        <v>737</v>
      </c>
      <c r="B28" s="671">
        <v>5115.3989484724998</v>
      </c>
      <c r="C28" s="671">
        <v>6801.4195604200022</v>
      </c>
      <c r="D28" s="671">
        <v>5386.3378885710008</v>
      </c>
      <c r="E28" s="671">
        <v>1686.0206119475024</v>
      </c>
      <c r="F28" s="671">
        <v>32.959709084879137</v>
      </c>
      <c r="G28" s="671">
        <v>-1415.0816718490014</v>
      </c>
      <c r="H28" s="672">
        <v>-20.805681215196451</v>
      </c>
      <c r="I28" s="664"/>
    </row>
    <row r="29" spans="1:9" ht="21" customHeight="1">
      <c r="A29" s="670" t="s">
        <v>738</v>
      </c>
      <c r="B29" s="671">
        <v>229806.97465548641</v>
      </c>
      <c r="C29" s="671">
        <v>292469.55044962122</v>
      </c>
      <c r="D29" s="671">
        <v>332116.25748165516</v>
      </c>
      <c r="E29" s="671">
        <v>62662.575794134813</v>
      </c>
      <c r="F29" s="671">
        <v>27.267482150215411</v>
      </c>
      <c r="G29" s="671">
        <v>39646.707032033941</v>
      </c>
      <c r="H29" s="672">
        <v>13.555840931503468</v>
      </c>
    </row>
    <row r="30" spans="1:9" ht="21" customHeight="1">
      <c r="A30" s="670" t="s">
        <v>739</v>
      </c>
      <c r="B30" s="671">
        <v>6484.4219719099983</v>
      </c>
      <c r="C30" s="671">
        <v>7559.4446510799999</v>
      </c>
      <c r="D30" s="671">
        <v>7506.1485583100002</v>
      </c>
      <c r="E30" s="671">
        <v>1075.0226791700015</v>
      </c>
      <c r="F30" s="671">
        <v>16.578542911410061</v>
      </c>
      <c r="G30" s="671">
        <v>-53.296092769999632</v>
      </c>
      <c r="H30" s="672">
        <v>-0.70502656253175089</v>
      </c>
    </row>
    <row r="31" spans="1:9" ht="21" customHeight="1">
      <c r="A31" s="670" t="s">
        <v>740</v>
      </c>
      <c r="B31" s="671">
        <v>7961.0625486200006</v>
      </c>
      <c r="C31" s="671">
        <v>7560.9234236119992</v>
      </c>
      <c r="D31" s="671">
        <v>6720.9373362709985</v>
      </c>
      <c r="E31" s="671">
        <v>-400.13912500800143</v>
      </c>
      <c r="F31" s="671">
        <v>-5.026202502043688</v>
      </c>
      <c r="G31" s="671">
        <v>-839.98608734100071</v>
      </c>
      <c r="H31" s="672">
        <v>-11.109570091899213</v>
      </c>
    </row>
    <row r="32" spans="1:9" ht="21" customHeight="1">
      <c r="A32" s="670" t="s">
        <v>741</v>
      </c>
      <c r="B32" s="671">
        <v>215361.4901349564</v>
      </c>
      <c r="C32" s="671">
        <v>277349.18237492925</v>
      </c>
      <c r="D32" s="671">
        <v>317889.17158707423</v>
      </c>
      <c r="E32" s="671">
        <v>61987.69223997285</v>
      </c>
      <c r="F32" s="671">
        <v>28.783090329254417</v>
      </c>
      <c r="G32" s="671">
        <v>40539.989212144981</v>
      </c>
      <c r="H32" s="672">
        <v>14.616949242468566</v>
      </c>
    </row>
    <row r="33" spans="1:9" s="664" customFormat="1" ht="21" customHeight="1">
      <c r="A33" s="667" t="s">
        <v>742</v>
      </c>
      <c r="B33" s="668">
        <v>15873.632969296117</v>
      </c>
      <c r="C33" s="668">
        <v>18166.437969869505</v>
      </c>
      <c r="D33" s="668">
        <v>23280.714227799504</v>
      </c>
      <c r="E33" s="668">
        <v>2292.8050005733876</v>
      </c>
      <c r="F33" s="668">
        <v>14.444109959001134</v>
      </c>
      <c r="G33" s="668">
        <v>5114.2762579299997</v>
      </c>
      <c r="H33" s="669">
        <v>28.1523338059582</v>
      </c>
    </row>
    <row r="34" spans="1:9" ht="21" customHeight="1">
      <c r="A34" s="670" t="s">
        <v>743</v>
      </c>
      <c r="B34" s="671">
        <v>798.37922911999999</v>
      </c>
      <c r="C34" s="671">
        <v>826.24828669999999</v>
      </c>
      <c r="D34" s="671">
        <v>2381.5983744824998</v>
      </c>
      <c r="E34" s="671">
        <v>27.869057580000003</v>
      </c>
      <c r="F34" s="671">
        <v>3.49070423722298</v>
      </c>
      <c r="G34" s="671">
        <v>1555.3500877824999</v>
      </c>
      <c r="H34" s="672">
        <v>188.24245844968721</v>
      </c>
      <c r="I34" s="664"/>
    </row>
    <row r="35" spans="1:9" ht="21" customHeight="1">
      <c r="A35" s="670" t="s">
        <v>744</v>
      </c>
      <c r="B35" s="671">
        <v>15075.253740176116</v>
      </c>
      <c r="C35" s="671">
        <v>17340.189683169505</v>
      </c>
      <c r="D35" s="671">
        <v>20899.115853317006</v>
      </c>
      <c r="E35" s="671">
        <v>2264.9359429933884</v>
      </c>
      <c r="F35" s="671">
        <v>15.024197814709076</v>
      </c>
      <c r="G35" s="671">
        <v>3558.9261701475007</v>
      </c>
      <c r="H35" s="672">
        <v>20.524147862129887</v>
      </c>
      <c r="I35" s="664"/>
    </row>
    <row r="36" spans="1:9" ht="21" customHeight="1">
      <c r="A36" s="670" t="s">
        <v>745</v>
      </c>
      <c r="B36" s="671">
        <v>14375.570182953867</v>
      </c>
      <c r="C36" s="671">
        <v>16717.919405479504</v>
      </c>
      <c r="D36" s="671">
        <v>20415.468951417002</v>
      </c>
      <c r="E36" s="671">
        <v>2342.3492225256377</v>
      </c>
      <c r="F36" s="671">
        <v>16.293956988941748</v>
      </c>
      <c r="G36" s="671">
        <v>3697.5495459374979</v>
      </c>
      <c r="H36" s="672">
        <v>22.11728299590666</v>
      </c>
      <c r="I36" s="664"/>
    </row>
    <row r="37" spans="1:9" ht="21" customHeight="1">
      <c r="A37" s="670" t="s">
        <v>746</v>
      </c>
      <c r="B37" s="671">
        <v>475.84970142999993</v>
      </c>
      <c r="C37" s="671">
        <v>201.73571676</v>
      </c>
      <c r="D37" s="671">
        <v>102.22730663999999</v>
      </c>
      <c r="E37" s="671">
        <v>-274.11398466999992</v>
      </c>
      <c r="F37" s="671">
        <v>-57.605160588783846</v>
      </c>
      <c r="G37" s="671">
        <v>-99.508410120000008</v>
      </c>
      <c r="H37" s="672">
        <v>-49.326124157965893</v>
      </c>
      <c r="I37" s="664"/>
    </row>
    <row r="38" spans="1:9" ht="21" customHeight="1">
      <c r="A38" s="670" t="s">
        <v>747</v>
      </c>
      <c r="B38" s="671">
        <v>125.76797999999997</v>
      </c>
      <c r="C38" s="671">
        <v>263.89197999999999</v>
      </c>
      <c r="D38" s="671">
        <v>265.14700000000005</v>
      </c>
      <c r="E38" s="671">
        <v>138.12400000000002</v>
      </c>
      <c r="F38" s="671">
        <v>109.82445611355136</v>
      </c>
      <c r="G38" s="671">
        <v>1.2550200000000586</v>
      </c>
      <c r="H38" s="672">
        <v>0.4755809555106823</v>
      </c>
      <c r="I38" s="664"/>
    </row>
    <row r="39" spans="1:9" ht="21" customHeight="1">
      <c r="A39" s="670" t="s">
        <v>748</v>
      </c>
      <c r="B39" s="671">
        <v>98.065875792249997</v>
      </c>
      <c r="C39" s="671">
        <v>156.64258093000001</v>
      </c>
      <c r="D39" s="671">
        <v>116.27259526</v>
      </c>
      <c r="E39" s="671">
        <v>58.576705137750011</v>
      </c>
      <c r="F39" s="671">
        <v>59.731996134764799</v>
      </c>
      <c r="G39" s="671">
        <v>-40.369985670000005</v>
      </c>
      <c r="H39" s="672">
        <v>-25.772038120362961</v>
      </c>
      <c r="I39" s="664"/>
    </row>
    <row r="40" spans="1:9" s="664" customFormat="1" ht="21" customHeight="1">
      <c r="A40" s="667" t="s">
        <v>749</v>
      </c>
      <c r="B40" s="673">
        <v>63087.466175484013</v>
      </c>
      <c r="C40" s="673">
        <v>78276.711004305485</v>
      </c>
      <c r="D40" s="673">
        <v>100600.99154218668</v>
      </c>
      <c r="E40" s="673">
        <v>15189.244828821473</v>
      </c>
      <c r="F40" s="673">
        <v>24.076485789698843</v>
      </c>
      <c r="G40" s="673">
        <v>22324.28053788119</v>
      </c>
      <c r="H40" s="674">
        <v>28.519696665146395</v>
      </c>
    </row>
    <row r="41" spans="1:9" ht="21" customHeight="1">
      <c r="A41" s="670" t="s">
        <v>750</v>
      </c>
      <c r="B41" s="671">
        <v>2557.9741380300002</v>
      </c>
      <c r="C41" s="671">
        <v>2348.2273501200002</v>
      </c>
      <c r="D41" s="671">
        <v>2365.2239835199998</v>
      </c>
      <c r="E41" s="671">
        <v>-209.74678790999997</v>
      </c>
      <c r="F41" s="671">
        <v>-8.1997227724723789</v>
      </c>
      <c r="G41" s="671">
        <v>16.99663339999961</v>
      </c>
      <c r="H41" s="672">
        <v>0.72380697717071729</v>
      </c>
      <c r="I41" s="664"/>
    </row>
    <row r="42" spans="1:9" ht="21" customHeight="1">
      <c r="A42" s="670" t="s">
        <v>751</v>
      </c>
      <c r="B42" s="671">
        <v>42571.079088134007</v>
      </c>
      <c r="C42" s="671">
        <v>55639.508394846693</v>
      </c>
      <c r="D42" s="671">
        <v>77217.251276426687</v>
      </c>
      <c r="E42" s="671">
        <v>13068.429306712686</v>
      </c>
      <c r="F42" s="671">
        <v>30.697904743399601</v>
      </c>
      <c r="G42" s="671">
        <v>21577.742881579994</v>
      </c>
      <c r="H42" s="672">
        <v>38.781332732944342</v>
      </c>
      <c r="I42" s="664"/>
    </row>
    <row r="43" spans="1:9" ht="21" customHeight="1">
      <c r="A43" s="670" t="s">
        <v>752</v>
      </c>
      <c r="B43" s="671">
        <v>5334.2274360700094</v>
      </c>
      <c r="C43" s="671">
        <v>6078.0980833899994</v>
      </c>
      <c r="D43" s="671">
        <v>5845.789092369997</v>
      </c>
      <c r="E43" s="671">
        <v>743.87064731998998</v>
      </c>
      <c r="F43" s="671">
        <v>13.945236798302632</v>
      </c>
      <c r="G43" s="671">
        <v>-232.3089910200024</v>
      </c>
      <c r="H43" s="672">
        <v>-3.822067163655154</v>
      </c>
      <c r="I43" s="664"/>
    </row>
    <row r="44" spans="1:9" ht="21" customHeight="1">
      <c r="A44" s="670" t="s">
        <v>753</v>
      </c>
      <c r="B44" s="671">
        <v>5819.1500393899987</v>
      </c>
      <c r="C44" s="671">
        <v>7085.6220432287946</v>
      </c>
      <c r="D44" s="671">
        <v>9060.719346660002</v>
      </c>
      <c r="E44" s="671">
        <v>1266.4720038387959</v>
      </c>
      <c r="F44" s="671">
        <v>21.763865775345359</v>
      </c>
      <c r="G44" s="671">
        <v>1975.0973034312074</v>
      </c>
      <c r="H44" s="672">
        <v>27.874719980564894</v>
      </c>
      <c r="I44" s="664"/>
    </row>
    <row r="45" spans="1:9" ht="21" customHeight="1">
      <c r="A45" s="670" t="s">
        <v>754</v>
      </c>
      <c r="B45" s="671">
        <v>6805.0354738599981</v>
      </c>
      <c r="C45" s="671">
        <v>7125.255132719999</v>
      </c>
      <c r="D45" s="671">
        <v>6112.0431432099986</v>
      </c>
      <c r="E45" s="671">
        <v>320.21965886000089</v>
      </c>
      <c r="F45" s="671">
        <v>4.7056280616030897</v>
      </c>
      <c r="G45" s="671">
        <v>-1013.2119895100004</v>
      </c>
      <c r="H45" s="672">
        <v>-14.220009959463953</v>
      </c>
      <c r="I45" s="664"/>
    </row>
    <row r="46" spans="1:9" s="664" customFormat="1" ht="21" customHeight="1">
      <c r="A46" s="667" t="s">
        <v>755</v>
      </c>
      <c r="B46" s="668">
        <v>905.78233736723189</v>
      </c>
      <c r="C46" s="668">
        <v>1277.87114952618</v>
      </c>
      <c r="D46" s="668">
        <v>1670.3679137347758</v>
      </c>
      <c r="E46" s="668">
        <v>372.08881215894814</v>
      </c>
      <c r="F46" s="668">
        <v>41.079274435894853</v>
      </c>
      <c r="G46" s="668">
        <v>392.49676420859578</v>
      </c>
      <c r="H46" s="669">
        <v>30.714893622422657</v>
      </c>
    </row>
    <row r="47" spans="1:9" s="664" customFormat="1" ht="21" hidden="1" customHeight="1">
      <c r="A47" s="667" t="s">
        <v>756</v>
      </c>
      <c r="B47" s="668">
        <v>0</v>
      </c>
      <c r="C47" s="668">
        <v>0</v>
      </c>
      <c r="D47" s="668">
        <v>0</v>
      </c>
      <c r="E47" s="668">
        <v>0</v>
      </c>
      <c r="F47" s="675"/>
      <c r="G47" s="675">
        <v>0</v>
      </c>
      <c r="H47" s="676"/>
    </row>
    <row r="48" spans="1:9" s="664" customFormat="1" ht="21" customHeight="1">
      <c r="A48" s="667" t="s">
        <v>1612</v>
      </c>
      <c r="B48" s="668">
        <v>84302.562282967541</v>
      </c>
      <c r="C48" s="668">
        <v>94332.358417650015</v>
      </c>
      <c r="D48" s="668">
        <v>87565.250230755322</v>
      </c>
      <c r="E48" s="668">
        <v>10029.796134682474</v>
      </c>
      <c r="F48" s="668">
        <v>11.897379940857254</v>
      </c>
      <c r="G48" s="668">
        <v>-6767.1081868946931</v>
      </c>
      <c r="H48" s="669">
        <v>-7.1736870575564202</v>
      </c>
    </row>
    <row r="49" spans="1:9" ht="21" customHeight="1" thickBot="1">
      <c r="A49" s="677" t="s">
        <v>757</v>
      </c>
      <c r="B49" s="678">
        <v>1986225.1150156255</v>
      </c>
      <c r="C49" s="678">
        <v>2422778.7749161534</v>
      </c>
      <c r="D49" s="678">
        <v>2911896.7812271132</v>
      </c>
      <c r="E49" s="678">
        <v>436553.65990052803</v>
      </c>
      <c r="F49" s="678">
        <v>21.979062524193978</v>
      </c>
      <c r="G49" s="678">
        <v>489118.00631095999</v>
      </c>
      <c r="H49" s="679">
        <v>20.188306558360335</v>
      </c>
      <c r="I49" s="664"/>
    </row>
    <row r="50" spans="1:9" ht="21" customHeight="1" thickTop="1">
      <c r="A50" s="577" t="s">
        <v>490</v>
      </c>
      <c r="B50" s="587"/>
      <c r="C50" s="587"/>
      <c r="D50" s="587"/>
      <c r="E50" s="587"/>
      <c r="G50" s="587"/>
    </row>
    <row r="55" spans="1:9">
      <c r="B55" s="587"/>
      <c r="C55" s="587"/>
      <c r="D55" s="587"/>
    </row>
    <row r="56" spans="1:9">
      <c r="B56" s="587"/>
      <c r="C56" s="587"/>
      <c r="D56" s="587"/>
    </row>
  </sheetData>
  <mergeCells count="11">
    <mergeCell ref="A1:H1"/>
    <mergeCell ref="A2:H2"/>
    <mergeCell ref="A3:H3"/>
    <mergeCell ref="G4:H4"/>
    <mergeCell ref="A5:A7"/>
    <mergeCell ref="E5:H5"/>
    <mergeCell ref="E6:F6"/>
    <mergeCell ref="G6:H6"/>
    <mergeCell ref="B6:B7"/>
    <mergeCell ref="C6:C7"/>
    <mergeCell ref="D6:D7"/>
  </mergeCells>
  <pageMargins left="0.39370078740157483" right="0.39370078740157483" top="0.39370078740157483" bottom="0.39370078740157483" header="0.31496062992125984" footer="0.31496062992125984"/>
  <pageSetup scale="69" orientation="portrait" r:id="rId1"/>
</worksheet>
</file>

<file path=xl/worksheets/sheet49.xml><?xml version="1.0" encoding="utf-8"?>
<worksheet xmlns="http://schemas.openxmlformats.org/spreadsheetml/2006/main" xmlns:r="http://schemas.openxmlformats.org/officeDocument/2006/relationships">
  <sheetPr>
    <pageSetUpPr fitToPage="1"/>
  </sheetPr>
  <dimension ref="A1:N71"/>
  <sheetViews>
    <sheetView showGridLines="0" topLeftCell="A61" workbookViewId="0">
      <selection activeCell="D6" sqref="D6:D7"/>
    </sheetView>
  </sheetViews>
  <sheetFormatPr defaultRowHeight="15.75"/>
  <cols>
    <col min="1" max="1" width="62.140625" style="586" bestFit="1" customWidth="1"/>
    <col min="2" max="2" width="15.42578125" style="586" bestFit="1" customWidth="1"/>
    <col min="3" max="3" width="16.5703125" style="586" bestFit="1" customWidth="1"/>
    <col min="4" max="4" width="15.42578125" style="586" bestFit="1" customWidth="1"/>
    <col min="5" max="5" width="14.7109375" style="586" bestFit="1" customWidth="1"/>
    <col min="6" max="6" width="9.85546875" style="586" customWidth="1"/>
    <col min="7" max="7" width="13.7109375" style="586" bestFit="1" customWidth="1"/>
    <col min="8" max="8" width="9.7109375" style="586" customWidth="1"/>
    <col min="9" max="255" width="9.140625" style="586"/>
    <col min="256" max="256" width="55" style="586" customWidth="1"/>
    <col min="257" max="257" width="9.42578125" style="586" bestFit="1" customWidth="1"/>
    <col min="258" max="258" width="9.42578125" style="586" customWidth="1"/>
    <col min="259" max="259" width="9.42578125" style="586" bestFit="1" customWidth="1"/>
    <col min="260" max="260" width="9.42578125" style="586" customWidth="1"/>
    <col min="261" max="261" width="8.42578125" style="586" bestFit="1" customWidth="1"/>
    <col min="262" max="262" width="7.140625" style="586" bestFit="1" customWidth="1"/>
    <col min="263" max="263" width="8.42578125" style="586" bestFit="1" customWidth="1"/>
    <col min="264" max="264" width="6.85546875" style="586" customWidth="1"/>
    <col min="265" max="511" width="9.140625" style="586"/>
    <col min="512" max="512" width="55" style="586" customWidth="1"/>
    <col min="513" max="513" width="9.42578125" style="586" bestFit="1" customWidth="1"/>
    <col min="514" max="514" width="9.42578125" style="586" customWidth="1"/>
    <col min="515" max="515" width="9.42578125" style="586" bestFit="1" customWidth="1"/>
    <col min="516" max="516" width="9.42578125" style="586" customWidth="1"/>
    <col min="517" max="517" width="8.42578125" style="586" bestFit="1" customWidth="1"/>
    <col min="518" max="518" width="7.140625" style="586" bestFit="1" customWidth="1"/>
    <col min="519" max="519" width="8.42578125" style="586" bestFit="1" customWidth="1"/>
    <col min="520" max="520" width="6.85546875" style="586" customWidth="1"/>
    <col min="521" max="767" width="9.140625" style="586"/>
    <col min="768" max="768" width="55" style="586" customWidth="1"/>
    <col min="769" max="769" width="9.42578125" style="586" bestFit="1" customWidth="1"/>
    <col min="770" max="770" width="9.42578125" style="586" customWidth="1"/>
    <col min="771" max="771" width="9.42578125" style="586" bestFit="1" customWidth="1"/>
    <col min="772" max="772" width="9.42578125" style="586" customWidth="1"/>
    <col min="773" max="773" width="8.42578125" style="586" bestFit="1" customWidth="1"/>
    <col min="774" max="774" width="7.140625" style="586" bestFit="1" customWidth="1"/>
    <col min="775" max="775" width="8.42578125" style="586" bestFit="1" customWidth="1"/>
    <col min="776" max="776" width="6.85546875" style="586" customWidth="1"/>
    <col min="777" max="1023" width="9.140625" style="586"/>
    <col min="1024" max="1024" width="55" style="586" customWidth="1"/>
    <col min="1025" max="1025" width="9.42578125" style="586" bestFit="1" customWidth="1"/>
    <col min="1026" max="1026" width="9.42578125" style="586" customWidth="1"/>
    <col min="1027" max="1027" width="9.42578125" style="586" bestFit="1" customWidth="1"/>
    <col min="1028" max="1028" width="9.42578125" style="586" customWidth="1"/>
    <col min="1029" max="1029" width="8.42578125" style="586" bestFit="1" customWidth="1"/>
    <col min="1030" max="1030" width="7.140625" style="586" bestFit="1" customWidth="1"/>
    <col min="1031" max="1031" width="8.42578125" style="586" bestFit="1" customWidth="1"/>
    <col min="1032" max="1032" width="6.85546875" style="586" customWidth="1"/>
    <col min="1033" max="1279" width="9.140625" style="586"/>
    <col min="1280" max="1280" width="55" style="586" customWidth="1"/>
    <col min="1281" max="1281" width="9.42578125" style="586" bestFit="1" customWidth="1"/>
    <col min="1282" max="1282" width="9.42578125" style="586" customWidth="1"/>
    <col min="1283" max="1283" width="9.42578125" style="586" bestFit="1" customWidth="1"/>
    <col min="1284" max="1284" width="9.42578125" style="586" customWidth="1"/>
    <col min="1285" max="1285" width="8.42578125" style="586" bestFit="1" customWidth="1"/>
    <col min="1286" max="1286" width="7.140625" style="586" bestFit="1" customWidth="1"/>
    <col min="1287" max="1287" width="8.42578125" style="586" bestFit="1" customWidth="1"/>
    <col min="1288" max="1288" width="6.85546875" style="586" customWidth="1"/>
    <col min="1289" max="1535" width="9.140625" style="586"/>
    <col min="1536" max="1536" width="55" style="586" customWidth="1"/>
    <col min="1537" max="1537" width="9.42578125" style="586" bestFit="1" customWidth="1"/>
    <col min="1538" max="1538" width="9.42578125" style="586" customWidth="1"/>
    <col min="1539" max="1539" width="9.42578125" style="586" bestFit="1" customWidth="1"/>
    <col min="1540" max="1540" width="9.42578125" style="586" customWidth="1"/>
    <col min="1541" max="1541" width="8.42578125" style="586" bestFit="1" customWidth="1"/>
    <col min="1542" max="1542" width="7.140625" style="586" bestFit="1" customWidth="1"/>
    <col min="1543" max="1543" width="8.42578125" style="586" bestFit="1" customWidth="1"/>
    <col min="1544" max="1544" width="6.85546875" style="586" customWidth="1"/>
    <col min="1545" max="1791" width="9.140625" style="586"/>
    <col min="1792" max="1792" width="55" style="586" customWidth="1"/>
    <col min="1793" max="1793" width="9.42578125" style="586" bestFit="1" customWidth="1"/>
    <col min="1794" max="1794" width="9.42578125" style="586" customWidth="1"/>
    <col min="1795" max="1795" width="9.42578125" style="586" bestFit="1" customWidth="1"/>
    <col min="1796" max="1796" width="9.42578125" style="586" customWidth="1"/>
    <col min="1797" max="1797" width="8.42578125" style="586" bestFit="1" customWidth="1"/>
    <col min="1798" max="1798" width="7.140625" style="586" bestFit="1" customWidth="1"/>
    <col min="1799" max="1799" width="8.42578125" style="586" bestFit="1" customWidth="1"/>
    <col min="1800" max="1800" width="6.85546875" style="586" customWidth="1"/>
    <col min="1801" max="2047" width="9.140625" style="586"/>
    <col min="2048" max="2048" width="55" style="586" customWidth="1"/>
    <col min="2049" max="2049" width="9.42578125" style="586" bestFit="1" customWidth="1"/>
    <col min="2050" max="2050" width="9.42578125" style="586" customWidth="1"/>
    <col min="2051" max="2051" width="9.42578125" style="586" bestFit="1" customWidth="1"/>
    <col min="2052" max="2052" width="9.42578125" style="586" customWidth="1"/>
    <col min="2053" max="2053" width="8.42578125" style="586" bestFit="1" customWidth="1"/>
    <col min="2054" max="2054" width="7.140625" style="586" bestFit="1" customWidth="1"/>
    <col min="2055" max="2055" width="8.42578125" style="586" bestFit="1" customWidth="1"/>
    <col min="2056" max="2056" width="6.85546875" style="586" customWidth="1"/>
    <col min="2057" max="2303" width="9.140625" style="586"/>
    <col min="2304" max="2304" width="55" style="586" customWidth="1"/>
    <col min="2305" max="2305" width="9.42578125" style="586" bestFit="1" customWidth="1"/>
    <col min="2306" max="2306" width="9.42578125" style="586" customWidth="1"/>
    <col min="2307" max="2307" width="9.42578125" style="586" bestFit="1" customWidth="1"/>
    <col min="2308" max="2308" width="9.42578125" style="586" customWidth="1"/>
    <col min="2309" max="2309" width="8.42578125" style="586" bestFit="1" customWidth="1"/>
    <col min="2310" max="2310" width="7.140625" style="586" bestFit="1" customWidth="1"/>
    <col min="2311" max="2311" width="8.42578125" style="586" bestFit="1" customWidth="1"/>
    <col min="2312" max="2312" width="6.85546875" style="586" customWidth="1"/>
    <col min="2313" max="2559" width="9.140625" style="586"/>
    <col min="2560" max="2560" width="55" style="586" customWidth="1"/>
    <col min="2561" max="2561" width="9.42578125" style="586" bestFit="1" customWidth="1"/>
    <col min="2562" max="2562" width="9.42578125" style="586" customWidth="1"/>
    <col min="2563" max="2563" width="9.42578125" style="586" bestFit="1" customWidth="1"/>
    <col min="2564" max="2564" width="9.42578125" style="586" customWidth="1"/>
    <col min="2565" max="2565" width="8.42578125" style="586" bestFit="1" customWidth="1"/>
    <col min="2566" max="2566" width="7.140625" style="586" bestFit="1" customWidth="1"/>
    <col min="2567" max="2567" width="8.42578125" style="586" bestFit="1" customWidth="1"/>
    <col min="2568" max="2568" width="6.85546875" style="586" customWidth="1"/>
    <col min="2569" max="2815" width="9.140625" style="586"/>
    <col min="2816" max="2816" width="55" style="586" customWidth="1"/>
    <col min="2817" max="2817" width="9.42578125" style="586" bestFit="1" customWidth="1"/>
    <col min="2818" max="2818" width="9.42578125" style="586" customWidth="1"/>
    <col min="2819" max="2819" width="9.42578125" style="586" bestFit="1" customWidth="1"/>
    <col min="2820" max="2820" width="9.42578125" style="586" customWidth="1"/>
    <col min="2821" max="2821" width="8.42578125" style="586" bestFit="1" customWidth="1"/>
    <col min="2822" max="2822" width="7.140625" style="586" bestFit="1" customWidth="1"/>
    <col min="2823" max="2823" width="8.42578125" style="586" bestFit="1" customWidth="1"/>
    <col min="2824" max="2824" width="6.85546875" style="586" customWidth="1"/>
    <col min="2825" max="3071" width="9.140625" style="586"/>
    <col min="3072" max="3072" width="55" style="586" customWidth="1"/>
    <col min="3073" max="3073" width="9.42578125" style="586" bestFit="1" customWidth="1"/>
    <col min="3074" max="3074" width="9.42578125" style="586" customWidth="1"/>
    <col min="3075" max="3075" width="9.42578125" style="586" bestFit="1" customWidth="1"/>
    <col min="3076" max="3076" width="9.42578125" style="586" customWidth="1"/>
    <col min="3077" max="3077" width="8.42578125" style="586" bestFit="1" customWidth="1"/>
    <col min="3078" max="3078" width="7.140625" style="586" bestFit="1" customWidth="1"/>
    <col min="3079" max="3079" width="8.42578125" style="586" bestFit="1" customWidth="1"/>
    <col min="3080" max="3080" width="6.85546875" style="586" customWidth="1"/>
    <col min="3081" max="3327" width="9.140625" style="586"/>
    <col min="3328" max="3328" width="55" style="586" customWidth="1"/>
    <col min="3329" max="3329" width="9.42578125" style="586" bestFit="1" customWidth="1"/>
    <col min="3330" max="3330" width="9.42578125" style="586" customWidth="1"/>
    <col min="3331" max="3331" width="9.42578125" style="586" bestFit="1" customWidth="1"/>
    <col min="3332" max="3332" width="9.42578125" style="586" customWidth="1"/>
    <col min="3333" max="3333" width="8.42578125" style="586" bestFit="1" customWidth="1"/>
    <col min="3334" max="3334" width="7.140625" style="586" bestFit="1" customWidth="1"/>
    <col min="3335" max="3335" width="8.42578125" style="586" bestFit="1" customWidth="1"/>
    <col min="3336" max="3336" width="6.85546875" style="586" customWidth="1"/>
    <col min="3337" max="3583" width="9.140625" style="586"/>
    <col min="3584" max="3584" width="55" style="586" customWidth="1"/>
    <col min="3585" max="3585" width="9.42578125" style="586" bestFit="1" customWidth="1"/>
    <col min="3586" max="3586" width="9.42578125" style="586" customWidth="1"/>
    <col min="3587" max="3587" width="9.42578125" style="586" bestFit="1" customWidth="1"/>
    <col min="3588" max="3588" width="9.42578125" style="586" customWidth="1"/>
    <col min="3589" max="3589" width="8.42578125" style="586" bestFit="1" customWidth="1"/>
    <col min="3590" max="3590" width="7.140625" style="586" bestFit="1" customWidth="1"/>
    <col min="3591" max="3591" width="8.42578125" style="586" bestFit="1" customWidth="1"/>
    <col min="3592" max="3592" width="6.85546875" style="586" customWidth="1"/>
    <col min="3593" max="3839" width="9.140625" style="586"/>
    <col min="3840" max="3840" width="55" style="586" customWidth="1"/>
    <col min="3841" max="3841" width="9.42578125" style="586" bestFit="1" customWidth="1"/>
    <col min="3842" max="3842" width="9.42578125" style="586" customWidth="1"/>
    <col min="3843" max="3843" width="9.42578125" style="586" bestFit="1" customWidth="1"/>
    <col min="3844" max="3844" width="9.42578125" style="586" customWidth="1"/>
    <col min="3845" max="3845" width="8.42578125" style="586" bestFit="1" customWidth="1"/>
    <col min="3846" max="3846" width="7.140625" style="586" bestFit="1" customWidth="1"/>
    <col min="3847" max="3847" width="8.42578125" style="586" bestFit="1" customWidth="1"/>
    <col min="3848" max="3848" width="6.85546875" style="586" customWidth="1"/>
    <col min="3849" max="4095" width="9.140625" style="586"/>
    <col min="4096" max="4096" width="55" style="586" customWidth="1"/>
    <col min="4097" max="4097" width="9.42578125" style="586" bestFit="1" customWidth="1"/>
    <col min="4098" max="4098" width="9.42578125" style="586" customWidth="1"/>
    <col min="4099" max="4099" width="9.42578125" style="586" bestFit="1" customWidth="1"/>
    <col min="4100" max="4100" width="9.42578125" style="586" customWidth="1"/>
    <col min="4101" max="4101" width="8.42578125" style="586" bestFit="1" customWidth="1"/>
    <col min="4102" max="4102" width="7.140625" style="586" bestFit="1" customWidth="1"/>
    <col min="4103" max="4103" width="8.42578125" style="586" bestFit="1" customWidth="1"/>
    <col min="4104" max="4104" width="6.85546875" style="586" customWidth="1"/>
    <col min="4105" max="4351" width="9.140625" style="586"/>
    <col min="4352" max="4352" width="55" style="586" customWidth="1"/>
    <col min="4353" max="4353" width="9.42578125" style="586" bestFit="1" customWidth="1"/>
    <col min="4354" max="4354" width="9.42578125" style="586" customWidth="1"/>
    <col min="4355" max="4355" width="9.42578125" style="586" bestFit="1" customWidth="1"/>
    <col min="4356" max="4356" width="9.42578125" style="586" customWidth="1"/>
    <col min="4357" max="4357" width="8.42578125" style="586" bestFit="1" customWidth="1"/>
    <col min="4358" max="4358" width="7.140625" style="586" bestFit="1" customWidth="1"/>
    <col min="4359" max="4359" width="8.42578125" style="586" bestFit="1" customWidth="1"/>
    <col min="4360" max="4360" width="6.85546875" style="586" customWidth="1"/>
    <col min="4361" max="4607" width="9.140625" style="586"/>
    <col min="4608" max="4608" width="55" style="586" customWidth="1"/>
    <col min="4609" max="4609" width="9.42578125" style="586" bestFit="1" customWidth="1"/>
    <col min="4610" max="4610" width="9.42578125" style="586" customWidth="1"/>
    <col min="4611" max="4611" width="9.42578125" style="586" bestFit="1" customWidth="1"/>
    <col min="4612" max="4612" width="9.42578125" style="586" customWidth="1"/>
    <col min="4613" max="4613" width="8.42578125" style="586" bestFit="1" customWidth="1"/>
    <col min="4614" max="4614" width="7.140625" style="586" bestFit="1" customWidth="1"/>
    <col min="4615" max="4615" width="8.42578125" style="586" bestFit="1" customWidth="1"/>
    <col min="4616" max="4616" width="6.85546875" style="586" customWidth="1"/>
    <col min="4617" max="4863" width="9.140625" style="586"/>
    <col min="4864" max="4864" width="55" style="586" customWidth="1"/>
    <col min="4865" max="4865" width="9.42578125" style="586" bestFit="1" customWidth="1"/>
    <col min="4866" max="4866" width="9.42578125" style="586" customWidth="1"/>
    <col min="4867" max="4867" width="9.42578125" style="586" bestFit="1" customWidth="1"/>
    <col min="4868" max="4868" width="9.42578125" style="586" customWidth="1"/>
    <col min="4869" max="4869" width="8.42578125" style="586" bestFit="1" customWidth="1"/>
    <col min="4870" max="4870" width="7.140625" style="586" bestFit="1" customWidth="1"/>
    <col min="4871" max="4871" width="8.42578125" style="586" bestFit="1" customWidth="1"/>
    <col min="4872" max="4872" width="6.85546875" style="586" customWidth="1"/>
    <col min="4873" max="5119" width="9.140625" style="586"/>
    <col min="5120" max="5120" width="55" style="586" customWidth="1"/>
    <col min="5121" max="5121" width="9.42578125" style="586" bestFit="1" customWidth="1"/>
    <col min="5122" max="5122" width="9.42578125" style="586" customWidth="1"/>
    <col min="5123" max="5123" width="9.42578125" style="586" bestFit="1" customWidth="1"/>
    <col min="5124" max="5124" width="9.42578125" style="586" customWidth="1"/>
    <col min="5125" max="5125" width="8.42578125" style="586" bestFit="1" customWidth="1"/>
    <col min="5126" max="5126" width="7.140625" style="586" bestFit="1" customWidth="1"/>
    <col min="5127" max="5127" width="8.42578125" style="586" bestFit="1" customWidth="1"/>
    <col min="5128" max="5128" width="6.85546875" style="586" customWidth="1"/>
    <col min="5129" max="5375" width="9.140625" style="586"/>
    <col min="5376" max="5376" width="55" style="586" customWidth="1"/>
    <col min="5377" max="5377" width="9.42578125" style="586" bestFit="1" customWidth="1"/>
    <col min="5378" max="5378" width="9.42578125" style="586" customWidth="1"/>
    <col min="5379" max="5379" width="9.42578125" style="586" bestFit="1" customWidth="1"/>
    <col min="5380" max="5380" width="9.42578125" style="586" customWidth="1"/>
    <col min="5381" max="5381" width="8.42578125" style="586" bestFit="1" customWidth="1"/>
    <col min="5382" max="5382" width="7.140625" style="586" bestFit="1" customWidth="1"/>
    <col min="5383" max="5383" width="8.42578125" style="586" bestFit="1" customWidth="1"/>
    <col min="5384" max="5384" width="6.85546875" style="586" customWidth="1"/>
    <col min="5385" max="5631" width="9.140625" style="586"/>
    <col min="5632" max="5632" width="55" style="586" customWidth="1"/>
    <col min="5633" max="5633" width="9.42578125" style="586" bestFit="1" customWidth="1"/>
    <col min="5634" max="5634" width="9.42578125" style="586" customWidth="1"/>
    <col min="5635" max="5635" width="9.42578125" style="586" bestFit="1" customWidth="1"/>
    <col min="5636" max="5636" width="9.42578125" style="586" customWidth="1"/>
    <col min="5637" max="5637" width="8.42578125" style="586" bestFit="1" customWidth="1"/>
    <col min="5638" max="5638" width="7.140625" style="586" bestFit="1" customWidth="1"/>
    <col min="5639" max="5639" width="8.42578125" style="586" bestFit="1" customWidth="1"/>
    <col min="5640" max="5640" width="6.85546875" style="586" customWidth="1"/>
    <col min="5641" max="5887" width="9.140625" style="586"/>
    <col min="5888" max="5888" width="55" style="586" customWidth="1"/>
    <col min="5889" max="5889" width="9.42578125" style="586" bestFit="1" customWidth="1"/>
    <col min="5890" max="5890" width="9.42578125" style="586" customWidth="1"/>
    <col min="5891" max="5891" width="9.42578125" style="586" bestFit="1" customWidth="1"/>
    <col min="5892" max="5892" width="9.42578125" style="586" customWidth="1"/>
    <col min="5893" max="5893" width="8.42578125" style="586" bestFit="1" customWidth="1"/>
    <col min="5894" max="5894" width="7.140625" style="586" bestFit="1" customWidth="1"/>
    <col min="5895" max="5895" width="8.42578125" style="586" bestFit="1" customWidth="1"/>
    <col min="5896" max="5896" width="6.85546875" style="586" customWidth="1"/>
    <col min="5897" max="6143" width="9.140625" style="586"/>
    <col min="6144" max="6144" width="55" style="586" customWidth="1"/>
    <col min="6145" max="6145" width="9.42578125" style="586" bestFit="1" customWidth="1"/>
    <col min="6146" max="6146" width="9.42578125" style="586" customWidth="1"/>
    <col min="6147" max="6147" width="9.42578125" style="586" bestFit="1" customWidth="1"/>
    <col min="6148" max="6148" width="9.42578125" style="586" customWidth="1"/>
    <col min="6149" max="6149" width="8.42578125" style="586" bestFit="1" customWidth="1"/>
    <col min="6150" max="6150" width="7.140625" style="586" bestFit="1" customWidth="1"/>
    <col min="6151" max="6151" width="8.42578125" style="586" bestFit="1" customWidth="1"/>
    <col min="6152" max="6152" width="6.85546875" style="586" customWidth="1"/>
    <col min="6153" max="6399" width="9.140625" style="586"/>
    <col min="6400" max="6400" width="55" style="586" customWidth="1"/>
    <col min="6401" max="6401" width="9.42578125" style="586" bestFit="1" customWidth="1"/>
    <col min="6402" max="6402" width="9.42578125" style="586" customWidth="1"/>
    <col min="6403" max="6403" width="9.42578125" style="586" bestFit="1" customWidth="1"/>
    <col min="6404" max="6404" width="9.42578125" style="586" customWidth="1"/>
    <col min="6405" max="6405" width="8.42578125" style="586" bestFit="1" customWidth="1"/>
    <col min="6406" max="6406" width="7.140625" style="586" bestFit="1" customWidth="1"/>
    <col min="6407" max="6407" width="8.42578125" style="586" bestFit="1" customWidth="1"/>
    <col min="6408" max="6408" width="6.85546875" style="586" customWidth="1"/>
    <col min="6409" max="6655" width="9.140625" style="586"/>
    <col min="6656" max="6656" width="55" style="586" customWidth="1"/>
    <col min="6657" max="6657" width="9.42578125" style="586" bestFit="1" customWidth="1"/>
    <col min="6658" max="6658" width="9.42578125" style="586" customWidth="1"/>
    <col min="6659" max="6659" width="9.42578125" style="586" bestFit="1" customWidth="1"/>
    <col min="6660" max="6660" width="9.42578125" style="586" customWidth="1"/>
    <col min="6661" max="6661" width="8.42578125" style="586" bestFit="1" customWidth="1"/>
    <col min="6662" max="6662" width="7.140625" style="586" bestFit="1" customWidth="1"/>
    <col min="6663" max="6663" width="8.42578125" style="586" bestFit="1" customWidth="1"/>
    <col min="6664" max="6664" width="6.85546875" style="586" customWidth="1"/>
    <col min="6665" max="6911" width="9.140625" style="586"/>
    <col min="6912" max="6912" width="55" style="586" customWidth="1"/>
    <col min="6913" max="6913" width="9.42578125" style="586" bestFit="1" customWidth="1"/>
    <col min="6914" max="6914" width="9.42578125" style="586" customWidth="1"/>
    <col min="6915" max="6915" width="9.42578125" style="586" bestFit="1" customWidth="1"/>
    <col min="6916" max="6916" width="9.42578125" style="586" customWidth="1"/>
    <col min="6917" max="6917" width="8.42578125" style="586" bestFit="1" customWidth="1"/>
    <col min="6918" max="6918" width="7.140625" style="586" bestFit="1" customWidth="1"/>
    <col min="6919" max="6919" width="8.42578125" style="586" bestFit="1" customWidth="1"/>
    <col min="6920" max="6920" width="6.85546875" style="586" customWidth="1"/>
    <col min="6921" max="7167" width="9.140625" style="586"/>
    <col min="7168" max="7168" width="55" style="586" customWidth="1"/>
    <col min="7169" max="7169" width="9.42578125" style="586" bestFit="1" customWidth="1"/>
    <col min="7170" max="7170" width="9.42578125" style="586" customWidth="1"/>
    <col min="7171" max="7171" width="9.42578125" style="586" bestFit="1" customWidth="1"/>
    <col min="7172" max="7172" width="9.42578125" style="586" customWidth="1"/>
    <col min="7173" max="7173" width="8.42578125" style="586" bestFit="1" customWidth="1"/>
    <col min="7174" max="7174" width="7.140625" style="586" bestFit="1" customWidth="1"/>
    <col min="7175" max="7175" width="8.42578125" style="586" bestFit="1" customWidth="1"/>
    <col min="7176" max="7176" width="6.85546875" style="586" customWidth="1"/>
    <col min="7177" max="7423" width="9.140625" style="586"/>
    <col min="7424" max="7424" width="55" style="586" customWidth="1"/>
    <col min="7425" max="7425" width="9.42578125" style="586" bestFit="1" customWidth="1"/>
    <col min="7426" max="7426" width="9.42578125" style="586" customWidth="1"/>
    <col min="7427" max="7427" width="9.42578125" style="586" bestFit="1" customWidth="1"/>
    <col min="7428" max="7428" width="9.42578125" style="586" customWidth="1"/>
    <col min="7429" max="7429" width="8.42578125" style="586" bestFit="1" customWidth="1"/>
    <col min="7430" max="7430" width="7.140625" style="586" bestFit="1" customWidth="1"/>
    <col min="7431" max="7431" width="8.42578125" style="586" bestFit="1" customWidth="1"/>
    <col min="7432" max="7432" width="6.85546875" style="586" customWidth="1"/>
    <col min="7433" max="7679" width="9.140625" style="586"/>
    <col min="7680" max="7680" width="55" style="586" customWidth="1"/>
    <col min="7681" max="7681" width="9.42578125" style="586" bestFit="1" customWidth="1"/>
    <col min="7682" max="7682" width="9.42578125" style="586" customWidth="1"/>
    <col min="7683" max="7683" width="9.42578125" style="586" bestFit="1" customWidth="1"/>
    <col min="7684" max="7684" width="9.42578125" style="586" customWidth="1"/>
    <col min="7685" max="7685" width="8.42578125" style="586" bestFit="1" customWidth="1"/>
    <col min="7686" max="7686" width="7.140625" style="586" bestFit="1" customWidth="1"/>
    <col min="7687" max="7687" width="8.42578125" style="586" bestFit="1" customWidth="1"/>
    <col min="7688" max="7688" width="6.85546875" style="586" customWidth="1"/>
    <col min="7689" max="7935" width="9.140625" style="586"/>
    <col min="7936" max="7936" width="55" style="586" customWidth="1"/>
    <col min="7937" max="7937" width="9.42578125" style="586" bestFit="1" customWidth="1"/>
    <col min="7938" max="7938" width="9.42578125" style="586" customWidth="1"/>
    <col min="7939" max="7939" width="9.42578125" style="586" bestFit="1" customWidth="1"/>
    <col min="7940" max="7940" width="9.42578125" style="586" customWidth="1"/>
    <col min="7941" max="7941" width="8.42578125" style="586" bestFit="1" customWidth="1"/>
    <col min="7942" max="7942" width="7.140625" style="586" bestFit="1" customWidth="1"/>
    <col min="7943" max="7943" width="8.42578125" style="586" bestFit="1" customWidth="1"/>
    <col min="7944" max="7944" width="6.85546875" style="586" customWidth="1"/>
    <col min="7945" max="8191" width="9.140625" style="586"/>
    <col min="8192" max="8192" width="55" style="586" customWidth="1"/>
    <col min="8193" max="8193" width="9.42578125" style="586" bestFit="1" customWidth="1"/>
    <col min="8194" max="8194" width="9.42578125" style="586" customWidth="1"/>
    <col min="8195" max="8195" width="9.42578125" style="586" bestFit="1" customWidth="1"/>
    <col min="8196" max="8196" width="9.42578125" style="586" customWidth="1"/>
    <col min="8197" max="8197" width="8.42578125" style="586" bestFit="1" customWidth="1"/>
    <col min="8198" max="8198" width="7.140625" style="586" bestFit="1" customWidth="1"/>
    <col min="8199" max="8199" width="8.42578125" style="586" bestFit="1" customWidth="1"/>
    <col min="8200" max="8200" width="6.85546875" style="586" customWidth="1"/>
    <col min="8201" max="8447" width="9.140625" style="586"/>
    <col min="8448" max="8448" width="55" style="586" customWidth="1"/>
    <col min="8449" max="8449" width="9.42578125" style="586" bestFit="1" customWidth="1"/>
    <col min="8450" max="8450" width="9.42578125" style="586" customWidth="1"/>
    <col min="8451" max="8451" width="9.42578125" style="586" bestFit="1" customWidth="1"/>
    <col min="8452" max="8452" width="9.42578125" style="586" customWidth="1"/>
    <col min="8453" max="8453" width="8.42578125" style="586" bestFit="1" customWidth="1"/>
    <col min="8454" max="8454" width="7.140625" style="586" bestFit="1" customWidth="1"/>
    <col min="8455" max="8455" width="8.42578125" style="586" bestFit="1" customWidth="1"/>
    <col min="8456" max="8456" width="6.85546875" style="586" customWidth="1"/>
    <col min="8457" max="8703" width="9.140625" style="586"/>
    <col min="8704" max="8704" width="55" style="586" customWidth="1"/>
    <col min="8705" max="8705" width="9.42578125" style="586" bestFit="1" customWidth="1"/>
    <col min="8706" max="8706" width="9.42578125" style="586" customWidth="1"/>
    <col min="8707" max="8707" width="9.42578125" style="586" bestFit="1" customWidth="1"/>
    <col min="8708" max="8708" width="9.42578125" style="586" customWidth="1"/>
    <col min="8709" max="8709" width="8.42578125" style="586" bestFit="1" customWidth="1"/>
    <col min="8710" max="8710" width="7.140625" style="586" bestFit="1" customWidth="1"/>
    <col min="8711" max="8711" width="8.42578125" style="586" bestFit="1" customWidth="1"/>
    <col min="8712" max="8712" width="6.85546875" style="586" customWidth="1"/>
    <col min="8713" max="8959" width="9.140625" style="586"/>
    <col min="8960" max="8960" width="55" style="586" customWidth="1"/>
    <col min="8961" max="8961" width="9.42578125" style="586" bestFit="1" customWidth="1"/>
    <col min="8962" max="8962" width="9.42578125" style="586" customWidth="1"/>
    <col min="8963" max="8963" width="9.42578125" style="586" bestFit="1" customWidth="1"/>
    <col min="8964" max="8964" width="9.42578125" style="586" customWidth="1"/>
    <col min="8965" max="8965" width="8.42578125" style="586" bestFit="1" customWidth="1"/>
    <col min="8966" max="8966" width="7.140625" style="586" bestFit="1" customWidth="1"/>
    <col min="8967" max="8967" width="8.42578125" style="586" bestFit="1" customWidth="1"/>
    <col min="8968" max="8968" width="6.85546875" style="586" customWidth="1"/>
    <col min="8969" max="9215" width="9.140625" style="586"/>
    <col min="9216" max="9216" width="55" style="586" customWidth="1"/>
    <col min="9217" max="9217" width="9.42578125" style="586" bestFit="1" customWidth="1"/>
    <col min="9218" max="9218" width="9.42578125" style="586" customWidth="1"/>
    <col min="9219" max="9219" width="9.42578125" style="586" bestFit="1" customWidth="1"/>
    <col min="9220" max="9220" width="9.42578125" style="586" customWidth="1"/>
    <col min="9221" max="9221" width="8.42578125" style="586" bestFit="1" customWidth="1"/>
    <col min="9222" max="9222" width="7.140625" style="586" bestFit="1" customWidth="1"/>
    <col min="9223" max="9223" width="8.42578125" style="586" bestFit="1" customWidth="1"/>
    <col min="9224" max="9224" width="6.85546875" style="586" customWidth="1"/>
    <col min="9225" max="9471" width="9.140625" style="586"/>
    <col min="9472" max="9472" width="55" style="586" customWidth="1"/>
    <col min="9473" max="9473" width="9.42578125" style="586" bestFit="1" customWidth="1"/>
    <col min="9474" max="9474" width="9.42578125" style="586" customWidth="1"/>
    <col min="9475" max="9475" width="9.42578125" style="586" bestFit="1" customWidth="1"/>
    <col min="9476" max="9476" width="9.42578125" style="586" customWidth="1"/>
    <col min="9477" max="9477" width="8.42578125" style="586" bestFit="1" customWidth="1"/>
    <col min="9478" max="9478" width="7.140625" style="586" bestFit="1" customWidth="1"/>
    <col min="9479" max="9479" width="8.42578125" style="586" bestFit="1" customWidth="1"/>
    <col min="9480" max="9480" width="6.85546875" style="586" customWidth="1"/>
    <col min="9481" max="9727" width="9.140625" style="586"/>
    <col min="9728" max="9728" width="55" style="586" customWidth="1"/>
    <col min="9729" max="9729" width="9.42578125" style="586" bestFit="1" customWidth="1"/>
    <col min="9730" max="9730" width="9.42578125" style="586" customWidth="1"/>
    <col min="9731" max="9731" width="9.42578125" style="586" bestFit="1" customWidth="1"/>
    <col min="9732" max="9732" width="9.42578125" style="586" customWidth="1"/>
    <col min="9733" max="9733" width="8.42578125" style="586" bestFit="1" customWidth="1"/>
    <col min="9734" max="9734" width="7.140625" style="586" bestFit="1" customWidth="1"/>
    <col min="9735" max="9735" width="8.42578125" style="586" bestFit="1" customWidth="1"/>
    <col min="9736" max="9736" width="6.85546875" style="586" customWidth="1"/>
    <col min="9737" max="9983" width="9.140625" style="586"/>
    <col min="9984" max="9984" width="55" style="586" customWidth="1"/>
    <col min="9985" max="9985" width="9.42578125" style="586" bestFit="1" customWidth="1"/>
    <col min="9986" max="9986" width="9.42578125" style="586" customWidth="1"/>
    <col min="9987" max="9987" width="9.42578125" style="586" bestFit="1" customWidth="1"/>
    <col min="9988" max="9988" width="9.42578125" style="586" customWidth="1"/>
    <col min="9989" max="9989" width="8.42578125" style="586" bestFit="1" customWidth="1"/>
    <col min="9990" max="9990" width="7.140625" style="586" bestFit="1" customWidth="1"/>
    <col min="9991" max="9991" width="8.42578125" style="586" bestFit="1" customWidth="1"/>
    <col min="9992" max="9992" width="6.85546875" style="586" customWidth="1"/>
    <col min="9993" max="10239" width="9.140625" style="586"/>
    <col min="10240" max="10240" width="55" style="586" customWidth="1"/>
    <col min="10241" max="10241" width="9.42578125" style="586" bestFit="1" customWidth="1"/>
    <col min="10242" max="10242" width="9.42578125" style="586" customWidth="1"/>
    <col min="10243" max="10243" width="9.42578125" style="586" bestFit="1" customWidth="1"/>
    <col min="10244" max="10244" width="9.42578125" style="586" customWidth="1"/>
    <col min="10245" max="10245" width="8.42578125" style="586" bestFit="1" customWidth="1"/>
    <col min="10246" max="10246" width="7.140625" style="586" bestFit="1" customWidth="1"/>
    <col min="10247" max="10247" width="8.42578125" style="586" bestFit="1" customWidth="1"/>
    <col min="10248" max="10248" width="6.85546875" style="586" customWidth="1"/>
    <col min="10249" max="10495" width="9.140625" style="586"/>
    <col min="10496" max="10496" width="55" style="586" customWidth="1"/>
    <col min="10497" max="10497" width="9.42578125" style="586" bestFit="1" customWidth="1"/>
    <col min="10498" max="10498" width="9.42578125" style="586" customWidth="1"/>
    <col min="10499" max="10499" width="9.42578125" style="586" bestFit="1" customWidth="1"/>
    <col min="10500" max="10500" width="9.42578125" style="586" customWidth="1"/>
    <col min="10501" max="10501" width="8.42578125" style="586" bestFit="1" customWidth="1"/>
    <col min="10502" max="10502" width="7.140625" style="586" bestFit="1" customWidth="1"/>
    <col min="10503" max="10503" width="8.42578125" style="586" bestFit="1" customWidth="1"/>
    <col min="10504" max="10504" width="6.85546875" style="586" customWidth="1"/>
    <col min="10505" max="10751" width="9.140625" style="586"/>
    <col min="10752" max="10752" width="55" style="586" customWidth="1"/>
    <col min="10753" max="10753" width="9.42578125" style="586" bestFit="1" customWidth="1"/>
    <col min="10754" max="10754" width="9.42578125" style="586" customWidth="1"/>
    <col min="10755" max="10755" width="9.42578125" style="586" bestFit="1" customWidth="1"/>
    <col min="10756" max="10756" width="9.42578125" style="586" customWidth="1"/>
    <col min="10757" max="10757" width="8.42578125" style="586" bestFit="1" customWidth="1"/>
    <col min="10758" max="10758" width="7.140625" style="586" bestFit="1" customWidth="1"/>
    <col min="10759" max="10759" width="8.42578125" style="586" bestFit="1" customWidth="1"/>
    <col min="10760" max="10760" width="6.85546875" style="586" customWidth="1"/>
    <col min="10761" max="11007" width="9.140625" style="586"/>
    <col min="11008" max="11008" width="55" style="586" customWidth="1"/>
    <col min="11009" max="11009" width="9.42578125" style="586" bestFit="1" customWidth="1"/>
    <col min="11010" max="11010" width="9.42578125" style="586" customWidth="1"/>
    <col min="11011" max="11011" width="9.42578125" style="586" bestFit="1" customWidth="1"/>
    <col min="11012" max="11012" width="9.42578125" style="586" customWidth="1"/>
    <col min="11013" max="11013" width="8.42578125" style="586" bestFit="1" customWidth="1"/>
    <col min="11014" max="11014" width="7.140625" style="586" bestFit="1" customWidth="1"/>
    <col min="11015" max="11015" width="8.42578125" style="586" bestFit="1" customWidth="1"/>
    <col min="11016" max="11016" width="6.85546875" style="586" customWidth="1"/>
    <col min="11017" max="11263" width="9.140625" style="586"/>
    <col min="11264" max="11264" width="55" style="586" customWidth="1"/>
    <col min="11265" max="11265" width="9.42578125" style="586" bestFit="1" customWidth="1"/>
    <col min="11266" max="11266" width="9.42578125" style="586" customWidth="1"/>
    <col min="11267" max="11267" width="9.42578125" style="586" bestFit="1" customWidth="1"/>
    <col min="11268" max="11268" width="9.42578125" style="586" customWidth="1"/>
    <col min="11269" max="11269" width="8.42578125" style="586" bestFit="1" customWidth="1"/>
    <col min="11270" max="11270" width="7.140625" style="586" bestFit="1" customWidth="1"/>
    <col min="11271" max="11271" width="8.42578125" style="586" bestFit="1" customWidth="1"/>
    <col min="11272" max="11272" width="6.85546875" style="586" customWidth="1"/>
    <col min="11273" max="11519" width="9.140625" style="586"/>
    <col min="11520" max="11520" width="55" style="586" customWidth="1"/>
    <col min="11521" max="11521" width="9.42578125" style="586" bestFit="1" customWidth="1"/>
    <col min="11522" max="11522" width="9.42578125" style="586" customWidth="1"/>
    <col min="11523" max="11523" width="9.42578125" style="586" bestFit="1" customWidth="1"/>
    <col min="11524" max="11524" width="9.42578125" style="586" customWidth="1"/>
    <col min="11525" max="11525" width="8.42578125" style="586" bestFit="1" customWidth="1"/>
    <col min="11526" max="11526" width="7.140625" style="586" bestFit="1" customWidth="1"/>
    <col min="11527" max="11527" width="8.42578125" style="586" bestFit="1" customWidth="1"/>
    <col min="11528" max="11528" width="6.85546875" style="586" customWidth="1"/>
    <col min="11529" max="11775" width="9.140625" style="586"/>
    <col min="11776" max="11776" width="55" style="586" customWidth="1"/>
    <col min="11777" max="11777" width="9.42578125" style="586" bestFit="1" customWidth="1"/>
    <col min="11778" max="11778" width="9.42578125" style="586" customWidth="1"/>
    <col min="11779" max="11779" width="9.42578125" style="586" bestFit="1" customWidth="1"/>
    <col min="11780" max="11780" width="9.42578125" style="586" customWidth="1"/>
    <col min="11781" max="11781" width="8.42578125" style="586" bestFit="1" customWidth="1"/>
    <col min="11782" max="11782" width="7.140625" style="586" bestFit="1" customWidth="1"/>
    <col min="11783" max="11783" width="8.42578125" style="586" bestFit="1" customWidth="1"/>
    <col min="11784" max="11784" width="6.85546875" style="586" customWidth="1"/>
    <col min="11785" max="12031" width="9.140625" style="586"/>
    <col min="12032" max="12032" width="55" style="586" customWidth="1"/>
    <col min="12033" max="12033" width="9.42578125" style="586" bestFit="1" customWidth="1"/>
    <col min="12034" max="12034" width="9.42578125" style="586" customWidth="1"/>
    <col min="12035" max="12035" width="9.42578125" style="586" bestFit="1" customWidth="1"/>
    <col min="12036" max="12036" width="9.42578125" style="586" customWidth="1"/>
    <col min="12037" max="12037" width="8.42578125" style="586" bestFit="1" customWidth="1"/>
    <col min="12038" max="12038" width="7.140625" style="586" bestFit="1" customWidth="1"/>
    <col min="12039" max="12039" width="8.42578125" style="586" bestFit="1" customWidth="1"/>
    <col min="12040" max="12040" width="6.85546875" style="586" customWidth="1"/>
    <col min="12041" max="12287" width="9.140625" style="586"/>
    <col min="12288" max="12288" width="55" style="586" customWidth="1"/>
    <col min="12289" max="12289" width="9.42578125" style="586" bestFit="1" customWidth="1"/>
    <col min="12290" max="12290" width="9.42578125" style="586" customWidth="1"/>
    <col min="12291" max="12291" width="9.42578125" style="586" bestFit="1" customWidth="1"/>
    <col min="12292" max="12292" width="9.42578125" style="586" customWidth="1"/>
    <col min="12293" max="12293" width="8.42578125" style="586" bestFit="1" customWidth="1"/>
    <col min="12294" max="12294" width="7.140625" style="586" bestFit="1" customWidth="1"/>
    <col min="12295" max="12295" width="8.42578125" style="586" bestFit="1" customWidth="1"/>
    <col min="12296" max="12296" width="6.85546875" style="586" customWidth="1"/>
    <col min="12297" max="12543" width="9.140625" style="586"/>
    <col min="12544" max="12544" width="55" style="586" customWidth="1"/>
    <col min="12545" max="12545" width="9.42578125" style="586" bestFit="1" customWidth="1"/>
    <col min="12546" max="12546" width="9.42578125" style="586" customWidth="1"/>
    <col min="12547" max="12547" width="9.42578125" style="586" bestFit="1" customWidth="1"/>
    <col min="12548" max="12548" width="9.42578125" style="586" customWidth="1"/>
    <col min="12549" max="12549" width="8.42578125" style="586" bestFit="1" customWidth="1"/>
    <col min="12550" max="12550" width="7.140625" style="586" bestFit="1" customWidth="1"/>
    <col min="12551" max="12551" width="8.42578125" style="586" bestFit="1" customWidth="1"/>
    <col min="12552" max="12552" width="6.85546875" style="586" customWidth="1"/>
    <col min="12553" max="12799" width="9.140625" style="586"/>
    <col min="12800" max="12800" width="55" style="586" customWidth="1"/>
    <col min="12801" max="12801" width="9.42578125" style="586" bestFit="1" customWidth="1"/>
    <col min="12802" max="12802" width="9.42578125" style="586" customWidth="1"/>
    <col min="12803" max="12803" width="9.42578125" style="586" bestFit="1" customWidth="1"/>
    <col min="12804" max="12804" width="9.42578125" style="586" customWidth="1"/>
    <col min="12805" max="12805" width="8.42578125" style="586" bestFit="1" customWidth="1"/>
    <col min="12806" max="12806" width="7.140625" style="586" bestFit="1" customWidth="1"/>
    <col min="12807" max="12807" width="8.42578125" style="586" bestFit="1" customWidth="1"/>
    <col min="12808" max="12808" width="6.85546875" style="586" customWidth="1"/>
    <col min="12809" max="13055" width="9.140625" style="586"/>
    <col min="13056" max="13056" width="55" style="586" customWidth="1"/>
    <col min="13057" max="13057" width="9.42578125" style="586" bestFit="1" customWidth="1"/>
    <col min="13058" max="13058" width="9.42578125" style="586" customWidth="1"/>
    <col min="13059" max="13059" width="9.42578125" style="586" bestFit="1" customWidth="1"/>
    <col min="13060" max="13060" width="9.42578125" style="586" customWidth="1"/>
    <col min="13061" max="13061" width="8.42578125" style="586" bestFit="1" customWidth="1"/>
    <col min="13062" max="13062" width="7.140625" style="586" bestFit="1" customWidth="1"/>
    <col min="13063" max="13063" width="8.42578125" style="586" bestFit="1" customWidth="1"/>
    <col min="13064" max="13064" width="6.85546875" style="586" customWidth="1"/>
    <col min="13065" max="13311" width="9.140625" style="586"/>
    <col min="13312" max="13312" width="55" style="586" customWidth="1"/>
    <col min="13313" max="13313" width="9.42578125" style="586" bestFit="1" customWidth="1"/>
    <col min="13314" max="13314" width="9.42578125" style="586" customWidth="1"/>
    <col min="13315" max="13315" width="9.42578125" style="586" bestFit="1" customWidth="1"/>
    <col min="13316" max="13316" width="9.42578125" style="586" customWidth="1"/>
    <col min="13317" max="13317" width="8.42578125" style="586" bestFit="1" customWidth="1"/>
    <col min="13318" max="13318" width="7.140625" style="586" bestFit="1" customWidth="1"/>
    <col min="13319" max="13319" width="8.42578125" style="586" bestFit="1" customWidth="1"/>
    <col min="13320" max="13320" width="6.85546875" style="586" customWidth="1"/>
    <col min="13321" max="13567" width="9.140625" style="586"/>
    <col min="13568" max="13568" width="55" style="586" customWidth="1"/>
    <col min="13569" max="13569" width="9.42578125" style="586" bestFit="1" customWidth="1"/>
    <col min="13570" max="13570" width="9.42578125" style="586" customWidth="1"/>
    <col min="13571" max="13571" width="9.42578125" style="586" bestFit="1" customWidth="1"/>
    <col min="13572" max="13572" width="9.42578125" style="586" customWidth="1"/>
    <col min="13573" max="13573" width="8.42578125" style="586" bestFit="1" customWidth="1"/>
    <col min="13574" max="13574" width="7.140625" style="586" bestFit="1" customWidth="1"/>
    <col min="13575" max="13575" width="8.42578125" style="586" bestFit="1" customWidth="1"/>
    <col min="13576" max="13576" width="6.85546875" style="586" customWidth="1"/>
    <col min="13577" max="13823" width="9.140625" style="586"/>
    <col min="13824" max="13824" width="55" style="586" customWidth="1"/>
    <col min="13825" max="13825" width="9.42578125" style="586" bestFit="1" customWidth="1"/>
    <col min="13826" max="13826" width="9.42578125" style="586" customWidth="1"/>
    <col min="13827" max="13827" width="9.42578125" style="586" bestFit="1" customWidth="1"/>
    <col min="13828" max="13828" width="9.42578125" style="586" customWidth="1"/>
    <col min="13829" max="13829" width="8.42578125" style="586" bestFit="1" customWidth="1"/>
    <col min="13830" max="13830" width="7.140625" style="586" bestFit="1" customWidth="1"/>
    <col min="13831" max="13831" width="8.42578125" style="586" bestFit="1" customWidth="1"/>
    <col min="13832" max="13832" width="6.85546875" style="586" customWidth="1"/>
    <col min="13833" max="14079" width="9.140625" style="586"/>
    <col min="14080" max="14080" width="55" style="586" customWidth="1"/>
    <col min="14081" max="14081" width="9.42578125" style="586" bestFit="1" customWidth="1"/>
    <col min="14082" max="14082" width="9.42578125" style="586" customWidth="1"/>
    <col min="14083" max="14083" width="9.42578125" style="586" bestFit="1" customWidth="1"/>
    <col min="14084" max="14084" width="9.42578125" style="586" customWidth="1"/>
    <col min="14085" max="14085" width="8.42578125" style="586" bestFit="1" customWidth="1"/>
    <col min="14086" max="14086" width="7.140625" style="586" bestFit="1" customWidth="1"/>
    <col min="14087" max="14087" width="8.42578125" style="586" bestFit="1" customWidth="1"/>
    <col min="14088" max="14088" width="6.85546875" style="586" customWidth="1"/>
    <col min="14089" max="14335" width="9.140625" style="586"/>
    <col min="14336" max="14336" width="55" style="586" customWidth="1"/>
    <col min="14337" max="14337" width="9.42578125" style="586" bestFit="1" customWidth="1"/>
    <col min="14338" max="14338" width="9.42578125" style="586" customWidth="1"/>
    <col min="14339" max="14339" width="9.42578125" style="586" bestFit="1" customWidth="1"/>
    <col min="14340" max="14340" width="9.42578125" style="586" customWidth="1"/>
    <col min="14341" max="14341" width="8.42578125" style="586" bestFit="1" customWidth="1"/>
    <col min="14342" max="14342" width="7.140625" style="586" bestFit="1" customWidth="1"/>
    <col min="14343" max="14343" width="8.42578125" style="586" bestFit="1" customWidth="1"/>
    <col min="14344" max="14344" width="6.85546875" style="586" customWidth="1"/>
    <col min="14345" max="14591" width="9.140625" style="586"/>
    <col min="14592" max="14592" width="55" style="586" customWidth="1"/>
    <col min="14593" max="14593" width="9.42578125" style="586" bestFit="1" customWidth="1"/>
    <col min="14594" max="14594" width="9.42578125" style="586" customWidth="1"/>
    <col min="14595" max="14595" width="9.42578125" style="586" bestFit="1" customWidth="1"/>
    <col min="14596" max="14596" width="9.42578125" style="586" customWidth="1"/>
    <col min="14597" max="14597" width="8.42578125" style="586" bestFit="1" customWidth="1"/>
    <col min="14598" max="14598" width="7.140625" style="586" bestFit="1" customWidth="1"/>
    <col min="14599" max="14599" width="8.42578125" style="586" bestFit="1" customWidth="1"/>
    <col min="14600" max="14600" width="6.85546875" style="586" customWidth="1"/>
    <col min="14601" max="14847" width="9.140625" style="586"/>
    <col min="14848" max="14848" width="55" style="586" customWidth="1"/>
    <col min="14849" max="14849" width="9.42578125" style="586" bestFit="1" customWidth="1"/>
    <col min="14850" max="14850" width="9.42578125" style="586" customWidth="1"/>
    <col min="14851" max="14851" width="9.42578125" style="586" bestFit="1" customWidth="1"/>
    <col min="14852" max="14852" width="9.42578125" style="586" customWidth="1"/>
    <col min="14853" max="14853" width="8.42578125" style="586" bestFit="1" customWidth="1"/>
    <col min="14854" max="14854" width="7.140625" style="586" bestFit="1" customWidth="1"/>
    <col min="14855" max="14855" width="8.42578125" style="586" bestFit="1" customWidth="1"/>
    <col min="14856" max="14856" width="6.85546875" style="586" customWidth="1"/>
    <col min="14857" max="15103" width="9.140625" style="586"/>
    <col min="15104" max="15104" width="55" style="586" customWidth="1"/>
    <col min="15105" max="15105" width="9.42578125" style="586" bestFit="1" customWidth="1"/>
    <col min="15106" max="15106" width="9.42578125" style="586" customWidth="1"/>
    <col min="15107" max="15107" width="9.42578125" style="586" bestFit="1" customWidth="1"/>
    <col min="15108" max="15108" width="9.42578125" style="586" customWidth="1"/>
    <col min="15109" max="15109" width="8.42578125" style="586" bestFit="1" customWidth="1"/>
    <col min="15110" max="15110" width="7.140625" style="586" bestFit="1" customWidth="1"/>
    <col min="15111" max="15111" width="8.42578125" style="586" bestFit="1" customWidth="1"/>
    <col min="15112" max="15112" width="6.85546875" style="586" customWidth="1"/>
    <col min="15113" max="15359" width="9.140625" style="586"/>
    <col min="15360" max="15360" width="55" style="586" customWidth="1"/>
    <col min="15361" max="15361" width="9.42578125" style="586" bestFit="1" customWidth="1"/>
    <col min="15362" max="15362" width="9.42578125" style="586" customWidth="1"/>
    <col min="15363" max="15363" width="9.42578125" style="586" bestFit="1" customWidth="1"/>
    <col min="15364" max="15364" width="9.42578125" style="586" customWidth="1"/>
    <col min="15365" max="15365" width="8.42578125" style="586" bestFit="1" customWidth="1"/>
    <col min="15366" max="15366" width="7.140625" style="586" bestFit="1" customWidth="1"/>
    <col min="15367" max="15367" width="8.42578125" style="586" bestFit="1" customWidth="1"/>
    <col min="15368" max="15368" width="6.85546875" style="586" customWidth="1"/>
    <col min="15369" max="15615" width="9.140625" style="586"/>
    <col min="15616" max="15616" width="55" style="586" customWidth="1"/>
    <col min="15617" max="15617" width="9.42578125" style="586" bestFit="1" customWidth="1"/>
    <col min="15618" max="15618" width="9.42578125" style="586" customWidth="1"/>
    <col min="15619" max="15619" width="9.42578125" style="586" bestFit="1" customWidth="1"/>
    <col min="15620" max="15620" width="9.42578125" style="586" customWidth="1"/>
    <col min="15621" max="15621" width="8.42578125" style="586" bestFit="1" customWidth="1"/>
    <col min="15622" max="15622" width="7.140625" style="586" bestFit="1" customWidth="1"/>
    <col min="15623" max="15623" width="8.42578125" style="586" bestFit="1" customWidth="1"/>
    <col min="15624" max="15624" width="6.85546875" style="586" customWidth="1"/>
    <col min="15625" max="15871" width="9.140625" style="586"/>
    <col min="15872" max="15872" width="55" style="586" customWidth="1"/>
    <col min="15873" max="15873" width="9.42578125" style="586" bestFit="1" customWidth="1"/>
    <col min="15874" max="15874" width="9.42578125" style="586" customWidth="1"/>
    <col min="15875" max="15875" width="9.42578125" style="586" bestFit="1" customWidth="1"/>
    <col min="15876" max="15876" width="9.42578125" style="586" customWidth="1"/>
    <col min="15877" max="15877" width="8.42578125" style="586" bestFit="1" customWidth="1"/>
    <col min="15878" max="15878" width="7.140625" style="586" bestFit="1" customWidth="1"/>
    <col min="15879" max="15879" width="8.42578125" style="586" bestFit="1" customWidth="1"/>
    <col min="15880" max="15880" width="6.85546875" style="586" customWidth="1"/>
    <col min="15881" max="16127" width="9.140625" style="586"/>
    <col min="16128" max="16128" width="55" style="586" customWidth="1"/>
    <col min="16129" max="16129" width="9.42578125" style="586" bestFit="1" customWidth="1"/>
    <col min="16130" max="16130" width="9.42578125" style="586" customWidth="1"/>
    <col min="16131" max="16131" width="9.42578125" style="586" bestFit="1" customWidth="1"/>
    <col min="16132" max="16132" width="9.42578125" style="586" customWidth="1"/>
    <col min="16133" max="16133" width="8.42578125" style="586" bestFit="1" customWidth="1"/>
    <col min="16134" max="16134" width="7.140625" style="586" bestFit="1" customWidth="1"/>
    <col min="16135" max="16135" width="8.42578125" style="586" bestFit="1" customWidth="1"/>
    <col min="16136" max="16136" width="6.85546875" style="586" customWidth="1"/>
    <col min="16137" max="16384" width="9.140625" style="586"/>
  </cols>
  <sheetData>
    <row r="1" spans="1:14">
      <c r="A1" s="2805" t="s">
        <v>927</v>
      </c>
      <c r="B1" s="2805"/>
      <c r="C1" s="2805"/>
      <c r="D1" s="2805"/>
      <c r="E1" s="2805"/>
      <c r="F1" s="2805"/>
      <c r="G1" s="2805"/>
      <c r="H1" s="2805"/>
    </row>
    <row r="2" spans="1:14">
      <c r="A2" s="2805" t="s">
        <v>759</v>
      </c>
      <c r="B2" s="2805"/>
      <c r="C2" s="2805"/>
      <c r="D2" s="2805"/>
      <c r="E2" s="2805"/>
      <c r="F2" s="2805"/>
      <c r="G2" s="2805"/>
      <c r="H2" s="2805"/>
      <c r="K2" s="524"/>
      <c r="L2" s="524"/>
      <c r="M2" s="524"/>
      <c r="N2" s="524"/>
    </row>
    <row r="3" spans="1:14">
      <c r="A3" s="2805" t="str">
        <f>'Secu Credit'!A3:H3</f>
        <v>(Mid-Month)</v>
      </c>
      <c r="B3" s="2805"/>
      <c r="C3" s="2805"/>
      <c r="D3" s="2805"/>
      <c r="E3" s="2805"/>
      <c r="F3" s="2805"/>
      <c r="G3" s="2805"/>
      <c r="H3" s="2805"/>
      <c r="K3" s="524"/>
      <c r="L3" s="524"/>
      <c r="M3" s="524"/>
      <c r="N3" s="524"/>
    </row>
    <row r="4" spans="1:14" ht="16.5" thickBot="1">
      <c r="A4" s="664"/>
      <c r="B4" s="664"/>
      <c r="C4" s="664"/>
      <c r="D4" s="664"/>
      <c r="E4" s="680"/>
      <c r="F4" s="680"/>
      <c r="H4" s="681" t="s">
        <v>279</v>
      </c>
      <c r="I4" s="682"/>
      <c r="K4" s="524"/>
      <c r="L4" s="524"/>
      <c r="M4" s="524"/>
      <c r="N4" s="524"/>
    </row>
    <row r="5" spans="1:14" ht="16.5" thickTop="1">
      <c r="A5" s="2777" t="s">
        <v>1813</v>
      </c>
      <c r="B5" s="683">
        <v>2017</v>
      </c>
      <c r="C5" s="683">
        <v>2018</v>
      </c>
      <c r="D5" s="684">
        <v>2019</v>
      </c>
      <c r="E5" s="2815" t="str">
        <f>'Secu Credit'!E5:H5</f>
        <v>Changes during the fiscal year</v>
      </c>
      <c r="F5" s="2816"/>
      <c r="G5" s="2816"/>
      <c r="H5" s="2817"/>
      <c r="K5" s="524"/>
      <c r="L5" s="524"/>
      <c r="M5" s="524"/>
      <c r="N5" s="524"/>
    </row>
    <row r="6" spans="1:14">
      <c r="A6" s="2778"/>
      <c r="B6" s="2822" t="str">
        <f>'Secu Credit'!B6</f>
        <v xml:space="preserve">Jul </v>
      </c>
      <c r="C6" s="2822" t="str">
        <f>'Secu Credit'!C6</f>
        <v>Jul (R)</v>
      </c>
      <c r="D6" s="2822" t="str">
        <f>'Secu Credit'!D6</f>
        <v>Jul (P)</v>
      </c>
      <c r="E6" s="2818" t="str">
        <f>'Secu Credit'!E6:F6</f>
        <v>2017/18</v>
      </c>
      <c r="F6" s="2819"/>
      <c r="G6" s="2820" t="str">
        <f>'Secu Credit'!G6:H6</f>
        <v>2018/19</v>
      </c>
      <c r="H6" s="2821"/>
      <c r="K6" s="524"/>
      <c r="L6" s="524"/>
      <c r="M6" s="524"/>
      <c r="N6" s="524"/>
    </row>
    <row r="7" spans="1:14">
      <c r="A7" s="2779"/>
      <c r="B7" s="2823"/>
      <c r="C7" s="2823"/>
      <c r="D7" s="2823"/>
      <c r="E7" s="685" t="s">
        <v>462</v>
      </c>
      <c r="F7" s="686" t="s">
        <v>463</v>
      </c>
      <c r="G7" s="686" t="s">
        <v>462</v>
      </c>
      <c r="H7" s="687" t="s">
        <v>463</v>
      </c>
      <c r="K7" s="524"/>
      <c r="L7" s="524"/>
      <c r="M7" s="524"/>
      <c r="N7" s="524"/>
    </row>
    <row r="8" spans="1:14" s="664" customFormat="1" ht="19.5" customHeight="1">
      <c r="A8" s="688" t="s">
        <v>760</v>
      </c>
      <c r="B8" s="689">
        <v>320911.37686844706</v>
      </c>
      <c r="C8" s="689">
        <v>423707.11139804515</v>
      </c>
      <c r="D8" s="689">
        <v>562526.41153895087</v>
      </c>
      <c r="E8" s="689">
        <v>102795.73452959809</v>
      </c>
      <c r="F8" s="690">
        <v>32.032436971450132</v>
      </c>
      <c r="G8" s="689">
        <v>138819.30014090572</v>
      </c>
      <c r="H8" s="691">
        <v>32.763032860804181</v>
      </c>
      <c r="J8" s="659"/>
      <c r="K8" s="524"/>
      <c r="L8" s="524"/>
      <c r="M8" s="524"/>
      <c r="N8" s="524"/>
    </row>
    <row r="9" spans="1:14" s="525" customFormat="1" ht="19.5" customHeight="1">
      <c r="A9" s="692" t="s">
        <v>761</v>
      </c>
      <c r="B9" s="693">
        <v>124061.78594515505</v>
      </c>
      <c r="C9" s="693">
        <v>166272.52151545204</v>
      </c>
      <c r="D9" s="693">
        <v>218781.95452204964</v>
      </c>
      <c r="E9" s="693">
        <v>42210.735570296994</v>
      </c>
      <c r="F9" s="694">
        <v>34.023962535052831</v>
      </c>
      <c r="G9" s="693">
        <v>52509.433006597596</v>
      </c>
      <c r="H9" s="695">
        <v>31.580343238926456</v>
      </c>
      <c r="J9" s="659"/>
      <c r="K9" s="524"/>
      <c r="L9" s="524"/>
      <c r="M9" s="524"/>
      <c r="N9" s="524"/>
    </row>
    <row r="10" spans="1:14" s="525" customFormat="1" ht="19.5" customHeight="1">
      <c r="A10" s="692" t="s">
        <v>762</v>
      </c>
      <c r="B10" s="693">
        <v>54882.592065490004</v>
      </c>
      <c r="C10" s="693">
        <v>74042.650264558426</v>
      </c>
      <c r="D10" s="693">
        <v>98986.514508149805</v>
      </c>
      <c r="E10" s="693">
        <v>19160.058199068422</v>
      </c>
      <c r="F10" s="694">
        <v>34.910993591930229</v>
      </c>
      <c r="G10" s="693">
        <v>24943.864243591379</v>
      </c>
      <c r="H10" s="695">
        <v>33.688508115884005</v>
      </c>
      <c r="J10" s="659"/>
      <c r="K10" s="524"/>
      <c r="L10" s="524"/>
      <c r="M10" s="524"/>
      <c r="N10" s="524"/>
    </row>
    <row r="11" spans="1:14" s="525" customFormat="1" ht="19.5" customHeight="1">
      <c r="A11" s="692" t="s">
        <v>763</v>
      </c>
      <c r="B11" s="693">
        <v>83445.260128987473</v>
      </c>
      <c r="C11" s="693">
        <v>116350.81642930604</v>
      </c>
      <c r="D11" s="693">
        <v>146478.27248531868</v>
      </c>
      <c r="E11" s="693">
        <v>32905.556300318567</v>
      </c>
      <c r="F11" s="694">
        <v>39.433703303763487</v>
      </c>
      <c r="G11" s="693">
        <v>30127.456056012641</v>
      </c>
      <c r="H11" s="695">
        <v>25.893635283872612</v>
      </c>
      <c r="J11" s="659"/>
      <c r="K11" s="524"/>
      <c r="L11" s="524"/>
      <c r="M11" s="524"/>
      <c r="N11" s="524"/>
    </row>
    <row r="12" spans="1:14" s="525" customFormat="1" ht="19.5" customHeight="1">
      <c r="A12" s="692" t="s">
        <v>764</v>
      </c>
      <c r="B12" s="693">
        <v>58521.738728814504</v>
      </c>
      <c r="C12" s="693">
        <v>67041.123188728656</v>
      </c>
      <c r="D12" s="693">
        <v>98279.670023432729</v>
      </c>
      <c r="E12" s="693">
        <v>8519.3844599141521</v>
      </c>
      <c r="F12" s="694">
        <v>14.557640707485406</v>
      </c>
      <c r="G12" s="693">
        <v>31238.546834704073</v>
      </c>
      <c r="H12" s="695">
        <v>46.59609706532494</v>
      </c>
      <c r="J12" s="659"/>
      <c r="K12" s="524"/>
      <c r="L12" s="524"/>
      <c r="M12" s="524"/>
      <c r="N12" s="524"/>
    </row>
    <row r="13" spans="1:14" s="697" customFormat="1" ht="19.5" customHeight="1">
      <c r="A13" s="696" t="s">
        <v>765</v>
      </c>
      <c r="B13" s="689">
        <v>359292.05474008806</v>
      </c>
      <c r="C13" s="689">
        <v>410943.69370361191</v>
      </c>
      <c r="D13" s="689">
        <v>455716.0885478108</v>
      </c>
      <c r="E13" s="689">
        <v>51651.638963523845</v>
      </c>
      <c r="F13" s="690">
        <v>14.375948001658051</v>
      </c>
      <c r="G13" s="689">
        <v>44772.39484419889</v>
      </c>
      <c r="H13" s="691">
        <v>10.89501932507825</v>
      </c>
      <c r="J13" s="659"/>
      <c r="K13" s="698"/>
      <c r="L13" s="698"/>
      <c r="M13" s="698"/>
      <c r="N13" s="698"/>
    </row>
    <row r="14" spans="1:14" s="664" customFormat="1" ht="19.5" customHeight="1">
      <c r="A14" s="699" t="s">
        <v>761</v>
      </c>
      <c r="B14" s="693">
        <v>70140.351638703956</v>
      </c>
      <c r="C14" s="693">
        <v>77804.435146980206</v>
      </c>
      <c r="D14" s="693">
        <v>87964.594629962958</v>
      </c>
      <c r="E14" s="693">
        <v>7664.0835082762496</v>
      </c>
      <c r="F14" s="694">
        <v>10.926782271857263</v>
      </c>
      <c r="G14" s="693">
        <v>10160.159482982752</v>
      </c>
      <c r="H14" s="695">
        <v>13.058586523749211</v>
      </c>
      <c r="J14" s="659"/>
      <c r="K14" s="524"/>
      <c r="L14" s="524"/>
      <c r="M14" s="524"/>
      <c r="N14" s="524"/>
    </row>
    <row r="15" spans="1:14" s="525" customFormat="1" ht="19.5" customHeight="1">
      <c r="A15" s="692" t="s">
        <v>762</v>
      </c>
      <c r="B15" s="693">
        <v>189123.96745320203</v>
      </c>
      <c r="C15" s="693">
        <v>230474.81562858765</v>
      </c>
      <c r="D15" s="693">
        <v>250771.21751369428</v>
      </c>
      <c r="E15" s="693">
        <v>41350.848175385618</v>
      </c>
      <c r="F15" s="694">
        <v>21.864414506647719</v>
      </c>
      <c r="G15" s="693">
        <v>20296.401885106636</v>
      </c>
      <c r="H15" s="695">
        <v>8.8063426061329313</v>
      </c>
      <c r="J15" s="659"/>
      <c r="K15" s="659"/>
    </row>
    <row r="16" spans="1:14" s="525" customFormat="1" ht="19.5" customHeight="1">
      <c r="A16" s="692" t="s">
        <v>763</v>
      </c>
      <c r="B16" s="693">
        <v>30427.697594562</v>
      </c>
      <c r="C16" s="693">
        <v>34702.980655438216</v>
      </c>
      <c r="D16" s="693">
        <v>36696.432789086597</v>
      </c>
      <c r="E16" s="693">
        <v>4275.283060876216</v>
      </c>
      <c r="F16" s="694">
        <v>14.050629521309194</v>
      </c>
      <c r="G16" s="693">
        <v>1993.4521336483813</v>
      </c>
      <c r="H16" s="695">
        <v>5.7443254037488343</v>
      </c>
      <c r="J16" s="659"/>
      <c r="K16" s="659"/>
    </row>
    <row r="17" spans="1:11" s="525" customFormat="1" ht="19.5" customHeight="1">
      <c r="A17" s="692" t="s">
        <v>764</v>
      </c>
      <c r="B17" s="693">
        <v>69600.038053619995</v>
      </c>
      <c r="C17" s="693">
        <v>67961.462272605917</v>
      </c>
      <c r="D17" s="693">
        <v>80283.843615066973</v>
      </c>
      <c r="E17" s="693">
        <v>-1638.5757810140785</v>
      </c>
      <c r="F17" s="694">
        <v>-2.3542742602406577</v>
      </c>
      <c r="G17" s="693">
        <v>12322.381342461056</v>
      </c>
      <c r="H17" s="695">
        <v>18.131424678641729</v>
      </c>
      <c r="J17" s="659"/>
      <c r="K17" s="659"/>
    </row>
    <row r="18" spans="1:11" s="525" customFormat="1" ht="19.5" customHeight="1">
      <c r="A18" s="696" t="s">
        <v>766</v>
      </c>
      <c r="B18" s="689">
        <v>64530.023834348467</v>
      </c>
      <c r="C18" s="689">
        <v>113868.61611957027</v>
      </c>
      <c r="D18" s="689">
        <v>127215.68522601735</v>
      </c>
      <c r="E18" s="689">
        <v>49338.592285221806</v>
      </c>
      <c r="F18" s="690">
        <v>76.458351250382677</v>
      </c>
      <c r="G18" s="689">
        <v>13347.069106447074</v>
      </c>
      <c r="H18" s="691">
        <v>11.721464228942317</v>
      </c>
      <c r="J18" s="659"/>
      <c r="K18" s="659"/>
    </row>
    <row r="19" spans="1:11" s="525" customFormat="1" ht="19.5" customHeight="1">
      <c r="A19" s="699" t="s">
        <v>761</v>
      </c>
      <c r="B19" s="693">
        <v>25514.206436660501</v>
      </c>
      <c r="C19" s="693">
        <v>61537.106177315269</v>
      </c>
      <c r="D19" s="693">
        <v>76323.588613311847</v>
      </c>
      <c r="E19" s="693">
        <v>36022.899740654771</v>
      </c>
      <c r="F19" s="694">
        <v>141.18761573118999</v>
      </c>
      <c r="G19" s="693">
        <v>14786.482435996579</v>
      </c>
      <c r="H19" s="695">
        <v>24.028563178434599</v>
      </c>
      <c r="J19" s="659"/>
      <c r="K19" s="659"/>
    </row>
    <row r="20" spans="1:11" s="525" customFormat="1" ht="19.5" customHeight="1">
      <c r="A20" s="692" t="s">
        <v>762</v>
      </c>
      <c r="B20" s="693">
        <v>35378.34172715796</v>
      </c>
      <c r="C20" s="693">
        <v>48581.101882603012</v>
      </c>
      <c r="D20" s="693">
        <v>48360.124148855488</v>
      </c>
      <c r="E20" s="693">
        <v>13202.760155445052</v>
      </c>
      <c r="F20" s="694">
        <v>37.318764845640111</v>
      </c>
      <c r="G20" s="693">
        <v>-220.97773374752433</v>
      </c>
      <c r="H20" s="695">
        <v>-0.45486356872168204</v>
      </c>
      <c r="J20" s="659"/>
      <c r="K20" s="659"/>
    </row>
    <row r="21" spans="1:11" s="525" customFormat="1" ht="19.5" customHeight="1">
      <c r="A21" s="692" t="s">
        <v>763</v>
      </c>
      <c r="B21" s="693">
        <v>3208.3544018299999</v>
      </c>
      <c r="C21" s="693">
        <v>2856.2927244520001</v>
      </c>
      <c r="D21" s="693">
        <v>2194.6831469399999</v>
      </c>
      <c r="E21" s="693">
        <v>-352.06167737799979</v>
      </c>
      <c r="F21" s="694">
        <v>-10.973278923836743</v>
      </c>
      <c r="G21" s="693">
        <v>-661.60957751200021</v>
      </c>
      <c r="H21" s="695">
        <v>-23.163227348798245</v>
      </c>
      <c r="J21" s="659"/>
      <c r="K21" s="659"/>
    </row>
    <row r="22" spans="1:11" s="664" customFormat="1" ht="19.5" customHeight="1">
      <c r="A22" s="692" t="s">
        <v>764</v>
      </c>
      <c r="B22" s="693">
        <v>429.12126870000003</v>
      </c>
      <c r="C22" s="693">
        <v>894.1153352</v>
      </c>
      <c r="D22" s="693">
        <v>337.28931690999997</v>
      </c>
      <c r="E22" s="693">
        <v>464.99406649999997</v>
      </c>
      <c r="F22" s="694">
        <v>108.35959445885183</v>
      </c>
      <c r="G22" s="693">
        <v>-556.82601829000009</v>
      </c>
      <c r="H22" s="695">
        <v>-62.276755175600087</v>
      </c>
      <c r="J22" s="659"/>
      <c r="K22" s="659"/>
    </row>
    <row r="23" spans="1:11" s="525" customFormat="1" ht="19.5" customHeight="1">
      <c r="A23" s="700" t="s">
        <v>767</v>
      </c>
      <c r="B23" s="689">
        <v>404020.8615446224</v>
      </c>
      <c r="C23" s="689">
        <v>498122.87659692456</v>
      </c>
      <c r="D23" s="689">
        <v>615755.45252993354</v>
      </c>
      <c r="E23" s="689">
        <v>94102.015052302158</v>
      </c>
      <c r="F23" s="690">
        <v>23.291375275162366</v>
      </c>
      <c r="G23" s="689">
        <v>117632.57593300898</v>
      </c>
      <c r="H23" s="691">
        <v>23.615172372056289</v>
      </c>
      <c r="J23" s="659"/>
      <c r="K23" s="659"/>
    </row>
    <row r="24" spans="1:11" s="525" customFormat="1" ht="19.5" customHeight="1">
      <c r="A24" s="701" t="s">
        <v>761</v>
      </c>
      <c r="B24" s="693">
        <v>113477.684341115</v>
      </c>
      <c r="C24" s="693">
        <v>155068.35296170952</v>
      </c>
      <c r="D24" s="693">
        <v>192660.06263707398</v>
      </c>
      <c r="E24" s="693">
        <v>41590.668620594515</v>
      </c>
      <c r="F24" s="694">
        <v>36.650966982699934</v>
      </c>
      <c r="G24" s="693">
        <v>37591.709675364458</v>
      </c>
      <c r="H24" s="695">
        <v>24.242025505131178</v>
      </c>
      <c r="J24" s="659"/>
      <c r="K24" s="659"/>
    </row>
    <row r="25" spans="1:11" s="525" customFormat="1" ht="19.5" customHeight="1">
      <c r="A25" s="702" t="s">
        <v>762</v>
      </c>
      <c r="B25" s="693">
        <v>188323.38114095703</v>
      </c>
      <c r="C25" s="693">
        <v>268604.70167845214</v>
      </c>
      <c r="D25" s="693">
        <v>285780.29677902994</v>
      </c>
      <c r="E25" s="693">
        <v>80281.320537495107</v>
      </c>
      <c r="F25" s="694">
        <v>42.629502535006964</v>
      </c>
      <c r="G25" s="693">
        <v>17175.595100577804</v>
      </c>
      <c r="H25" s="695">
        <v>6.394376194180988</v>
      </c>
      <c r="J25" s="659"/>
      <c r="K25" s="659"/>
    </row>
    <row r="26" spans="1:11" s="525" customFormat="1" ht="19.5" customHeight="1">
      <c r="A26" s="702" t="s">
        <v>763</v>
      </c>
      <c r="B26" s="693">
        <v>25670.245124150002</v>
      </c>
      <c r="C26" s="693">
        <v>37654.786794903011</v>
      </c>
      <c r="D26" s="693">
        <v>81586.117967429644</v>
      </c>
      <c r="E26" s="693">
        <v>11984.541670753009</v>
      </c>
      <c r="F26" s="694">
        <v>46.686510443479236</v>
      </c>
      <c r="G26" s="693">
        <v>43931.331172526632</v>
      </c>
      <c r="H26" s="695">
        <v>116.66864935874028</v>
      </c>
      <c r="J26" s="659"/>
      <c r="K26" s="659"/>
    </row>
    <row r="27" spans="1:11" s="525" customFormat="1" ht="19.5" customHeight="1">
      <c r="A27" s="702" t="s">
        <v>764</v>
      </c>
      <c r="B27" s="693">
        <v>76549.550938400353</v>
      </c>
      <c r="C27" s="693">
        <v>36795.035161859996</v>
      </c>
      <c r="D27" s="693">
        <v>55728.975146400022</v>
      </c>
      <c r="E27" s="693">
        <v>-39754.515776540356</v>
      </c>
      <c r="F27" s="694">
        <v>-51.933048971810337</v>
      </c>
      <c r="G27" s="693">
        <v>18933.939984540026</v>
      </c>
      <c r="H27" s="695">
        <v>51.457866261712546</v>
      </c>
      <c r="J27" s="659"/>
      <c r="K27" s="659"/>
    </row>
    <row r="28" spans="1:11" s="525" customFormat="1" ht="19.5" customHeight="1">
      <c r="A28" s="696" t="s">
        <v>768</v>
      </c>
      <c r="B28" s="689">
        <v>167828.1895716913</v>
      </c>
      <c r="C28" s="689">
        <v>201651.91180459326</v>
      </c>
      <c r="D28" s="689">
        <v>237959.10882907597</v>
      </c>
      <c r="E28" s="689">
        <v>33823.722232901957</v>
      </c>
      <c r="F28" s="690">
        <v>20.153778884955113</v>
      </c>
      <c r="G28" s="689">
        <v>36307.19702448271</v>
      </c>
      <c r="H28" s="691">
        <v>18.004886092855628</v>
      </c>
      <c r="J28" s="659"/>
      <c r="K28" s="659"/>
    </row>
    <row r="29" spans="1:11" s="525" customFormat="1" ht="19.5" customHeight="1">
      <c r="A29" s="696" t="s">
        <v>769</v>
      </c>
      <c r="B29" s="689">
        <v>125917.98318149998</v>
      </c>
      <c r="C29" s="689">
        <v>141908.43212032999</v>
      </c>
      <c r="D29" s="689">
        <v>146990.82329793109</v>
      </c>
      <c r="E29" s="689">
        <v>15990.448938830014</v>
      </c>
      <c r="F29" s="690">
        <v>12.69909867900374</v>
      </c>
      <c r="G29" s="689">
        <v>5082.3911776010937</v>
      </c>
      <c r="H29" s="691">
        <v>3.5814581992502919</v>
      </c>
      <c r="J29" s="659"/>
      <c r="K29" s="659"/>
    </row>
    <row r="30" spans="1:11" s="525" customFormat="1" ht="31.5">
      <c r="A30" s="703" t="s">
        <v>770</v>
      </c>
      <c r="B30" s="693">
        <v>27388.569530379995</v>
      </c>
      <c r="C30" s="693">
        <v>26161.992909689987</v>
      </c>
      <c r="D30" s="693">
        <v>32292.540658850005</v>
      </c>
      <c r="E30" s="693">
        <v>-1226.576620690008</v>
      </c>
      <c r="F30" s="693">
        <v>-4.4784252763893448</v>
      </c>
      <c r="G30" s="693">
        <v>6130.5477491600177</v>
      </c>
      <c r="H30" s="704">
        <v>23.433030390010391</v>
      </c>
      <c r="I30" s="644"/>
      <c r="J30" s="659"/>
      <c r="K30" s="659"/>
    </row>
    <row r="31" spans="1:11" s="525" customFormat="1" ht="31.5">
      <c r="A31" s="705" t="s">
        <v>771</v>
      </c>
      <c r="B31" s="693">
        <v>14512.03347588</v>
      </c>
      <c r="C31" s="693">
        <v>14882.655826579999</v>
      </c>
      <c r="D31" s="693">
        <v>13902.741178611104</v>
      </c>
      <c r="E31" s="693">
        <v>370.62235069999952</v>
      </c>
      <c r="F31" s="693">
        <v>2.5538967458695532</v>
      </c>
      <c r="G31" s="693">
        <v>-979.91464796889522</v>
      </c>
      <c r="H31" s="704">
        <v>-6.5842727224719901</v>
      </c>
      <c r="J31" s="659"/>
      <c r="K31" s="659"/>
    </row>
    <row r="32" spans="1:11" s="525" customFormat="1">
      <c r="A32" s="692" t="s">
        <v>772</v>
      </c>
      <c r="B32" s="693">
        <v>7404.5323111599992</v>
      </c>
      <c r="C32" s="693">
        <v>9113.5156783099992</v>
      </c>
      <c r="D32" s="693">
        <v>8858.9775021099995</v>
      </c>
      <c r="E32" s="693">
        <v>1708.98336715</v>
      </c>
      <c r="F32" s="694">
        <v>23.080233772148528</v>
      </c>
      <c r="G32" s="693">
        <v>-254.53817619999973</v>
      </c>
      <c r="H32" s="695">
        <v>-2.792974579566434</v>
      </c>
      <c r="J32" s="659"/>
      <c r="K32" s="659"/>
    </row>
    <row r="33" spans="1:11" s="525" customFormat="1">
      <c r="A33" s="692" t="s">
        <v>773</v>
      </c>
      <c r="B33" s="693">
        <v>76612.847864080002</v>
      </c>
      <c r="C33" s="693">
        <v>91750.267705749982</v>
      </c>
      <c r="D33" s="693">
        <v>91936.563958359999</v>
      </c>
      <c r="E33" s="693">
        <v>15137.41984166998</v>
      </c>
      <c r="F33" s="694">
        <v>19.75833070260683</v>
      </c>
      <c r="G33" s="693">
        <v>186.29625261001638</v>
      </c>
      <c r="H33" s="695">
        <v>0.20304709432290977</v>
      </c>
      <c r="J33" s="659"/>
      <c r="K33" s="659"/>
    </row>
    <row r="34" spans="1:11" s="525" customFormat="1">
      <c r="A34" s="706" t="s">
        <v>774</v>
      </c>
      <c r="B34" s="693">
        <v>20457.091605939997</v>
      </c>
      <c r="C34" s="693">
        <v>20565.736570799992</v>
      </c>
      <c r="D34" s="693">
        <v>21725.360173669997</v>
      </c>
      <c r="E34" s="693">
        <v>108.64496485999553</v>
      </c>
      <c r="F34" s="694">
        <v>0.53108705261137401</v>
      </c>
      <c r="G34" s="693">
        <v>1159.6236028700041</v>
      </c>
      <c r="H34" s="695">
        <v>5.6386193554403556</v>
      </c>
      <c r="J34" s="659"/>
      <c r="K34" s="659"/>
    </row>
    <row r="35" spans="1:11" s="525" customFormat="1" ht="31.5">
      <c r="A35" s="707" t="s">
        <v>775</v>
      </c>
      <c r="B35" s="693">
        <v>46467.113063099998</v>
      </c>
      <c r="C35" s="693">
        <v>59610.631219549992</v>
      </c>
      <c r="D35" s="693">
        <v>54540.921169050001</v>
      </c>
      <c r="E35" s="693">
        <v>13143.518156449994</v>
      </c>
      <c r="F35" s="693">
        <v>28.28563534515639</v>
      </c>
      <c r="G35" s="693">
        <v>-5069.7100504999908</v>
      </c>
      <c r="H35" s="704">
        <v>-8.5047078797537061</v>
      </c>
      <c r="J35" s="659"/>
      <c r="K35" s="659"/>
    </row>
    <row r="36" spans="1:11" s="525" customFormat="1" ht="19.5" customHeight="1">
      <c r="A36" s="707" t="s">
        <v>776</v>
      </c>
      <c r="B36" s="693">
        <v>9688.643195040002</v>
      </c>
      <c r="C36" s="693">
        <v>11573.899915400001</v>
      </c>
      <c r="D36" s="693">
        <v>15670.282615639999</v>
      </c>
      <c r="E36" s="693">
        <v>1885.2567203599992</v>
      </c>
      <c r="F36" s="694">
        <v>19.458418298706018</v>
      </c>
      <c r="G36" s="693">
        <v>4096.3827002399976</v>
      </c>
      <c r="H36" s="695">
        <v>35.393279103696344</v>
      </c>
      <c r="J36" s="659"/>
      <c r="K36" s="659"/>
    </row>
    <row r="37" spans="1:11" s="525" customFormat="1" ht="19.5" customHeight="1">
      <c r="A37" s="696" t="s">
        <v>777</v>
      </c>
      <c r="B37" s="689">
        <v>40475.700104839998</v>
      </c>
      <c r="C37" s="689">
        <v>41085.267546776988</v>
      </c>
      <c r="D37" s="689">
        <v>45416.722861080001</v>
      </c>
      <c r="E37" s="689">
        <v>609.56744193698978</v>
      </c>
      <c r="F37" s="690">
        <v>1.5060083960452582</v>
      </c>
      <c r="G37" s="689">
        <v>4331.4553143030134</v>
      </c>
      <c r="H37" s="691">
        <v>10.542599751532597</v>
      </c>
      <c r="J37" s="659"/>
      <c r="K37" s="659"/>
    </row>
    <row r="38" spans="1:11" s="525" customFormat="1" ht="19.5" customHeight="1">
      <c r="A38" s="699" t="s">
        <v>778</v>
      </c>
      <c r="B38" s="693">
        <v>24728.511382509998</v>
      </c>
      <c r="C38" s="693">
        <v>24185.005731656991</v>
      </c>
      <c r="D38" s="693">
        <v>28339.257147720004</v>
      </c>
      <c r="E38" s="693">
        <v>-543.50565085300696</v>
      </c>
      <c r="F38" s="694">
        <v>-2.197890695666453</v>
      </c>
      <c r="G38" s="693">
        <v>4154.2514160630126</v>
      </c>
      <c r="H38" s="695">
        <v>17.176970980103182</v>
      </c>
      <c r="J38" s="659"/>
      <c r="K38" s="659"/>
    </row>
    <row r="39" spans="1:11" s="525" customFormat="1" ht="19.5" customHeight="1">
      <c r="A39" s="692" t="s">
        <v>779</v>
      </c>
      <c r="B39" s="693">
        <v>6233.6250215100008</v>
      </c>
      <c r="C39" s="693">
        <v>7235.2980519399989</v>
      </c>
      <c r="D39" s="693">
        <v>5930.7298426699999</v>
      </c>
      <c r="E39" s="693">
        <v>1001.6730304299981</v>
      </c>
      <c r="F39" s="694">
        <v>16.068868868011538</v>
      </c>
      <c r="G39" s="693">
        <v>-1304.568209269999</v>
      </c>
      <c r="H39" s="695">
        <v>-18.030607722099372</v>
      </c>
      <c r="J39" s="659"/>
      <c r="K39" s="659"/>
    </row>
    <row r="40" spans="1:11" s="525" customFormat="1" ht="19.5" customHeight="1">
      <c r="A40" s="692" t="s">
        <v>780</v>
      </c>
      <c r="B40" s="693">
        <v>4410.0536775400005</v>
      </c>
      <c r="C40" s="693">
        <v>4615.4103641000002</v>
      </c>
      <c r="D40" s="693">
        <v>6339.5214000599999</v>
      </c>
      <c r="E40" s="693">
        <v>205.35668655999962</v>
      </c>
      <c r="F40" s="694">
        <v>4.6565575291262871</v>
      </c>
      <c r="G40" s="693">
        <v>1724.1110359599998</v>
      </c>
      <c r="H40" s="695">
        <v>37.355530710132193</v>
      </c>
      <c r="J40" s="659"/>
      <c r="K40" s="659"/>
    </row>
    <row r="41" spans="1:11" s="525" customFormat="1" ht="19.5" customHeight="1">
      <c r="A41" s="692" t="s">
        <v>781</v>
      </c>
      <c r="B41" s="693">
        <v>5103.5100232800005</v>
      </c>
      <c r="C41" s="693">
        <v>5049.5533990800013</v>
      </c>
      <c r="D41" s="693">
        <v>4807.2144706300005</v>
      </c>
      <c r="E41" s="693">
        <v>-53.956624199999169</v>
      </c>
      <c r="F41" s="694">
        <v>-1.057245385114802</v>
      </c>
      <c r="G41" s="693">
        <v>-242.33892845000082</v>
      </c>
      <c r="H41" s="695">
        <v>-4.799215084925204</v>
      </c>
      <c r="J41" s="659"/>
      <c r="K41" s="659"/>
    </row>
    <row r="42" spans="1:11" s="525" customFormat="1" ht="19.5" customHeight="1">
      <c r="A42" s="696" t="s">
        <v>782</v>
      </c>
      <c r="B42" s="689">
        <v>149331.25429897025</v>
      </c>
      <c r="C42" s="689">
        <v>171031.35254200015</v>
      </c>
      <c r="D42" s="689">
        <v>180956.55272697701</v>
      </c>
      <c r="E42" s="689">
        <v>21700.098243029905</v>
      </c>
      <c r="F42" s="690">
        <v>14.531518097065593</v>
      </c>
      <c r="G42" s="689">
        <v>9925.2001849768567</v>
      </c>
      <c r="H42" s="691">
        <v>5.8031466380057575</v>
      </c>
      <c r="J42" s="659"/>
      <c r="K42" s="659"/>
    </row>
    <row r="43" spans="1:11" s="525" customFormat="1" ht="19.5" customHeight="1">
      <c r="A43" s="699" t="s">
        <v>783</v>
      </c>
      <c r="B43" s="693">
        <v>89486.221891859983</v>
      </c>
      <c r="C43" s="693">
        <v>107498.86870094994</v>
      </c>
      <c r="D43" s="693">
        <v>116596.95209378802</v>
      </c>
      <c r="E43" s="693">
        <v>18012.646809089958</v>
      </c>
      <c r="F43" s="694">
        <v>20.12896111633523</v>
      </c>
      <c r="G43" s="693">
        <v>9098.0833928380744</v>
      </c>
      <c r="H43" s="695">
        <v>8.4634224553078266</v>
      </c>
      <c r="J43" s="659"/>
      <c r="K43" s="659"/>
    </row>
    <row r="44" spans="1:11" s="525" customFormat="1" ht="19.5" customHeight="1">
      <c r="A44" s="692" t="s">
        <v>784</v>
      </c>
      <c r="B44" s="693">
        <v>59845.032407110237</v>
      </c>
      <c r="C44" s="693">
        <v>63532.483841050176</v>
      </c>
      <c r="D44" s="693">
        <v>64359.600633188995</v>
      </c>
      <c r="E44" s="693">
        <v>3687.4514339399393</v>
      </c>
      <c r="F44" s="694">
        <v>6.1616667008468866</v>
      </c>
      <c r="G44" s="693">
        <v>827.11679213881871</v>
      </c>
      <c r="H44" s="695">
        <v>1.3018801440349079</v>
      </c>
      <c r="J44" s="659"/>
      <c r="K44" s="659"/>
    </row>
    <row r="45" spans="1:11" s="525" customFormat="1" ht="19.5" customHeight="1">
      <c r="A45" s="708" t="s">
        <v>785</v>
      </c>
      <c r="B45" s="689">
        <v>111463.84802355261</v>
      </c>
      <c r="C45" s="689">
        <v>137724.71923118181</v>
      </c>
      <c r="D45" s="689">
        <v>177390.41610004989</v>
      </c>
      <c r="E45" s="689">
        <v>26260.871207629199</v>
      </c>
      <c r="F45" s="690">
        <v>23.559989784383014</v>
      </c>
      <c r="G45" s="689">
        <v>39665.696868868079</v>
      </c>
      <c r="H45" s="691">
        <v>28.800709916341216</v>
      </c>
      <c r="J45" s="659"/>
      <c r="K45" s="659"/>
    </row>
    <row r="46" spans="1:11" s="525" customFormat="1" ht="19.5" customHeight="1">
      <c r="A46" s="700" t="s">
        <v>786</v>
      </c>
      <c r="B46" s="689">
        <v>17354.166389796046</v>
      </c>
      <c r="C46" s="689">
        <v>2858.7542521219993</v>
      </c>
      <c r="D46" s="689">
        <v>3341.8365208179998</v>
      </c>
      <c r="E46" s="689">
        <v>-14495.412137674048</v>
      </c>
      <c r="F46" s="690">
        <v>-83.526986039485607</v>
      </c>
      <c r="G46" s="689">
        <v>483.08226869600048</v>
      </c>
      <c r="H46" s="691">
        <v>16.898348934240069</v>
      </c>
      <c r="J46" s="659"/>
      <c r="K46" s="659"/>
    </row>
    <row r="47" spans="1:11" s="664" customFormat="1" ht="19.5" customHeight="1">
      <c r="A47" s="708" t="s">
        <v>787</v>
      </c>
      <c r="B47" s="689">
        <v>225099.66461874219</v>
      </c>
      <c r="C47" s="689">
        <v>279876.03516768425</v>
      </c>
      <c r="D47" s="689">
        <v>358627.68980139599</v>
      </c>
      <c r="E47" s="689">
        <v>54776.370548942068</v>
      </c>
      <c r="F47" s="690">
        <v>24.334274616409754</v>
      </c>
      <c r="G47" s="689">
        <v>78751.654633711732</v>
      </c>
      <c r="H47" s="691">
        <v>28.13804854228718</v>
      </c>
      <c r="J47" s="659"/>
      <c r="K47" s="659"/>
    </row>
    <row r="48" spans="1:11" s="525" customFormat="1" ht="19.5" customHeight="1">
      <c r="A48" s="709" t="s">
        <v>788</v>
      </c>
      <c r="B48" s="693">
        <v>910.63085501722787</v>
      </c>
      <c r="C48" s="693">
        <v>1269.2766950801763</v>
      </c>
      <c r="D48" s="693">
        <v>1683.7545225826768</v>
      </c>
      <c r="E48" s="693">
        <v>358.64584006294842</v>
      </c>
      <c r="F48" s="694">
        <v>39.384327698424336</v>
      </c>
      <c r="G48" s="693">
        <v>414.47782750250053</v>
      </c>
      <c r="H48" s="695">
        <v>32.654647257690272</v>
      </c>
      <c r="J48" s="659"/>
      <c r="K48" s="659"/>
    </row>
    <row r="49" spans="1:11" s="525" customFormat="1" ht="19.5" customHeight="1">
      <c r="A49" s="692" t="s">
        <v>789</v>
      </c>
      <c r="B49" s="693">
        <v>12865.293795619997</v>
      </c>
      <c r="C49" s="693">
        <v>21039.268146130016</v>
      </c>
      <c r="D49" s="693">
        <v>23639.225282337993</v>
      </c>
      <c r="E49" s="693">
        <v>8173.9743505100196</v>
      </c>
      <c r="F49" s="694">
        <v>63.53507724240901</v>
      </c>
      <c r="G49" s="693">
        <v>2599.9571362079769</v>
      </c>
      <c r="H49" s="695">
        <v>12.357640570716409</v>
      </c>
      <c r="J49" s="659"/>
      <c r="K49" s="659"/>
    </row>
    <row r="50" spans="1:11" s="525" customFormat="1" ht="19.5" customHeight="1">
      <c r="A50" s="710" t="s">
        <v>790</v>
      </c>
      <c r="B50" s="693">
        <v>211323.73996810496</v>
      </c>
      <c r="C50" s="693">
        <v>257567.4903264741</v>
      </c>
      <c r="D50" s="693">
        <v>333304.70999647526</v>
      </c>
      <c r="E50" s="693">
        <v>46243.750358369143</v>
      </c>
      <c r="F50" s="694">
        <v>21.882894162931578</v>
      </c>
      <c r="G50" s="693">
        <v>75737.219670001155</v>
      </c>
      <c r="H50" s="695">
        <v>29.404805542035632</v>
      </c>
      <c r="J50" s="659"/>
      <c r="K50" s="659"/>
    </row>
    <row r="51" spans="1:11" ht="19.5" customHeight="1" thickBot="1">
      <c r="A51" s="711" t="s">
        <v>791</v>
      </c>
      <c r="B51" s="712">
        <v>1986225.1231765987</v>
      </c>
      <c r="C51" s="712">
        <v>2422778.7704828405</v>
      </c>
      <c r="D51" s="712">
        <v>2911896.7879800401</v>
      </c>
      <c r="E51" s="712">
        <v>436553.64730624179</v>
      </c>
      <c r="F51" s="713">
        <v>21.979061799805212</v>
      </c>
      <c r="G51" s="712">
        <v>489118.01749719959</v>
      </c>
      <c r="H51" s="714">
        <v>20.188307057012981</v>
      </c>
      <c r="J51" s="659"/>
      <c r="K51" s="659"/>
    </row>
    <row r="52" spans="1:11" ht="16.5" thickTop="1">
      <c r="A52" s="715" t="s">
        <v>792</v>
      </c>
      <c r="B52" s="587"/>
      <c r="C52" s="587"/>
      <c r="D52" s="587"/>
    </row>
    <row r="53" spans="1:11">
      <c r="A53" s="2814" t="s">
        <v>793</v>
      </c>
      <c r="B53" s="2814"/>
      <c r="C53" s="2814"/>
      <c r="D53" s="2814"/>
      <c r="E53" s="2814"/>
      <c r="F53" s="2814"/>
      <c r="G53" s="2814"/>
      <c r="H53" s="2814"/>
    </row>
    <row r="54" spans="1:11">
      <c r="B54" s="524"/>
      <c r="C54" s="524"/>
      <c r="D54" s="524"/>
    </row>
    <row r="55" spans="1:11">
      <c r="B55" s="587"/>
      <c r="C55" s="587"/>
      <c r="D55" s="587"/>
      <c r="E55" s="587"/>
      <c r="F55" s="587"/>
    </row>
    <row r="56" spans="1:11">
      <c r="B56" s="716"/>
      <c r="C56" s="716"/>
      <c r="D56" s="716"/>
      <c r="E56" s="587"/>
      <c r="G56" s="524"/>
    </row>
    <row r="57" spans="1:11">
      <c r="B57" s="716"/>
      <c r="C57" s="716"/>
      <c r="D57" s="716"/>
    </row>
    <row r="58" spans="1:11">
      <c r="B58" s="716"/>
      <c r="C58" s="716"/>
      <c r="D58" s="716"/>
    </row>
    <row r="59" spans="1:11">
      <c r="B59" s="716"/>
      <c r="C59" s="716"/>
      <c r="D59" s="716"/>
    </row>
    <row r="60" spans="1:11">
      <c r="B60" s="716"/>
      <c r="C60" s="716"/>
      <c r="D60" s="716"/>
    </row>
    <row r="61" spans="1:11">
      <c r="B61" s="716"/>
      <c r="C61" s="716"/>
      <c r="D61" s="716"/>
    </row>
    <row r="62" spans="1:11">
      <c r="B62" s="716"/>
      <c r="C62" s="716"/>
      <c r="D62" s="716"/>
    </row>
    <row r="63" spans="1:11">
      <c r="B63" s="716"/>
      <c r="C63" s="716"/>
      <c r="D63" s="716"/>
    </row>
    <row r="64" spans="1:11">
      <c r="B64" s="716"/>
      <c r="C64" s="716"/>
      <c r="D64" s="716"/>
    </row>
    <row r="65" spans="2:6">
      <c r="B65" s="716"/>
      <c r="C65" s="716"/>
      <c r="D65" s="716"/>
    </row>
    <row r="66" spans="2:6">
      <c r="B66" s="716"/>
      <c r="C66" s="716"/>
      <c r="D66" s="716"/>
    </row>
    <row r="67" spans="2:6">
      <c r="B67" s="716"/>
      <c r="C67" s="716"/>
      <c r="D67" s="716"/>
    </row>
    <row r="70" spans="2:6">
      <c r="B70" s="587"/>
      <c r="C70" s="587"/>
      <c r="D70" s="587"/>
      <c r="E70" s="587"/>
      <c r="F70" s="587"/>
    </row>
    <row r="71" spans="2:6">
      <c r="B71" s="587"/>
      <c r="C71" s="587"/>
      <c r="D71" s="587"/>
    </row>
  </sheetData>
  <mergeCells count="11">
    <mergeCell ref="A53:H53"/>
    <mergeCell ref="A1:H1"/>
    <mergeCell ref="A2:H2"/>
    <mergeCell ref="A3:H3"/>
    <mergeCell ref="A5:A7"/>
    <mergeCell ref="E5:H5"/>
    <mergeCell ref="E6:F6"/>
    <mergeCell ref="G6:H6"/>
    <mergeCell ref="B6:B7"/>
    <mergeCell ref="C6:C7"/>
    <mergeCell ref="D6:D7"/>
  </mergeCells>
  <pageMargins left="0.39370078740157483" right="0.39370078740157483" top="0.39370078740157483" bottom="0.39370078740157483" header="0.31496062992125984" footer="0.31496062992125984"/>
  <pageSetup paperSize="9" scale="60"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T57"/>
  <sheetViews>
    <sheetView showGridLines="0" topLeftCell="B1" zoomScaleSheetLayoutView="100" workbookViewId="0">
      <selection activeCell="B40" sqref="B40"/>
    </sheetView>
  </sheetViews>
  <sheetFormatPr defaultRowHeight="15.75"/>
  <cols>
    <col min="1" max="1" width="0" style="414" hidden="1" customWidth="1"/>
    <col min="2" max="2" width="68.140625" style="414" customWidth="1"/>
    <col min="3" max="3" width="15.28515625" style="414" customWidth="1"/>
    <col min="4" max="4" width="14.140625" style="414" customWidth="1"/>
    <col min="5" max="5" width="13.140625" style="414" customWidth="1"/>
    <col min="6" max="6" width="11" style="414" customWidth="1"/>
    <col min="7" max="7" width="15.28515625" style="414" customWidth="1"/>
    <col min="8" max="8" width="11.7109375" style="414" customWidth="1"/>
    <col min="9" max="9" width="13.140625" style="414" customWidth="1"/>
    <col min="10" max="10" width="14.5703125" style="414" customWidth="1"/>
    <col min="11" max="11" width="19.28515625" style="414" customWidth="1"/>
    <col min="12" max="12" width="13.140625" style="414" customWidth="1"/>
    <col min="13" max="13" width="16.42578125" style="414" customWidth="1"/>
    <col min="14" max="14" width="15.140625" style="414" customWidth="1"/>
    <col min="15" max="15" width="11.85546875" style="414" bestFit="1" customWidth="1"/>
    <col min="16" max="16" width="12.5703125" style="414" customWidth="1"/>
    <col min="17" max="17" width="12" style="414" customWidth="1"/>
    <col min="18" max="255" width="9.140625" style="414"/>
    <col min="256" max="256" width="0" style="414" hidden="1" customWidth="1"/>
    <col min="257" max="257" width="30" style="414" customWidth="1"/>
    <col min="258" max="258" width="0" style="414" hidden="1" customWidth="1"/>
    <col min="259" max="259" width="12.7109375" style="414" bestFit="1" customWidth="1"/>
    <col min="260" max="260" width="12.5703125" style="414" bestFit="1" customWidth="1"/>
    <col min="261" max="261" width="13.28515625" style="414" bestFit="1" customWidth="1"/>
    <col min="262" max="264" width="12.7109375" style="414" bestFit="1" customWidth="1"/>
    <col min="265" max="265" width="13.28515625" style="414" customWidth="1"/>
    <col min="266" max="266" width="13" style="414" bestFit="1" customWidth="1"/>
    <col min="267" max="267" width="12.5703125" style="414" bestFit="1" customWidth="1"/>
    <col min="268" max="268" width="12.140625" style="414" customWidth="1"/>
    <col min="269" max="511" width="9.140625" style="414"/>
    <col min="512" max="512" width="0" style="414" hidden="1" customWidth="1"/>
    <col min="513" max="513" width="30" style="414" customWidth="1"/>
    <col min="514" max="514" width="0" style="414" hidden="1" customWidth="1"/>
    <col min="515" max="515" width="12.7109375" style="414" bestFit="1" customWidth="1"/>
    <col min="516" max="516" width="12.5703125" style="414" bestFit="1" customWidth="1"/>
    <col min="517" max="517" width="13.28515625" style="414" bestFit="1" customWidth="1"/>
    <col min="518" max="520" width="12.7109375" style="414" bestFit="1" customWidth="1"/>
    <col min="521" max="521" width="13.28515625" style="414" customWidth="1"/>
    <col min="522" max="522" width="13" style="414" bestFit="1" customWidth="1"/>
    <col min="523" max="523" width="12.5703125" style="414" bestFit="1" customWidth="1"/>
    <col min="524" max="524" width="12.140625" style="414" customWidth="1"/>
    <col min="525" max="767" width="9.140625" style="414"/>
    <col min="768" max="768" width="0" style="414" hidden="1" customWidth="1"/>
    <col min="769" max="769" width="30" style="414" customWidth="1"/>
    <col min="770" max="770" width="0" style="414" hidden="1" customWidth="1"/>
    <col min="771" max="771" width="12.7109375" style="414" bestFit="1" customWidth="1"/>
    <col min="772" max="772" width="12.5703125" style="414" bestFit="1" customWidth="1"/>
    <col min="773" max="773" width="13.28515625" style="414" bestFit="1" customWidth="1"/>
    <col min="774" max="776" width="12.7109375" style="414" bestFit="1" customWidth="1"/>
    <col min="777" max="777" width="13.28515625" style="414" customWidth="1"/>
    <col min="778" max="778" width="13" style="414" bestFit="1" customWidth="1"/>
    <col min="779" max="779" width="12.5703125" style="414" bestFit="1" customWidth="1"/>
    <col min="780" max="780" width="12.140625" style="414" customWidth="1"/>
    <col min="781" max="1023" width="9.140625" style="414"/>
    <col min="1024" max="1024" width="0" style="414" hidden="1" customWidth="1"/>
    <col min="1025" max="1025" width="30" style="414" customWidth="1"/>
    <col min="1026" max="1026" width="0" style="414" hidden="1" customWidth="1"/>
    <col min="1027" max="1027" width="12.7109375" style="414" bestFit="1" customWidth="1"/>
    <col min="1028" max="1028" width="12.5703125" style="414" bestFit="1" customWidth="1"/>
    <col min="1029" max="1029" width="13.28515625" style="414" bestFit="1" customWidth="1"/>
    <col min="1030" max="1032" width="12.7109375" style="414" bestFit="1" customWidth="1"/>
    <col min="1033" max="1033" width="13.28515625" style="414" customWidth="1"/>
    <col min="1034" max="1034" width="13" style="414" bestFit="1" customWidth="1"/>
    <col min="1035" max="1035" width="12.5703125" style="414" bestFit="1" customWidth="1"/>
    <col min="1036" max="1036" width="12.140625" style="414" customWidth="1"/>
    <col min="1037" max="1279" width="9.140625" style="414"/>
    <col min="1280" max="1280" width="0" style="414" hidden="1" customWidth="1"/>
    <col min="1281" max="1281" width="30" style="414" customWidth="1"/>
    <col min="1282" max="1282" width="0" style="414" hidden="1" customWidth="1"/>
    <col min="1283" max="1283" width="12.7109375" style="414" bestFit="1" customWidth="1"/>
    <col min="1284" max="1284" width="12.5703125" style="414" bestFit="1" customWidth="1"/>
    <col min="1285" max="1285" width="13.28515625" style="414" bestFit="1" customWidth="1"/>
    <col min="1286" max="1288" width="12.7109375" style="414" bestFit="1" customWidth="1"/>
    <col min="1289" max="1289" width="13.28515625" style="414" customWidth="1"/>
    <col min="1290" max="1290" width="13" style="414" bestFit="1" customWidth="1"/>
    <col min="1291" max="1291" width="12.5703125" style="414" bestFit="1" customWidth="1"/>
    <col min="1292" max="1292" width="12.140625" style="414" customWidth="1"/>
    <col min="1293" max="1535" width="9.140625" style="414"/>
    <col min="1536" max="1536" width="0" style="414" hidden="1" customWidth="1"/>
    <col min="1537" max="1537" width="30" style="414" customWidth="1"/>
    <col min="1538" max="1538" width="0" style="414" hidden="1" customWidth="1"/>
    <col min="1539" max="1539" width="12.7109375" style="414" bestFit="1" customWidth="1"/>
    <col min="1540" max="1540" width="12.5703125" style="414" bestFit="1" customWidth="1"/>
    <col min="1541" max="1541" width="13.28515625" style="414" bestFit="1" customWidth="1"/>
    <col min="1542" max="1544" width="12.7109375" style="414" bestFit="1" customWidth="1"/>
    <col min="1545" max="1545" width="13.28515625" style="414" customWidth="1"/>
    <col min="1546" max="1546" width="13" style="414" bestFit="1" customWidth="1"/>
    <col min="1547" max="1547" width="12.5703125" style="414" bestFit="1" customWidth="1"/>
    <col min="1548" max="1548" width="12.140625" style="414" customWidth="1"/>
    <col min="1549" max="1791" width="9.140625" style="414"/>
    <col min="1792" max="1792" width="0" style="414" hidden="1" customWidth="1"/>
    <col min="1793" max="1793" width="30" style="414" customWidth="1"/>
    <col min="1794" max="1794" width="0" style="414" hidden="1" customWidth="1"/>
    <col min="1795" max="1795" width="12.7109375" style="414" bestFit="1" customWidth="1"/>
    <col min="1796" max="1796" width="12.5703125" style="414" bestFit="1" customWidth="1"/>
    <col min="1797" max="1797" width="13.28515625" style="414" bestFit="1" customWidth="1"/>
    <col min="1798" max="1800" width="12.7109375" style="414" bestFit="1" customWidth="1"/>
    <col min="1801" max="1801" width="13.28515625" style="414" customWidth="1"/>
    <col min="1802" max="1802" width="13" style="414" bestFit="1" customWidth="1"/>
    <col min="1803" max="1803" width="12.5703125" style="414" bestFit="1" customWidth="1"/>
    <col min="1804" max="1804" width="12.140625" style="414" customWidth="1"/>
    <col min="1805" max="2047" width="9.140625" style="414"/>
    <col min="2048" max="2048" width="0" style="414" hidden="1" customWidth="1"/>
    <col min="2049" max="2049" width="30" style="414" customWidth="1"/>
    <col min="2050" max="2050" width="0" style="414" hidden="1" customWidth="1"/>
    <col min="2051" max="2051" width="12.7109375" style="414" bestFit="1" customWidth="1"/>
    <col min="2052" max="2052" width="12.5703125" style="414" bestFit="1" customWidth="1"/>
    <col min="2053" max="2053" width="13.28515625" style="414" bestFit="1" customWidth="1"/>
    <col min="2054" max="2056" width="12.7109375" style="414" bestFit="1" customWidth="1"/>
    <col min="2057" max="2057" width="13.28515625" style="414" customWidth="1"/>
    <col min="2058" max="2058" width="13" style="414" bestFit="1" customWidth="1"/>
    <col min="2059" max="2059" width="12.5703125" style="414" bestFit="1" customWidth="1"/>
    <col min="2060" max="2060" width="12.140625" style="414" customWidth="1"/>
    <col min="2061" max="2303" width="9.140625" style="414"/>
    <col min="2304" max="2304" width="0" style="414" hidden="1" customWidth="1"/>
    <col min="2305" max="2305" width="30" style="414" customWidth="1"/>
    <col min="2306" max="2306" width="0" style="414" hidden="1" customWidth="1"/>
    <col min="2307" max="2307" width="12.7109375" style="414" bestFit="1" customWidth="1"/>
    <col min="2308" max="2308" width="12.5703125" style="414" bestFit="1" customWidth="1"/>
    <col min="2309" max="2309" width="13.28515625" style="414" bestFit="1" customWidth="1"/>
    <col min="2310" max="2312" width="12.7109375" style="414" bestFit="1" customWidth="1"/>
    <col min="2313" max="2313" width="13.28515625" style="414" customWidth="1"/>
    <col min="2314" max="2314" width="13" style="414" bestFit="1" customWidth="1"/>
    <col min="2315" max="2315" width="12.5703125" style="414" bestFit="1" customWidth="1"/>
    <col min="2316" max="2316" width="12.140625" style="414" customWidth="1"/>
    <col min="2317" max="2559" width="9.140625" style="414"/>
    <col min="2560" max="2560" width="0" style="414" hidden="1" customWidth="1"/>
    <col min="2561" max="2561" width="30" style="414" customWidth="1"/>
    <col min="2562" max="2562" width="0" style="414" hidden="1" customWidth="1"/>
    <col min="2563" max="2563" width="12.7109375" style="414" bestFit="1" customWidth="1"/>
    <col min="2564" max="2564" width="12.5703125" style="414" bestFit="1" customWidth="1"/>
    <col min="2565" max="2565" width="13.28515625" style="414" bestFit="1" customWidth="1"/>
    <col min="2566" max="2568" width="12.7109375" style="414" bestFit="1" customWidth="1"/>
    <col min="2569" max="2569" width="13.28515625" style="414" customWidth="1"/>
    <col min="2570" max="2570" width="13" style="414" bestFit="1" customWidth="1"/>
    <col min="2571" max="2571" width="12.5703125" style="414" bestFit="1" customWidth="1"/>
    <col min="2572" max="2572" width="12.140625" style="414" customWidth="1"/>
    <col min="2573" max="2815" width="9.140625" style="414"/>
    <col min="2816" max="2816" width="0" style="414" hidden="1" customWidth="1"/>
    <col min="2817" max="2817" width="30" style="414" customWidth="1"/>
    <col min="2818" max="2818" width="0" style="414" hidden="1" customWidth="1"/>
    <col min="2819" max="2819" width="12.7109375" style="414" bestFit="1" customWidth="1"/>
    <col min="2820" max="2820" width="12.5703125" style="414" bestFit="1" customWidth="1"/>
    <col min="2821" max="2821" width="13.28515625" style="414" bestFit="1" customWidth="1"/>
    <col min="2822" max="2824" width="12.7109375" style="414" bestFit="1" customWidth="1"/>
    <col min="2825" max="2825" width="13.28515625" style="414" customWidth="1"/>
    <col min="2826" max="2826" width="13" style="414" bestFit="1" customWidth="1"/>
    <col min="2827" max="2827" width="12.5703125" style="414" bestFit="1" customWidth="1"/>
    <col min="2828" max="2828" width="12.140625" style="414" customWidth="1"/>
    <col min="2829" max="3071" width="9.140625" style="414"/>
    <col min="3072" max="3072" width="0" style="414" hidden="1" customWidth="1"/>
    <col min="3073" max="3073" width="30" style="414" customWidth="1"/>
    <col min="3074" max="3074" width="0" style="414" hidden="1" customWidth="1"/>
    <col min="3075" max="3075" width="12.7109375" style="414" bestFit="1" customWidth="1"/>
    <col min="3076" max="3076" width="12.5703125" style="414" bestFit="1" customWidth="1"/>
    <col min="3077" max="3077" width="13.28515625" style="414" bestFit="1" customWidth="1"/>
    <col min="3078" max="3080" width="12.7109375" style="414" bestFit="1" customWidth="1"/>
    <col min="3081" max="3081" width="13.28515625" style="414" customWidth="1"/>
    <col min="3082" max="3082" width="13" style="414" bestFit="1" customWidth="1"/>
    <col min="3083" max="3083" width="12.5703125" style="414" bestFit="1" customWidth="1"/>
    <col min="3084" max="3084" width="12.140625" style="414" customWidth="1"/>
    <col min="3085" max="3327" width="9.140625" style="414"/>
    <col min="3328" max="3328" width="0" style="414" hidden="1" customWidth="1"/>
    <col min="3329" max="3329" width="30" style="414" customWidth="1"/>
    <col min="3330" max="3330" width="0" style="414" hidden="1" customWidth="1"/>
    <col min="3331" max="3331" width="12.7109375" style="414" bestFit="1" customWidth="1"/>
    <col min="3332" max="3332" width="12.5703125" style="414" bestFit="1" customWidth="1"/>
    <col min="3333" max="3333" width="13.28515625" style="414" bestFit="1" customWidth="1"/>
    <col min="3334" max="3336" width="12.7109375" style="414" bestFit="1" customWidth="1"/>
    <col min="3337" max="3337" width="13.28515625" style="414" customWidth="1"/>
    <col min="3338" max="3338" width="13" style="414" bestFit="1" customWidth="1"/>
    <col min="3339" max="3339" width="12.5703125" style="414" bestFit="1" customWidth="1"/>
    <col min="3340" max="3340" width="12.140625" style="414" customWidth="1"/>
    <col min="3341" max="3583" width="9.140625" style="414"/>
    <col min="3584" max="3584" width="0" style="414" hidden="1" customWidth="1"/>
    <col min="3585" max="3585" width="30" style="414" customWidth="1"/>
    <col min="3586" max="3586" width="0" style="414" hidden="1" customWidth="1"/>
    <col min="3587" max="3587" width="12.7109375" style="414" bestFit="1" customWidth="1"/>
    <col min="3588" max="3588" width="12.5703125" style="414" bestFit="1" customWidth="1"/>
    <col min="3589" max="3589" width="13.28515625" style="414" bestFit="1" customWidth="1"/>
    <col min="3590" max="3592" width="12.7109375" style="414" bestFit="1" customWidth="1"/>
    <col min="3593" max="3593" width="13.28515625" style="414" customWidth="1"/>
    <col min="3594" max="3594" width="13" style="414" bestFit="1" customWidth="1"/>
    <col min="3595" max="3595" width="12.5703125" style="414" bestFit="1" customWidth="1"/>
    <col min="3596" max="3596" width="12.140625" style="414" customWidth="1"/>
    <col min="3597" max="3839" width="9.140625" style="414"/>
    <col min="3840" max="3840" width="0" style="414" hidden="1" customWidth="1"/>
    <col min="3841" max="3841" width="30" style="414" customWidth="1"/>
    <col min="3842" max="3842" width="0" style="414" hidden="1" customWidth="1"/>
    <col min="3843" max="3843" width="12.7109375" style="414" bestFit="1" customWidth="1"/>
    <col min="3844" max="3844" width="12.5703125" style="414" bestFit="1" customWidth="1"/>
    <col min="3845" max="3845" width="13.28515625" style="414" bestFit="1" customWidth="1"/>
    <col min="3846" max="3848" width="12.7109375" style="414" bestFit="1" customWidth="1"/>
    <col min="3849" max="3849" width="13.28515625" style="414" customWidth="1"/>
    <col min="3850" max="3850" width="13" style="414" bestFit="1" customWidth="1"/>
    <col min="3851" max="3851" width="12.5703125" style="414" bestFit="1" customWidth="1"/>
    <col min="3852" max="3852" width="12.140625" style="414" customWidth="1"/>
    <col min="3853" max="4095" width="9.140625" style="414"/>
    <col min="4096" max="4096" width="0" style="414" hidden="1" customWidth="1"/>
    <col min="4097" max="4097" width="30" style="414" customWidth="1"/>
    <col min="4098" max="4098" width="0" style="414" hidden="1" customWidth="1"/>
    <col min="4099" max="4099" width="12.7109375" style="414" bestFit="1" customWidth="1"/>
    <col min="4100" max="4100" width="12.5703125" style="414" bestFit="1" customWidth="1"/>
    <col min="4101" max="4101" width="13.28515625" style="414" bestFit="1" customWidth="1"/>
    <col min="4102" max="4104" width="12.7109375" style="414" bestFit="1" customWidth="1"/>
    <col min="4105" max="4105" width="13.28515625" style="414" customWidth="1"/>
    <col min="4106" max="4106" width="13" style="414" bestFit="1" customWidth="1"/>
    <col min="4107" max="4107" width="12.5703125" style="414" bestFit="1" customWidth="1"/>
    <col min="4108" max="4108" width="12.140625" style="414" customWidth="1"/>
    <col min="4109" max="4351" width="9.140625" style="414"/>
    <col min="4352" max="4352" width="0" style="414" hidden="1" customWidth="1"/>
    <col min="4353" max="4353" width="30" style="414" customWidth="1"/>
    <col min="4354" max="4354" width="0" style="414" hidden="1" customWidth="1"/>
    <col min="4355" max="4355" width="12.7109375" style="414" bestFit="1" customWidth="1"/>
    <col min="4356" max="4356" width="12.5703125" style="414" bestFit="1" customWidth="1"/>
    <col min="4357" max="4357" width="13.28515625" style="414" bestFit="1" customWidth="1"/>
    <col min="4358" max="4360" width="12.7109375" style="414" bestFit="1" customWidth="1"/>
    <col min="4361" max="4361" width="13.28515625" style="414" customWidth="1"/>
    <col min="4362" max="4362" width="13" style="414" bestFit="1" customWidth="1"/>
    <col min="4363" max="4363" width="12.5703125" style="414" bestFit="1" customWidth="1"/>
    <col min="4364" max="4364" width="12.140625" style="414" customWidth="1"/>
    <col min="4365" max="4607" width="9.140625" style="414"/>
    <col min="4608" max="4608" width="0" style="414" hidden="1" customWidth="1"/>
    <col min="4609" max="4609" width="30" style="414" customWidth="1"/>
    <col min="4610" max="4610" width="0" style="414" hidden="1" customWidth="1"/>
    <col min="4611" max="4611" width="12.7109375" style="414" bestFit="1" customWidth="1"/>
    <col min="4612" max="4612" width="12.5703125" style="414" bestFit="1" customWidth="1"/>
    <col min="4613" max="4613" width="13.28515625" style="414" bestFit="1" customWidth="1"/>
    <col min="4614" max="4616" width="12.7109375" style="414" bestFit="1" customWidth="1"/>
    <col min="4617" max="4617" width="13.28515625" style="414" customWidth="1"/>
    <col min="4618" max="4618" width="13" style="414" bestFit="1" customWidth="1"/>
    <col min="4619" max="4619" width="12.5703125" style="414" bestFit="1" customWidth="1"/>
    <col min="4620" max="4620" width="12.140625" style="414" customWidth="1"/>
    <col min="4621" max="4863" width="9.140625" style="414"/>
    <col min="4864" max="4864" width="0" style="414" hidden="1" customWidth="1"/>
    <col min="4865" max="4865" width="30" style="414" customWidth="1"/>
    <col min="4866" max="4866" width="0" style="414" hidden="1" customWidth="1"/>
    <col min="4867" max="4867" width="12.7109375" style="414" bestFit="1" customWidth="1"/>
    <col min="4868" max="4868" width="12.5703125" style="414" bestFit="1" customWidth="1"/>
    <col min="4869" max="4869" width="13.28515625" style="414" bestFit="1" customWidth="1"/>
    <col min="4870" max="4872" width="12.7109375" style="414" bestFit="1" customWidth="1"/>
    <col min="4873" max="4873" width="13.28515625" style="414" customWidth="1"/>
    <col min="4874" max="4874" width="13" style="414" bestFit="1" customWidth="1"/>
    <col min="4875" max="4875" width="12.5703125" style="414" bestFit="1" customWidth="1"/>
    <col min="4876" max="4876" width="12.140625" style="414" customWidth="1"/>
    <col min="4877" max="5119" width="9.140625" style="414"/>
    <col min="5120" max="5120" width="0" style="414" hidden="1" customWidth="1"/>
    <col min="5121" max="5121" width="30" style="414" customWidth="1"/>
    <col min="5122" max="5122" width="0" style="414" hidden="1" customWidth="1"/>
    <col min="5123" max="5123" width="12.7109375" style="414" bestFit="1" customWidth="1"/>
    <col min="5124" max="5124" width="12.5703125" style="414" bestFit="1" customWidth="1"/>
    <col min="5125" max="5125" width="13.28515625" style="414" bestFit="1" customWidth="1"/>
    <col min="5126" max="5128" width="12.7109375" style="414" bestFit="1" customWidth="1"/>
    <col min="5129" max="5129" width="13.28515625" style="414" customWidth="1"/>
    <col min="5130" max="5130" width="13" style="414" bestFit="1" customWidth="1"/>
    <col min="5131" max="5131" width="12.5703125" style="414" bestFit="1" customWidth="1"/>
    <col min="5132" max="5132" width="12.140625" style="414" customWidth="1"/>
    <col min="5133" max="5375" width="9.140625" style="414"/>
    <col min="5376" max="5376" width="0" style="414" hidden="1" customWidth="1"/>
    <col min="5377" max="5377" width="30" style="414" customWidth="1"/>
    <col min="5378" max="5378" width="0" style="414" hidden="1" customWidth="1"/>
    <col min="5379" max="5379" width="12.7109375" style="414" bestFit="1" customWidth="1"/>
    <col min="5380" max="5380" width="12.5703125" style="414" bestFit="1" customWidth="1"/>
    <col min="5381" max="5381" width="13.28515625" style="414" bestFit="1" customWidth="1"/>
    <col min="5382" max="5384" width="12.7109375" style="414" bestFit="1" customWidth="1"/>
    <col min="5385" max="5385" width="13.28515625" style="414" customWidth="1"/>
    <col min="5386" max="5386" width="13" style="414" bestFit="1" customWidth="1"/>
    <col min="5387" max="5387" width="12.5703125" style="414" bestFit="1" customWidth="1"/>
    <col min="5388" max="5388" width="12.140625" style="414" customWidth="1"/>
    <col min="5389" max="5631" width="9.140625" style="414"/>
    <col min="5632" max="5632" width="0" style="414" hidden="1" customWidth="1"/>
    <col min="5633" max="5633" width="30" style="414" customWidth="1"/>
    <col min="5634" max="5634" width="0" style="414" hidden="1" customWidth="1"/>
    <col min="5635" max="5635" width="12.7109375" style="414" bestFit="1" customWidth="1"/>
    <col min="5636" max="5636" width="12.5703125" style="414" bestFit="1" customWidth="1"/>
    <col min="5637" max="5637" width="13.28515625" style="414" bestFit="1" customWidth="1"/>
    <col min="5638" max="5640" width="12.7109375" style="414" bestFit="1" customWidth="1"/>
    <col min="5641" max="5641" width="13.28515625" style="414" customWidth="1"/>
    <col min="5642" max="5642" width="13" style="414" bestFit="1" customWidth="1"/>
    <col min="5643" max="5643" width="12.5703125" style="414" bestFit="1" customWidth="1"/>
    <col min="5644" max="5644" width="12.140625" style="414" customWidth="1"/>
    <col min="5645" max="5887" width="9.140625" style="414"/>
    <col min="5888" max="5888" width="0" style="414" hidden="1" customWidth="1"/>
    <col min="5889" max="5889" width="30" style="414" customWidth="1"/>
    <col min="5890" max="5890" width="0" style="414" hidden="1" customWidth="1"/>
    <col min="5891" max="5891" width="12.7109375" style="414" bestFit="1" customWidth="1"/>
    <col min="5892" max="5892" width="12.5703125" style="414" bestFit="1" customWidth="1"/>
    <col min="5893" max="5893" width="13.28515625" style="414" bestFit="1" customWidth="1"/>
    <col min="5894" max="5896" width="12.7109375" style="414" bestFit="1" customWidth="1"/>
    <col min="5897" max="5897" width="13.28515625" style="414" customWidth="1"/>
    <col min="5898" max="5898" width="13" style="414" bestFit="1" customWidth="1"/>
    <col min="5899" max="5899" width="12.5703125" style="414" bestFit="1" customWidth="1"/>
    <col min="5900" max="5900" width="12.140625" style="414" customWidth="1"/>
    <col min="5901" max="6143" width="9.140625" style="414"/>
    <col min="6144" max="6144" width="0" style="414" hidden="1" customWidth="1"/>
    <col min="6145" max="6145" width="30" style="414" customWidth="1"/>
    <col min="6146" max="6146" width="0" style="414" hidden="1" customWidth="1"/>
    <col min="6147" max="6147" width="12.7109375" style="414" bestFit="1" customWidth="1"/>
    <col min="6148" max="6148" width="12.5703125" style="414" bestFit="1" customWidth="1"/>
    <col min="6149" max="6149" width="13.28515625" style="414" bestFit="1" customWidth="1"/>
    <col min="6150" max="6152" width="12.7109375" style="414" bestFit="1" customWidth="1"/>
    <col min="6153" max="6153" width="13.28515625" style="414" customWidth="1"/>
    <col min="6154" max="6154" width="13" style="414" bestFit="1" customWidth="1"/>
    <col min="6155" max="6155" width="12.5703125" style="414" bestFit="1" customWidth="1"/>
    <col min="6156" max="6156" width="12.140625" style="414" customWidth="1"/>
    <col min="6157" max="6399" width="9.140625" style="414"/>
    <col min="6400" max="6400" width="0" style="414" hidden="1" customWidth="1"/>
    <col min="6401" max="6401" width="30" style="414" customWidth="1"/>
    <col min="6402" max="6402" width="0" style="414" hidden="1" customWidth="1"/>
    <col min="6403" max="6403" width="12.7109375" style="414" bestFit="1" customWidth="1"/>
    <col min="6404" max="6404" width="12.5703125" style="414" bestFit="1" customWidth="1"/>
    <col min="6405" max="6405" width="13.28515625" style="414" bestFit="1" customWidth="1"/>
    <col min="6406" max="6408" width="12.7109375" style="414" bestFit="1" customWidth="1"/>
    <col min="6409" max="6409" width="13.28515625" style="414" customWidth="1"/>
    <col min="6410" max="6410" width="13" style="414" bestFit="1" customWidth="1"/>
    <col min="6411" max="6411" width="12.5703125" style="414" bestFit="1" customWidth="1"/>
    <col min="6412" max="6412" width="12.140625" style="414" customWidth="1"/>
    <col min="6413" max="6655" width="9.140625" style="414"/>
    <col min="6656" max="6656" width="0" style="414" hidden="1" customWidth="1"/>
    <col min="6657" max="6657" width="30" style="414" customWidth="1"/>
    <col min="6658" max="6658" width="0" style="414" hidden="1" customWidth="1"/>
    <col min="6659" max="6659" width="12.7109375" style="414" bestFit="1" customWidth="1"/>
    <col min="6660" max="6660" width="12.5703125" style="414" bestFit="1" customWidth="1"/>
    <col min="6661" max="6661" width="13.28515625" style="414" bestFit="1" customWidth="1"/>
    <col min="6662" max="6664" width="12.7109375" style="414" bestFit="1" customWidth="1"/>
    <col min="6665" max="6665" width="13.28515625" style="414" customWidth="1"/>
    <col min="6666" max="6666" width="13" style="414" bestFit="1" customWidth="1"/>
    <col min="6667" max="6667" width="12.5703125" style="414" bestFit="1" customWidth="1"/>
    <col min="6668" max="6668" width="12.140625" style="414" customWidth="1"/>
    <col min="6669" max="6911" width="9.140625" style="414"/>
    <col min="6912" max="6912" width="0" style="414" hidden="1" customWidth="1"/>
    <col min="6913" max="6913" width="30" style="414" customWidth="1"/>
    <col min="6914" max="6914" width="0" style="414" hidden="1" customWidth="1"/>
    <col min="6915" max="6915" width="12.7109375" style="414" bestFit="1" customWidth="1"/>
    <col min="6916" max="6916" width="12.5703125" style="414" bestFit="1" customWidth="1"/>
    <col min="6917" max="6917" width="13.28515625" style="414" bestFit="1" customWidth="1"/>
    <col min="6918" max="6920" width="12.7109375" style="414" bestFit="1" customWidth="1"/>
    <col min="6921" max="6921" width="13.28515625" style="414" customWidth="1"/>
    <col min="6922" max="6922" width="13" style="414" bestFit="1" customWidth="1"/>
    <col min="6923" max="6923" width="12.5703125" style="414" bestFit="1" customWidth="1"/>
    <col min="6924" max="6924" width="12.140625" style="414" customWidth="1"/>
    <col min="6925" max="7167" width="9.140625" style="414"/>
    <col min="7168" max="7168" width="0" style="414" hidden="1" customWidth="1"/>
    <col min="7169" max="7169" width="30" style="414" customWidth="1"/>
    <col min="7170" max="7170" width="0" style="414" hidden="1" customWidth="1"/>
    <col min="7171" max="7171" width="12.7109375" style="414" bestFit="1" customWidth="1"/>
    <col min="7172" max="7172" width="12.5703125" style="414" bestFit="1" customWidth="1"/>
    <col min="7173" max="7173" width="13.28515625" style="414" bestFit="1" customWidth="1"/>
    <col min="7174" max="7176" width="12.7109375" style="414" bestFit="1" customWidth="1"/>
    <col min="7177" max="7177" width="13.28515625" style="414" customWidth="1"/>
    <col min="7178" max="7178" width="13" style="414" bestFit="1" customWidth="1"/>
    <col min="7179" max="7179" width="12.5703125" style="414" bestFit="1" customWidth="1"/>
    <col min="7180" max="7180" width="12.140625" style="414" customWidth="1"/>
    <col min="7181" max="7423" width="9.140625" style="414"/>
    <col min="7424" max="7424" width="0" style="414" hidden="1" customWidth="1"/>
    <col min="7425" max="7425" width="30" style="414" customWidth="1"/>
    <col min="7426" max="7426" width="0" style="414" hidden="1" customWidth="1"/>
    <col min="7427" max="7427" width="12.7109375" style="414" bestFit="1" customWidth="1"/>
    <col min="7428" max="7428" width="12.5703125" style="414" bestFit="1" customWidth="1"/>
    <col min="7429" max="7429" width="13.28515625" style="414" bestFit="1" customWidth="1"/>
    <col min="7430" max="7432" width="12.7109375" style="414" bestFit="1" customWidth="1"/>
    <col min="7433" max="7433" width="13.28515625" style="414" customWidth="1"/>
    <col min="7434" max="7434" width="13" style="414" bestFit="1" customWidth="1"/>
    <col min="7435" max="7435" width="12.5703125" style="414" bestFit="1" customWidth="1"/>
    <col min="7436" max="7436" width="12.140625" style="414" customWidth="1"/>
    <col min="7437" max="7679" width="9.140625" style="414"/>
    <col min="7680" max="7680" width="0" style="414" hidden="1" customWidth="1"/>
    <col min="7681" max="7681" width="30" style="414" customWidth="1"/>
    <col min="7682" max="7682" width="0" style="414" hidden="1" customWidth="1"/>
    <col min="7683" max="7683" width="12.7109375" style="414" bestFit="1" customWidth="1"/>
    <col min="7684" max="7684" width="12.5703125" style="414" bestFit="1" customWidth="1"/>
    <col min="7685" max="7685" width="13.28515625" style="414" bestFit="1" customWidth="1"/>
    <col min="7686" max="7688" width="12.7109375" style="414" bestFit="1" customWidth="1"/>
    <col min="7689" max="7689" width="13.28515625" style="414" customWidth="1"/>
    <col min="7690" max="7690" width="13" style="414" bestFit="1" customWidth="1"/>
    <col min="7691" max="7691" width="12.5703125" style="414" bestFit="1" customWidth="1"/>
    <col min="7692" max="7692" width="12.140625" style="414" customWidth="1"/>
    <col min="7693" max="7935" width="9.140625" style="414"/>
    <col min="7936" max="7936" width="0" style="414" hidden="1" customWidth="1"/>
    <col min="7937" max="7937" width="30" style="414" customWidth="1"/>
    <col min="7938" max="7938" width="0" style="414" hidden="1" customWidth="1"/>
    <col min="7939" max="7939" width="12.7109375" style="414" bestFit="1" customWidth="1"/>
    <col min="7940" max="7940" width="12.5703125" style="414" bestFit="1" customWidth="1"/>
    <col min="7941" max="7941" width="13.28515625" style="414" bestFit="1" customWidth="1"/>
    <col min="7942" max="7944" width="12.7109375" style="414" bestFit="1" customWidth="1"/>
    <col min="7945" max="7945" width="13.28515625" style="414" customWidth="1"/>
    <col min="7946" max="7946" width="13" style="414" bestFit="1" customWidth="1"/>
    <col min="7947" max="7947" width="12.5703125" style="414" bestFit="1" customWidth="1"/>
    <col min="7948" max="7948" width="12.140625" style="414" customWidth="1"/>
    <col min="7949" max="8191" width="9.140625" style="414"/>
    <col min="8192" max="8192" width="0" style="414" hidden="1" customWidth="1"/>
    <col min="8193" max="8193" width="30" style="414" customWidth="1"/>
    <col min="8194" max="8194" width="0" style="414" hidden="1" customWidth="1"/>
    <col min="8195" max="8195" width="12.7109375" style="414" bestFit="1" customWidth="1"/>
    <col min="8196" max="8196" width="12.5703125" style="414" bestFit="1" customWidth="1"/>
    <col min="8197" max="8197" width="13.28515625" style="414" bestFit="1" customWidth="1"/>
    <col min="8198" max="8200" width="12.7109375" style="414" bestFit="1" customWidth="1"/>
    <col min="8201" max="8201" width="13.28515625" style="414" customWidth="1"/>
    <col min="8202" max="8202" width="13" style="414" bestFit="1" customWidth="1"/>
    <col min="8203" max="8203" width="12.5703125" style="414" bestFit="1" customWidth="1"/>
    <col min="8204" max="8204" width="12.140625" style="414" customWidth="1"/>
    <col min="8205" max="8447" width="9.140625" style="414"/>
    <col min="8448" max="8448" width="0" style="414" hidden="1" customWidth="1"/>
    <col min="8449" max="8449" width="30" style="414" customWidth="1"/>
    <col min="8450" max="8450" width="0" style="414" hidden="1" customWidth="1"/>
    <col min="8451" max="8451" width="12.7109375" style="414" bestFit="1" customWidth="1"/>
    <col min="8452" max="8452" width="12.5703125" style="414" bestFit="1" customWidth="1"/>
    <col min="8453" max="8453" width="13.28515625" style="414" bestFit="1" customWidth="1"/>
    <col min="8454" max="8456" width="12.7109375" style="414" bestFit="1" customWidth="1"/>
    <col min="8457" max="8457" width="13.28515625" style="414" customWidth="1"/>
    <col min="8458" max="8458" width="13" style="414" bestFit="1" customWidth="1"/>
    <col min="8459" max="8459" width="12.5703125" style="414" bestFit="1" customWidth="1"/>
    <col min="8460" max="8460" width="12.140625" style="414" customWidth="1"/>
    <col min="8461" max="8703" width="9.140625" style="414"/>
    <col min="8704" max="8704" width="0" style="414" hidden="1" customWidth="1"/>
    <col min="8705" max="8705" width="30" style="414" customWidth="1"/>
    <col min="8706" max="8706" width="0" style="414" hidden="1" customWidth="1"/>
    <col min="8707" max="8707" width="12.7109375" style="414" bestFit="1" customWidth="1"/>
    <col min="8708" max="8708" width="12.5703125" style="414" bestFit="1" customWidth="1"/>
    <col min="8709" max="8709" width="13.28515625" style="414" bestFit="1" customWidth="1"/>
    <col min="8710" max="8712" width="12.7109375" style="414" bestFit="1" customWidth="1"/>
    <col min="8713" max="8713" width="13.28515625" style="414" customWidth="1"/>
    <col min="8714" max="8714" width="13" style="414" bestFit="1" customWidth="1"/>
    <col min="8715" max="8715" width="12.5703125" style="414" bestFit="1" customWidth="1"/>
    <col min="8716" max="8716" width="12.140625" style="414" customWidth="1"/>
    <col min="8717" max="8959" width="9.140625" style="414"/>
    <col min="8960" max="8960" width="0" style="414" hidden="1" customWidth="1"/>
    <col min="8961" max="8961" width="30" style="414" customWidth="1"/>
    <col min="8962" max="8962" width="0" style="414" hidden="1" customWidth="1"/>
    <col min="8963" max="8963" width="12.7109375" style="414" bestFit="1" customWidth="1"/>
    <col min="8964" max="8964" width="12.5703125" style="414" bestFit="1" customWidth="1"/>
    <col min="8965" max="8965" width="13.28515625" style="414" bestFit="1" customWidth="1"/>
    <col min="8966" max="8968" width="12.7109375" style="414" bestFit="1" customWidth="1"/>
    <col min="8969" max="8969" width="13.28515625" style="414" customWidth="1"/>
    <col min="8970" max="8970" width="13" style="414" bestFit="1" customWidth="1"/>
    <col min="8971" max="8971" width="12.5703125" style="414" bestFit="1" customWidth="1"/>
    <col min="8972" max="8972" width="12.140625" style="414" customWidth="1"/>
    <col min="8973" max="9215" width="9.140625" style="414"/>
    <col min="9216" max="9216" width="0" style="414" hidden="1" customWidth="1"/>
    <col min="9217" max="9217" width="30" style="414" customWidth="1"/>
    <col min="9218" max="9218" width="0" style="414" hidden="1" customWidth="1"/>
    <col min="9219" max="9219" width="12.7109375" style="414" bestFit="1" customWidth="1"/>
    <col min="9220" max="9220" width="12.5703125" style="414" bestFit="1" customWidth="1"/>
    <col min="9221" max="9221" width="13.28515625" style="414" bestFit="1" customWidth="1"/>
    <col min="9222" max="9224" width="12.7109375" style="414" bestFit="1" customWidth="1"/>
    <col min="9225" max="9225" width="13.28515625" style="414" customWidth="1"/>
    <col min="9226" max="9226" width="13" style="414" bestFit="1" customWidth="1"/>
    <col min="9227" max="9227" width="12.5703125" style="414" bestFit="1" customWidth="1"/>
    <col min="9228" max="9228" width="12.140625" style="414" customWidth="1"/>
    <col min="9229" max="9471" width="9.140625" style="414"/>
    <col min="9472" max="9472" width="0" style="414" hidden="1" customWidth="1"/>
    <col min="9473" max="9473" width="30" style="414" customWidth="1"/>
    <col min="9474" max="9474" width="0" style="414" hidden="1" customWidth="1"/>
    <col min="9475" max="9475" width="12.7109375" style="414" bestFit="1" customWidth="1"/>
    <col min="9476" max="9476" width="12.5703125" style="414" bestFit="1" customWidth="1"/>
    <col min="9477" max="9477" width="13.28515625" style="414" bestFit="1" customWidth="1"/>
    <col min="9478" max="9480" width="12.7109375" style="414" bestFit="1" customWidth="1"/>
    <col min="9481" max="9481" width="13.28515625" style="414" customWidth="1"/>
    <col min="9482" max="9482" width="13" style="414" bestFit="1" customWidth="1"/>
    <col min="9483" max="9483" width="12.5703125" style="414" bestFit="1" customWidth="1"/>
    <col min="9484" max="9484" width="12.140625" style="414" customWidth="1"/>
    <col min="9485" max="9727" width="9.140625" style="414"/>
    <col min="9728" max="9728" width="0" style="414" hidden="1" customWidth="1"/>
    <col min="9729" max="9729" width="30" style="414" customWidth="1"/>
    <col min="9730" max="9730" width="0" style="414" hidden="1" customWidth="1"/>
    <col min="9731" max="9731" width="12.7109375" style="414" bestFit="1" customWidth="1"/>
    <col min="9732" max="9732" width="12.5703125" style="414" bestFit="1" customWidth="1"/>
    <col min="9733" max="9733" width="13.28515625" style="414" bestFit="1" customWidth="1"/>
    <col min="9734" max="9736" width="12.7109375" style="414" bestFit="1" customWidth="1"/>
    <col min="9737" max="9737" width="13.28515625" style="414" customWidth="1"/>
    <col min="9738" max="9738" width="13" style="414" bestFit="1" customWidth="1"/>
    <col min="9739" max="9739" width="12.5703125" style="414" bestFit="1" customWidth="1"/>
    <col min="9740" max="9740" width="12.140625" style="414" customWidth="1"/>
    <col min="9741" max="9983" width="9.140625" style="414"/>
    <col min="9984" max="9984" width="0" style="414" hidden="1" customWidth="1"/>
    <col min="9985" max="9985" width="30" style="414" customWidth="1"/>
    <col min="9986" max="9986" width="0" style="414" hidden="1" customWidth="1"/>
    <col min="9987" max="9987" width="12.7109375" style="414" bestFit="1" customWidth="1"/>
    <col min="9988" max="9988" width="12.5703125" style="414" bestFit="1" customWidth="1"/>
    <col min="9989" max="9989" width="13.28515625" style="414" bestFit="1" customWidth="1"/>
    <col min="9990" max="9992" width="12.7109375" style="414" bestFit="1" customWidth="1"/>
    <col min="9993" max="9993" width="13.28515625" style="414" customWidth="1"/>
    <col min="9994" max="9994" width="13" style="414" bestFit="1" customWidth="1"/>
    <col min="9995" max="9995" width="12.5703125" style="414" bestFit="1" customWidth="1"/>
    <col min="9996" max="9996" width="12.140625" style="414" customWidth="1"/>
    <col min="9997" max="10239" width="9.140625" style="414"/>
    <col min="10240" max="10240" width="0" style="414" hidden="1" customWidth="1"/>
    <col min="10241" max="10241" width="30" style="414" customWidth="1"/>
    <col min="10242" max="10242" width="0" style="414" hidden="1" customWidth="1"/>
    <col min="10243" max="10243" width="12.7109375" style="414" bestFit="1" customWidth="1"/>
    <col min="10244" max="10244" width="12.5703125" style="414" bestFit="1" customWidth="1"/>
    <col min="10245" max="10245" width="13.28515625" style="414" bestFit="1" customWidth="1"/>
    <col min="10246" max="10248" width="12.7109375" style="414" bestFit="1" customWidth="1"/>
    <col min="10249" max="10249" width="13.28515625" style="414" customWidth="1"/>
    <col min="10250" max="10250" width="13" style="414" bestFit="1" customWidth="1"/>
    <col min="10251" max="10251" width="12.5703125" style="414" bestFit="1" customWidth="1"/>
    <col min="10252" max="10252" width="12.140625" style="414" customWidth="1"/>
    <col min="10253" max="10495" width="9.140625" style="414"/>
    <col min="10496" max="10496" width="0" style="414" hidden="1" customWidth="1"/>
    <col min="10497" max="10497" width="30" style="414" customWidth="1"/>
    <col min="10498" max="10498" width="0" style="414" hidden="1" customWidth="1"/>
    <col min="10499" max="10499" width="12.7109375" style="414" bestFit="1" customWidth="1"/>
    <col min="10500" max="10500" width="12.5703125" style="414" bestFit="1" customWidth="1"/>
    <col min="10501" max="10501" width="13.28515625" style="414" bestFit="1" customWidth="1"/>
    <col min="10502" max="10504" width="12.7109375" style="414" bestFit="1" customWidth="1"/>
    <col min="10505" max="10505" width="13.28515625" style="414" customWidth="1"/>
    <col min="10506" max="10506" width="13" style="414" bestFit="1" customWidth="1"/>
    <col min="10507" max="10507" width="12.5703125" style="414" bestFit="1" customWidth="1"/>
    <col min="10508" max="10508" width="12.140625" style="414" customWidth="1"/>
    <col min="10509" max="10751" width="9.140625" style="414"/>
    <col min="10752" max="10752" width="0" style="414" hidden="1" customWidth="1"/>
    <col min="10753" max="10753" width="30" style="414" customWidth="1"/>
    <col min="10754" max="10754" width="0" style="414" hidden="1" customWidth="1"/>
    <col min="10755" max="10755" width="12.7109375" style="414" bestFit="1" customWidth="1"/>
    <col min="10756" max="10756" width="12.5703125" style="414" bestFit="1" customWidth="1"/>
    <col min="10757" max="10757" width="13.28515625" style="414" bestFit="1" customWidth="1"/>
    <col min="10758" max="10760" width="12.7109375" style="414" bestFit="1" customWidth="1"/>
    <col min="10761" max="10761" width="13.28515625" style="414" customWidth="1"/>
    <col min="10762" max="10762" width="13" style="414" bestFit="1" customWidth="1"/>
    <col min="10763" max="10763" width="12.5703125" style="414" bestFit="1" customWidth="1"/>
    <col min="10764" max="10764" width="12.140625" style="414" customWidth="1"/>
    <col min="10765" max="11007" width="9.140625" style="414"/>
    <col min="11008" max="11008" width="0" style="414" hidden="1" customWidth="1"/>
    <col min="11009" max="11009" width="30" style="414" customWidth="1"/>
    <col min="11010" max="11010" width="0" style="414" hidden="1" customWidth="1"/>
    <col min="11011" max="11011" width="12.7109375" style="414" bestFit="1" customWidth="1"/>
    <col min="11012" max="11012" width="12.5703125" style="414" bestFit="1" customWidth="1"/>
    <col min="11013" max="11013" width="13.28515625" style="414" bestFit="1" customWidth="1"/>
    <col min="11014" max="11016" width="12.7109375" style="414" bestFit="1" customWidth="1"/>
    <col min="11017" max="11017" width="13.28515625" style="414" customWidth="1"/>
    <col min="11018" max="11018" width="13" style="414" bestFit="1" customWidth="1"/>
    <col min="11019" max="11019" width="12.5703125" style="414" bestFit="1" customWidth="1"/>
    <col min="11020" max="11020" width="12.140625" style="414" customWidth="1"/>
    <col min="11021" max="11263" width="9.140625" style="414"/>
    <col min="11264" max="11264" width="0" style="414" hidden="1" customWidth="1"/>
    <col min="11265" max="11265" width="30" style="414" customWidth="1"/>
    <col min="11266" max="11266" width="0" style="414" hidden="1" customWidth="1"/>
    <col min="11267" max="11267" width="12.7109375" style="414" bestFit="1" customWidth="1"/>
    <col min="11268" max="11268" width="12.5703125" style="414" bestFit="1" customWidth="1"/>
    <col min="11269" max="11269" width="13.28515625" style="414" bestFit="1" customWidth="1"/>
    <col min="11270" max="11272" width="12.7109375" style="414" bestFit="1" customWidth="1"/>
    <col min="11273" max="11273" width="13.28515625" style="414" customWidth="1"/>
    <col min="11274" max="11274" width="13" style="414" bestFit="1" customWidth="1"/>
    <col min="11275" max="11275" width="12.5703125" style="414" bestFit="1" customWidth="1"/>
    <col min="11276" max="11276" width="12.140625" style="414" customWidth="1"/>
    <col min="11277" max="11519" width="9.140625" style="414"/>
    <col min="11520" max="11520" width="0" style="414" hidden="1" customWidth="1"/>
    <col min="11521" max="11521" width="30" style="414" customWidth="1"/>
    <col min="11522" max="11522" width="0" style="414" hidden="1" customWidth="1"/>
    <col min="11523" max="11523" width="12.7109375" style="414" bestFit="1" customWidth="1"/>
    <col min="11524" max="11524" width="12.5703125" style="414" bestFit="1" customWidth="1"/>
    <col min="11525" max="11525" width="13.28515625" style="414" bestFit="1" customWidth="1"/>
    <col min="11526" max="11528" width="12.7109375" style="414" bestFit="1" customWidth="1"/>
    <col min="11529" max="11529" width="13.28515625" style="414" customWidth="1"/>
    <col min="11530" max="11530" width="13" style="414" bestFit="1" customWidth="1"/>
    <col min="11531" max="11531" width="12.5703125" style="414" bestFit="1" customWidth="1"/>
    <col min="11532" max="11532" width="12.140625" style="414" customWidth="1"/>
    <col min="11533" max="11775" width="9.140625" style="414"/>
    <col min="11776" max="11776" width="0" style="414" hidden="1" customWidth="1"/>
    <col min="11777" max="11777" width="30" style="414" customWidth="1"/>
    <col min="11778" max="11778" width="0" style="414" hidden="1" customWidth="1"/>
    <col min="11779" max="11779" width="12.7109375" style="414" bestFit="1" customWidth="1"/>
    <col min="11780" max="11780" width="12.5703125" style="414" bestFit="1" customWidth="1"/>
    <col min="11781" max="11781" width="13.28515625" style="414" bestFit="1" customWidth="1"/>
    <col min="11782" max="11784" width="12.7109375" style="414" bestFit="1" customWidth="1"/>
    <col min="11785" max="11785" width="13.28515625" style="414" customWidth="1"/>
    <col min="11786" max="11786" width="13" style="414" bestFit="1" customWidth="1"/>
    <col min="11787" max="11787" width="12.5703125" style="414" bestFit="1" customWidth="1"/>
    <col min="11788" max="11788" width="12.140625" style="414" customWidth="1"/>
    <col min="11789" max="12031" width="9.140625" style="414"/>
    <col min="12032" max="12032" width="0" style="414" hidden="1" customWidth="1"/>
    <col min="12033" max="12033" width="30" style="414" customWidth="1"/>
    <col min="12034" max="12034" width="0" style="414" hidden="1" customWidth="1"/>
    <col min="12035" max="12035" width="12.7109375" style="414" bestFit="1" customWidth="1"/>
    <col min="12036" max="12036" width="12.5703125" style="414" bestFit="1" customWidth="1"/>
    <col min="12037" max="12037" width="13.28515625" style="414" bestFit="1" customWidth="1"/>
    <col min="12038" max="12040" width="12.7109375" style="414" bestFit="1" customWidth="1"/>
    <col min="12041" max="12041" width="13.28515625" style="414" customWidth="1"/>
    <col min="12042" max="12042" width="13" style="414" bestFit="1" customWidth="1"/>
    <col min="12043" max="12043" width="12.5703125" style="414" bestFit="1" customWidth="1"/>
    <col min="12044" max="12044" width="12.140625" style="414" customWidth="1"/>
    <col min="12045" max="12287" width="9.140625" style="414"/>
    <col min="12288" max="12288" width="0" style="414" hidden="1" customWidth="1"/>
    <col min="12289" max="12289" width="30" style="414" customWidth="1"/>
    <col min="12290" max="12290" width="0" style="414" hidden="1" customWidth="1"/>
    <col min="12291" max="12291" width="12.7109375" style="414" bestFit="1" customWidth="1"/>
    <col min="12292" max="12292" width="12.5703125" style="414" bestFit="1" customWidth="1"/>
    <col min="12293" max="12293" width="13.28515625" style="414" bestFit="1" customWidth="1"/>
    <col min="12294" max="12296" width="12.7109375" style="414" bestFit="1" customWidth="1"/>
    <col min="12297" max="12297" width="13.28515625" style="414" customWidth="1"/>
    <col min="12298" max="12298" width="13" style="414" bestFit="1" customWidth="1"/>
    <col min="12299" max="12299" width="12.5703125" style="414" bestFit="1" customWidth="1"/>
    <col min="12300" max="12300" width="12.140625" style="414" customWidth="1"/>
    <col min="12301" max="12543" width="9.140625" style="414"/>
    <col min="12544" max="12544" width="0" style="414" hidden="1" customWidth="1"/>
    <col min="12545" max="12545" width="30" style="414" customWidth="1"/>
    <col min="12546" max="12546" width="0" style="414" hidden="1" customWidth="1"/>
    <col min="12547" max="12547" width="12.7109375" style="414" bestFit="1" customWidth="1"/>
    <col min="12548" max="12548" width="12.5703125" style="414" bestFit="1" customWidth="1"/>
    <col min="12549" max="12549" width="13.28515625" style="414" bestFit="1" customWidth="1"/>
    <col min="12550" max="12552" width="12.7109375" style="414" bestFit="1" customWidth="1"/>
    <col min="12553" max="12553" width="13.28515625" style="414" customWidth="1"/>
    <col min="12554" max="12554" width="13" style="414" bestFit="1" customWidth="1"/>
    <col min="12555" max="12555" width="12.5703125" style="414" bestFit="1" customWidth="1"/>
    <col min="12556" max="12556" width="12.140625" style="414" customWidth="1"/>
    <col min="12557" max="12799" width="9.140625" style="414"/>
    <col min="12800" max="12800" width="0" style="414" hidden="1" customWidth="1"/>
    <col min="12801" max="12801" width="30" style="414" customWidth="1"/>
    <col min="12802" max="12802" width="0" style="414" hidden="1" customWidth="1"/>
    <col min="12803" max="12803" width="12.7109375" style="414" bestFit="1" customWidth="1"/>
    <col min="12804" max="12804" width="12.5703125" style="414" bestFit="1" customWidth="1"/>
    <col min="12805" max="12805" width="13.28515625" style="414" bestFit="1" customWidth="1"/>
    <col min="12806" max="12808" width="12.7109375" style="414" bestFit="1" customWidth="1"/>
    <col min="12809" max="12809" width="13.28515625" style="414" customWidth="1"/>
    <col min="12810" max="12810" width="13" style="414" bestFit="1" customWidth="1"/>
    <col min="12811" max="12811" width="12.5703125" style="414" bestFit="1" customWidth="1"/>
    <col min="12812" max="12812" width="12.140625" style="414" customWidth="1"/>
    <col min="12813" max="13055" width="9.140625" style="414"/>
    <col min="13056" max="13056" width="0" style="414" hidden="1" customWidth="1"/>
    <col min="13057" max="13057" width="30" style="414" customWidth="1"/>
    <col min="13058" max="13058" width="0" style="414" hidden="1" customWidth="1"/>
    <col min="13059" max="13059" width="12.7109375" style="414" bestFit="1" customWidth="1"/>
    <col min="13060" max="13060" width="12.5703125" style="414" bestFit="1" customWidth="1"/>
    <col min="13061" max="13061" width="13.28515625" style="414" bestFit="1" customWidth="1"/>
    <col min="13062" max="13064" width="12.7109375" style="414" bestFit="1" customWidth="1"/>
    <col min="13065" max="13065" width="13.28515625" style="414" customWidth="1"/>
    <col min="13066" max="13066" width="13" style="414" bestFit="1" customWidth="1"/>
    <col min="13067" max="13067" width="12.5703125" style="414" bestFit="1" customWidth="1"/>
    <col min="13068" max="13068" width="12.140625" style="414" customWidth="1"/>
    <col min="13069" max="13311" width="9.140625" style="414"/>
    <col min="13312" max="13312" width="0" style="414" hidden="1" customWidth="1"/>
    <col min="13313" max="13313" width="30" style="414" customWidth="1"/>
    <col min="13314" max="13314" width="0" style="414" hidden="1" customWidth="1"/>
    <col min="13315" max="13315" width="12.7109375" style="414" bestFit="1" customWidth="1"/>
    <col min="13316" max="13316" width="12.5703125" style="414" bestFit="1" customWidth="1"/>
    <col min="13317" max="13317" width="13.28515625" style="414" bestFit="1" customWidth="1"/>
    <col min="13318" max="13320" width="12.7109375" style="414" bestFit="1" customWidth="1"/>
    <col min="13321" max="13321" width="13.28515625" style="414" customWidth="1"/>
    <col min="13322" max="13322" width="13" style="414" bestFit="1" customWidth="1"/>
    <col min="13323" max="13323" width="12.5703125" style="414" bestFit="1" customWidth="1"/>
    <col min="13324" max="13324" width="12.140625" style="414" customWidth="1"/>
    <col min="13325" max="13567" width="9.140625" style="414"/>
    <col min="13568" max="13568" width="0" style="414" hidden="1" customWidth="1"/>
    <col min="13569" max="13569" width="30" style="414" customWidth="1"/>
    <col min="13570" max="13570" width="0" style="414" hidden="1" customWidth="1"/>
    <col min="13571" max="13571" width="12.7109375" style="414" bestFit="1" customWidth="1"/>
    <col min="13572" max="13572" width="12.5703125" style="414" bestFit="1" customWidth="1"/>
    <col min="13573" max="13573" width="13.28515625" style="414" bestFit="1" customWidth="1"/>
    <col min="13574" max="13576" width="12.7109375" style="414" bestFit="1" customWidth="1"/>
    <col min="13577" max="13577" width="13.28515625" style="414" customWidth="1"/>
    <col min="13578" max="13578" width="13" style="414" bestFit="1" customWidth="1"/>
    <col min="13579" max="13579" width="12.5703125" style="414" bestFit="1" customWidth="1"/>
    <col min="13580" max="13580" width="12.140625" style="414" customWidth="1"/>
    <col min="13581" max="13823" width="9.140625" style="414"/>
    <col min="13824" max="13824" width="0" style="414" hidden="1" customWidth="1"/>
    <col min="13825" max="13825" width="30" style="414" customWidth="1"/>
    <col min="13826" max="13826" width="0" style="414" hidden="1" customWidth="1"/>
    <col min="13827" max="13827" width="12.7109375" style="414" bestFit="1" customWidth="1"/>
    <col min="13828" max="13828" width="12.5703125" style="414" bestFit="1" customWidth="1"/>
    <col min="13829" max="13829" width="13.28515625" style="414" bestFit="1" customWidth="1"/>
    <col min="13830" max="13832" width="12.7109375" style="414" bestFit="1" customWidth="1"/>
    <col min="13833" max="13833" width="13.28515625" style="414" customWidth="1"/>
    <col min="13834" max="13834" width="13" style="414" bestFit="1" customWidth="1"/>
    <col min="13835" max="13835" width="12.5703125" style="414" bestFit="1" customWidth="1"/>
    <col min="13836" max="13836" width="12.140625" style="414" customWidth="1"/>
    <col min="13837" max="14079" width="9.140625" style="414"/>
    <col min="14080" max="14080" width="0" style="414" hidden="1" customWidth="1"/>
    <col min="14081" max="14081" width="30" style="414" customWidth="1"/>
    <col min="14082" max="14082" width="0" style="414" hidden="1" customWidth="1"/>
    <col min="14083" max="14083" width="12.7109375" style="414" bestFit="1" customWidth="1"/>
    <col min="14084" max="14084" width="12.5703125" style="414" bestFit="1" customWidth="1"/>
    <col min="14085" max="14085" width="13.28515625" style="414" bestFit="1" customWidth="1"/>
    <col min="14086" max="14088" width="12.7109375" style="414" bestFit="1" customWidth="1"/>
    <col min="14089" max="14089" width="13.28515625" style="414" customWidth="1"/>
    <col min="14090" max="14090" width="13" style="414" bestFit="1" customWidth="1"/>
    <col min="14091" max="14091" width="12.5703125" style="414" bestFit="1" customWidth="1"/>
    <col min="14092" max="14092" width="12.140625" style="414" customWidth="1"/>
    <col min="14093" max="14335" width="9.140625" style="414"/>
    <col min="14336" max="14336" width="0" style="414" hidden="1" customWidth="1"/>
    <col min="14337" max="14337" width="30" style="414" customWidth="1"/>
    <col min="14338" max="14338" width="0" style="414" hidden="1" customWidth="1"/>
    <col min="14339" max="14339" width="12.7109375" style="414" bestFit="1" customWidth="1"/>
    <col min="14340" max="14340" width="12.5703125" style="414" bestFit="1" customWidth="1"/>
    <col min="14341" max="14341" width="13.28515625" style="414" bestFit="1" customWidth="1"/>
    <col min="14342" max="14344" width="12.7109375" style="414" bestFit="1" customWidth="1"/>
    <col min="14345" max="14345" width="13.28515625" style="414" customWidth="1"/>
    <col min="14346" max="14346" width="13" style="414" bestFit="1" customWidth="1"/>
    <col min="14347" max="14347" width="12.5703125" style="414" bestFit="1" customWidth="1"/>
    <col min="14348" max="14348" width="12.140625" style="414" customWidth="1"/>
    <col min="14349" max="14591" width="9.140625" style="414"/>
    <col min="14592" max="14592" width="0" style="414" hidden="1" customWidth="1"/>
    <col min="14593" max="14593" width="30" style="414" customWidth="1"/>
    <col min="14594" max="14594" width="0" style="414" hidden="1" customWidth="1"/>
    <col min="14595" max="14595" width="12.7109375" style="414" bestFit="1" customWidth="1"/>
    <col min="14596" max="14596" width="12.5703125" style="414" bestFit="1" customWidth="1"/>
    <col min="14597" max="14597" width="13.28515625" style="414" bestFit="1" customWidth="1"/>
    <col min="14598" max="14600" width="12.7109375" style="414" bestFit="1" customWidth="1"/>
    <col min="14601" max="14601" width="13.28515625" style="414" customWidth="1"/>
    <col min="14602" max="14602" width="13" style="414" bestFit="1" customWidth="1"/>
    <col min="14603" max="14603" width="12.5703125" style="414" bestFit="1" customWidth="1"/>
    <col min="14604" max="14604" width="12.140625" style="414" customWidth="1"/>
    <col min="14605" max="14847" width="9.140625" style="414"/>
    <col min="14848" max="14848" width="0" style="414" hidden="1" customWidth="1"/>
    <col min="14849" max="14849" width="30" style="414" customWidth="1"/>
    <col min="14850" max="14850" width="0" style="414" hidden="1" customWidth="1"/>
    <col min="14851" max="14851" width="12.7109375" style="414" bestFit="1" customWidth="1"/>
    <col min="14852" max="14852" width="12.5703125" style="414" bestFit="1" customWidth="1"/>
    <col min="14853" max="14853" width="13.28515625" style="414" bestFit="1" customWidth="1"/>
    <col min="14854" max="14856" width="12.7109375" style="414" bestFit="1" customWidth="1"/>
    <col min="14857" max="14857" width="13.28515625" style="414" customWidth="1"/>
    <col min="14858" max="14858" width="13" style="414" bestFit="1" customWidth="1"/>
    <col min="14859" max="14859" width="12.5703125" style="414" bestFit="1" customWidth="1"/>
    <col min="14860" max="14860" width="12.140625" style="414" customWidth="1"/>
    <col min="14861" max="15103" width="9.140625" style="414"/>
    <col min="15104" max="15104" width="0" style="414" hidden="1" customWidth="1"/>
    <col min="15105" max="15105" width="30" style="414" customWidth="1"/>
    <col min="15106" max="15106" width="0" style="414" hidden="1" customWidth="1"/>
    <col min="15107" max="15107" width="12.7109375" style="414" bestFit="1" customWidth="1"/>
    <col min="15108" max="15108" width="12.5703125" style="414" bestFit="1" customWidth="1"/>
    <col min="15109" max="15109" width="13.28515625" style="414" bestFit="1" customWidth="1"/>
    <col min="15110" max="15112" width="12.7109375" style="414" bestFit="1" customWidth="1"/>
    <col min="15113" max="15113" width="13.28515625" style="414" customWidth="1"/>
    <col min="15114" max="15114" width="13" style="414" bestFit="1" customWidth="1"/>
    <col min="15115" max="15115" width="12.5703125" style="414" bestFit="1" customWidth="1"/>
    <col min="15116" max="15116" width="12.140625" style="414" customWidth="1"/>
    <col min="15117" max="15359" width="9.140625" style="414"/>
    <col min="15360" max="15360" width="0" style="414" hidden="1" customWidth="1"/>
    <col min="15361" max="15361" width="30" style="414" customWidth="1"/>
    <col min="15362" max="15362" width="0" style="414" hidden="1" customWidth="1"/>
    <col min="15363" max="15363" width="12.7109375" style="414" bestFit="1" customWidth="1"/>
    <col min="15364" max="15364" width="12.5703125" style="414" bestFit="1" customWidth="1"/>
    <col min="15365" max="15365" width="13.28515625" style="414" bestFit="1" customWidth="1"/>
    <col min="15366" max="15368" width="12.7109375" style="414" bestFit="1" customWidth="1"/>
    <col min="15369" max="15369" width="13.28515625" style="414" customWidth="1"/>
    <col min="15370" max="15370" width="13" style="414" bestFit="1" customWidth="1"/>
    <col min="15371" max="15371" width="12.5703125" style="414" bestFit="1" customWidth="1"/>
    <col min="15372" max="15372" width="12.140625" style="414" customWidth="1"/>
    <col min="15373" max="15615" width="9.140625" style="414"/>
    <col min="15616" max="15616" width="0" style="414" hidden="1" customWidth="1"/>
    <col min="15617" max="15617" width="30" style="414" customWidth="1"/>
    <col min="15618" max="15618" width="0" style="414" hidden="1" customWidth="1"/>
    <col min="15619" max="15619" width="12.7109375" style="414" bestFit="1" customWidth="1"/>
    <col min="15620" max="15620" width="12.5703125" style="414" bestFit="1" customWidth="1"/>
    <col min="15621" max="15621" width="13.28515625" style="414" bestFit="1" customWidth="1"/>
    <col min="15622" max="15624" width="12.7109375" style="414" bestFit="1" customWidth="1"/>
    <col min="15625" max="15625" width="13.28515625" style="414" customWidth="1"/>
    <col min="15626" max="15626" width="13" style="414" bestFit="1" customWidth="1"/>
    <col min="15627" max="15627" width="12.5703125" style="414" bestFit="1" customWidth="1"/>
    <col min="15628" max="15628" width="12.140625" style="414" customWidth="1"/>
    <col min="15629" max="15871" width="9.140625" style="414"/>
    <col min="15872" max="15872" width="0" style="414" hidden="1" customWidth="1"/>
    <col min="15873" max="15873" width="30" style="414" customWidth="1"/>
    <col min="15874" max="15874" width="0" style="414" hidden="1" customWidth="1"/>
    <col min="15875" max="15875" width="12.7109375" style="414" bestFit="1" customWidth="1"/>
    <col min="15876" max="15876" width="12.5703125" style="414" bestFit="1" customWidth="1"/>
    <col min="15877" max="15877" width="13.28515625" style="414" bestFit="1" customWidth="1"/>
    <col min="15878" max="15880" width="12.7109375" style="414" bestFit="1" customWidth="1"/>
    <col min="15881" max="15881" width="13.28515625" style="414" customWidth="1"/>
    <col min="15882" max="15882" width="13" style="414" bestFit="1" customWidth="1"/>
    <col min="15883" max="15883" width="12.5703125" style="414" bestFit="1" customWidth="1"/>
    <col min="15884" max="15884" width="12.140625" style="414" customWidth="1"/>
    <col min="15885" max="16127" width="9.140625" style="414"/>
    <col min="16128" max="16128" width="0" style="414" hidden="1" customWidth="1"/>
    <col min="16129" max="16129" width="30" style="414" customWidth="1"/>
    <col min="16130" max="16130" width="0" style="414" hidden="1" customWidth="1"/>
    <col min="16131" max="16131" width="12.7109375" style="414" bestFit="1" customWidth="1"/>
    <col min="16132" max="16132" width="12.5703125" style="414" bestFit="1" customWidth="1"/>
    <col min="16133" max="16133" width="13.28515625" style="414" bestFit="1" customWidth="1"/>
    <col min="16134" max="16136" width="12.7109375" style="414" bestFit="1" customWidth="1"/>
    <col min="16137" max="16137" width="13.28515625" style="414" customWidth="1"/>
    <col min="16138" max="16138" width="13" style="414" bestFit="1" customWidth="1"/>
    <col min="16139" max="16139" width="12.5703125" style="414" bestFit="1" customWidth="1"/>
    <col min="16140" max="16140" width="12.140625" style="414" customWidth="1"/>
    <col min="16141" max="16384" width="9.140625" style="414"/>
  </cols>
  <sheetData>
    <row r="1" spans="1:20">
      <c r="A1" s="413" t="s">
        <v>5</v>
      </c>
      <c r="B1" s="2350" t="s">
        <v>143</v>
      </c>
      <c r="C1" s="2350"/>
      <c r="D1" s="2350"/>
      <c r="E1" s="2350"/>
      <c r="F1" s="2350"/>
      <c r="G1" s="2350"/>
      <c r="H1" s="2350"/>
      <c r="I1" s="2350"/>
      <c r="J1" s="2350"/>
      <c r="K1" s="2350"/>
      <c r="L1" s="2350"/>
      <c r="M1" s="2350"/>
    </row>
    <row r="2" spans="1:20">
      <c r="A2" s="415" t="s">
        <v>364</v>
      </c>
      <c r="B2" s="2350" t="s">
        <v>323</v>
      </c>
      <c r="C2" s="2350"/>
      <c r="D2" s="2350"/>
      <c r="E2" s="2350"/>
      <c r="F2" s="2350"/>
      <c r="G2" s="2350"/>
      <c r="H2" s="2350"/>
      <c r="I2" s="2350"/>
      <c r="J2" s="2350"/>
      <c r="K2" s="2350"/>
      <c r="L2" s="2350"/>
      <c r="M2" s="2350"/>
      <c r="N2" s="415"/>
      <c r="O2" s="415"/>
      <c r="P2" s="415"/>
      <c r="Q2" s="415"/>
      <c r="R2" s="415"/>
      <c r="S2" s="415"/>
      <c r="T2" s="416"/>
    </row>
    <row r="3" spans="1:20">
      <c r="A3" s="417" t="s">
        <v>365</v>
      </c>
      <c r="B3" s="2362" t="s">
        <v>365</v>
      </c>
      <c r="C3" s="2362"/>
      <c r="D3" s="2362"/>
      <c r="E3" s="2362"/>
      <c r="F3" s="2362"/>
      <c r="G3" s="2362"/>
      <c r="H3" s="2362"/>
      <c r="I3" s="2362"/>
      <c r="J3" s="2362"/>
      <c r="K3" s="2362"/>
      <c r="L3" s="2362"/>
      <c r="M3" s="2362"/>
      <c r="N3" s="417"/>
      <c r="O3" s="417"/>
      <c r="P3" s="417"/>
      <c r="Q3" s="417"/>
      <c r="R3" s="417"/>
      <c r="S3" s="417"/>
      <c r="T3" s="416"/>
    </row>
    <row r="4" spans="1:20" ht="15.75" customHeight="1" thickBot="1">
      <c r="A4" s="418"/>
      <c r="B4" s="419"/>
      <c r="C4" s="420"/>
      <c r="D4" s="421"/>
      <c r="E4" s="420"/>
      <c r="F4" s="422"/>
      <c r="G4" s="420"/>
      <c r="H4" s="420"/>
      <c r="I4" s="2351" t="s">
        <v>325</v>
      </c>
      <c r="J4" s="2351"/>
      <c r="K4" s="2351"/>
      <c r="L4" s="2351"/>
      <c r="M4" s="2351"/>
      <c r="N4" s="416"/>
      <c r="O4" s="416"/>
      <c r="P4" s="423"/>
      <c r="Q4" s="416"/>
      <c r="R4" s="416"/>
      <c r="S4" s="423"/>
      <c r="T4" s="416"/>
    </row>
    <row r="5" spans="1:20" ht="16.5" thickTop="1">
      <c r="A5" s="2356" t="s">
        <v>366</v>
      </c>
      <c r="B5" s="2358" t="s">
        <v>326</v>
      </c>
      <c r="C5" s="424" t="s">
        <v>327</v>
      </c>
      <c r="D5" s="424" t="s">
        <v>328</v>
      </c>
      <c r="E5" s="424" t="s">
        <v>329</v>
      </c>
      <c r="F5" s="424" t="s">
        <v>330</v>
      </c>
      <c r="G5" s="424" t="s">
        <v>331</v>
      </c>
      <c r="H5" s="424" t="s">
        <v>332</v>
      </c>
      <c r="I5" s="424" t="s">
        <v>333</v>
      </c>
      <c r="J5" s="424" t="s">
        <v>334</v>
      </c>
      <c r="K5" s="424" t="s">
        <v>335</v>
      </c>
      <c r="L5" s="425" t="s">
        <v>336</v>
      </c>
      <c r="M5" s="425" t="s">
        <v>337</v>
      </c>
      <c r="N5" s="416"/>
      <c r="O5" s="416"/>
      <c r="P5" s="416"/>
      <c r="Q5" s="426"/>
      <c r="R5" s="426"/>
      <c r="S5" s="426"/>
      <c r="T5" s="426"/>
    </row>
    <row r="6" spans="1:20">
      <c r="A6" s="2357"/>
      <c r="B6" s="2359"/>
      <c r="C6" s="427" t="s">
        <v>338</v>
      </c>
      <c r="D6" s="428" t="s">
        <v>339</v>
      </c>
      <c r="E6" s="428" t="s">
        <v>340</v>
      </c>
      <c r="F6" s="428" t="s">
        <v>341</v>
      </c>
      <c r="G6" s="428" t="s">
        <v>342</v>
      </c>
      <c r="H6" s="428" t="s">
        <v>155</v>
      </c>
      <c r="I6" s="428" t="s">
        <v>0</v>
      </c>
      <c r="J6" s="428" t="s">
        <v>1</v>
      </c>
      <c r="K6" s="428" t="s">
        <v>87</v>
      </c>
      <c r="L6" s="429" t="s">
        <v>102</v>
      </c>
      <c r="M6" s="429" t="s">
        <v>106</v>
      </c>
      <c r="N6" s="416"/>
      <c r="O6" s="416"/>
      <c r="P6" s="416"/>
      <c r="Q6" s="426"/>
      <c r="R6" s="426"/>
      <c r="S6" s="426"/>
      <c r="T6" s="426"/>
    </row>
    <row r="7" spans="1:20" s="1941" customFormat="1" ht="24.95" customHeight="1">
      <c r="A7" s="1937" t="s">
        <v>156</v>
      </c>
      <c r="B7" s="1946" t="s">
        <v>343</v>
      </c>
      <c r="C7" s="1960">
        <v>198256.90000868565</v>
      </c>
      <c r="D7" s="1960">
        <v>202196.06635495822</v>
      </c>
      <c r="E7" s="1960">
        <v>211270.62581296876</v>
      </c>
      <c r="F7" s="1960">
        <v>220949.62323357887</v>
      </c>
      <c r="G7" s="1960">
        <v>223310.1740841892</v>
      </c>
      <c r="H7" s="1960">
        <v>233448.23267743731</v>
      </c>
      <c r="I7" s="1961">
        <v>235775.46223451887</v>
      </c>
      <c r="J7" s="1961">
        <v>235806.00694565134</v>
      </c>
      <c r="K7" s="1962">
        <v>247930.97355345549</v>
      </c>
      <c r="L7" s="1962">
        <v>254673.05944175305</v>
      </c>
      <c r="M7" s="1963">
        <v>267457.90169878845</v>
      </c>
      <c r="N7" s="1938"/>
      <c r="O7" s="1939"/>
      <c r="P7" s="1939"/>
      <c r="Q7" s="1939"/>
      <c r="R7" s="1939"/>
      <c r="S7" s="1939"/>
      <c r="T7" s="1940"/>
    </row>
    <row r="8" spans="1:20" s="1941" customFormat="1" ht="24.95" customHeight="1">
      <c r="A8" s="1937" t="s">
        <v>167</v>
      </c>
      <c r="B8" s="1947" t="s">
        <v>344</v>
      </c>
      <c r="C8" s="1964">
        <v>3206.712868601609</v>
      </c>
      <c r="D8" s="1964">
        <v>3320.5668228185109</v>
      </c>
      <c r="E8" s="1964">
        <v>3515.8161520002391</v>
      </c>
      <c r="F8" s="1964">
        <v>3780.6287000000002</v>
      </c>
      <c r="G8" s="1964">
        <v>3883.2319000000002</v>
      </c>
      <c r="H8" s="1964">
        <v>4073.6507000000001</v>
      </c>
      <c r="I8" s="1965">
        <v>4362.4725346300002</v>
      </c>
      <c r="J8" s="1965">
        <v>4875.2984564669932</v>
      </c>
      <c r="K8" s="1966">
        <v>5266.158544175606</v>
      </c>
      <c r="L8" s="1966">
        <v>5582.1280568261427</v>
      </c>
      <c r="M8" s="1967">
        <v>5894.7272280084071</v>
      </c>
      <c r="N8" s="1938"/>
      <c r="O8" s="1939"/>
      <c r="P8" s="1939"/>
      <c r="Q8" s="1939"/>
      <c r="R8" s="1939"/>
      <c r="S8" s="1939"/>
      <c r="T8" s="1940"/>
    </row>
    <row r="9" spans="1:20" s="1941" customFormat="1" ht="24.95" customHeight="1">
      <c r="A9" s="1937" t="s">
        <v>176</v>
      </c>
      <c r="B9" s="1947" t="s">
        <v>367</v>
      </c>
      <c r="C9" s="1964">
        <v>2531</v>
      </c>
      <c r="D9" s="1964">
        <v>2585.1634000000004</v>
      </c>
      <c r="E9" s="1964">
        <v>2637.1251843400005</v>
      </c>
      <c r="F9" s="1964">
        <v>2769.6726850982545</v>
      </c>
      <c r="G9" s="1964">
        <v>2824.6390753206756</v>
      </c>
      <c r="H9" s="1964">
        <v>3159.3588057461757</v>
      </c>
      <c r="I9" s="1965">
        <v>3233.2878018006363</v>
      </c>
      <c r="J9" s="1965">
        <v>3143</v>
      </c>
      <c r="K9" s="1966">
        <v>3574.7011203937423</v>
      </c>
      <c r="L9" s="1966">
        <v>3892.2346715160775</v>
      </c>
      <c r="M9" s="1967">
        <v>4260.911031836752</v>
      </c>
      <c r="N9" s="1938"/>
      <c r="O9" s="1939"/>
      <c r="P9" s="1939"/>
      <c r="Q9" s="1939"/>
      <c r="R9" s="1939"/>
      <c r="S9" s="1939"/>
      <c r="T9" s="1940"/>
    </row>
    <row r="10" spans="1:20" s="1941" customFormat="1" ht="24.95" customHeight="1">
      <c r="A10" s="1937" t="s">
        <v>185</v>
      </c>
      <c r="B10" s="1947" t="s">
        <v>346</v>
      </c>
      <c r="C10" s="1964">
        <v>39131.833751263832</v>
      </c>
      <c r="D10" s="1964">
        <v>40291.110749643311</v>
      </c>
      <c r="E10" s="1964">
        <v>41922.900735003866</v>
      </c>
      <c r="F10" s="1964">
        <v>43444.702031684508</v>
      </c>
      <c r="G10" s="1964">
        <v>45058.933380373775</v>
      </c>
      <c r="H10" s="1964">
        <v>47888.409101994344</v>
      </c>
      <c r="I10" s="1965">
        <v>48067.713841122211</v>
      </c>
      <c r="J10" s="1965">
        <v>44222.905751766797</v>
      </c>
      <c r="K10" s="1966">
        <v>48510.399249680158</v>
      </c>
      <c r="L10" s="1966">
        <v>52956.813934506587</v>
      </c>
      <c r="M10" s="1967">
        <v>56018.363323482925</v>
      </c>
      <c r="N10" s="1938"/>
      <c r="O10" s="1939"/>
      <c r="P10" s="1939"/>
      <c r="Q10" s="1939"/>
      <c r="R10" s="1939"/>
      <c r="S10" s="1939"/>
      <c r="T10" s="1940"/>
    </row>
    <row r="11" spans="1:20" s="1941" customFormat="1" ht="24.95" customHeight="1">
      <c r="A11" s="1937" t="s">
        <v>196</v>
      </c>
      <c r="B11" s="1947" t="s">
        <v>347</v>
      </c>
      <c r="C11" s="1964">
        <v>12749.903322824115</v>
      </c>
      <c r="D11" s="1964">
        <v>12988.950139387418</v>
      </c>
      <c r="E11" s="1964">
        <v>13564</v>
      </c>
      <c r="F11" s="1964">
        <v>14690.165000000001</v>
      </c>
      <c r="G11" s="1964">
        <v>14730.642420382172</v>
      </c>
      <c r="H11" s="1964">
        <v>15212.687779845191</v>
      </c>
      <c r="I11" s="1965">
        <v>15331.213201910183</v>
      </c>
      <c r="J11" s="1965">
        <v>14167.927586597092</v>
      </c>
      <c r="K11" s="1966">
        <v>17067.454436795771</v>
      </c>
      <c r="L11" s="1966">
        <v>18740.547101068074</v>
      </c>
      <c r="M11" s="1967">
        <v>21064.862195825142</v>
      </c>
      <c r="N11" s="1938"/>
      <c r="O11" s="1939"/>
      <c r="P11" s="1939"/>
      <c r="Q11" s="1939"/>
      <c r="R11" s="1939"/>
      <c r="S11" s="1939"/>
      <c r="T11" s="1940"/>
    </row>
    <row r="12" spans="1:20" s="1941" customFormat="1" ht="24.95" customHeight="1">
      <c r="A12" s="1937" t="s">
        <v>314</v>
      </c>
      <c r="B12" s="1947" t="s">
        <v>348</v>
      </c>
      <c r="C12" s="1964">
        <v>33371.010003146323</v>
      </c>
      <c r="D12" s="1964">
        <v>35429.622436176483</v>
      </c>
      <c r="E12" s="1964">
        <v>37125.638739587979</v>
      </c>
      <c r="F12" s="1964">
        <v>37207</v>
      </c>
      <c r="G12" s="1964">
        <v>38119.216431111236</v>
      </c>
      <c r="H12" s="1964">
        <v>41579.67524359432</v>
      </c>
      <c r="I12" s="1965">
        <v>42766.405989100705</v>
      </c>
      <c r="J12" s="1965">
        <v>40903.593456599905</v>
      </c>
      <c r="K12" s="1966">
        <v>45987.418610315282</v>
      </c>
      <c r="L12" s="1966">
        <v>50595.357955068874</v>
      </c>
      <c r="M12" s="1967">
        <v>55120.60677057023</v>
      </c>
      <c r="N12" s="1942"/>
      <c r="O12" s="1939"/>
      <c r="P12" s="1939"/>
      <c r="Q12" s="1939"/>
      <c r="R12" s="1939"/>
      <c r="S12" s="1939"/>
      <c r="T12" s="1940"/>
    </row>
    <row r="13" spans="1:20" s="1941" customFormat="1" ht="24.95" customHeight="1">
      <c r="A13" s="1937" t="s">
        <v>368</v>
      </c>
      <c r="B13" s="1947" t="s">
        <v>349</v>
      </c>
      <c r="C13" s="1964">
        <v>70480.553523117283</v>
      </c>
      <c r="D13" s="1964">
        <v>75237</v>
      </c>
      <c r="E13" s="1964">
        <v>76297.841700000004</v>
      </c>
      <c r="F13" s="1964">
        <v>78966.829776332146</v>
      </c>
      <c r="G13" s="1964">
        <v>84693.265318084857</v>
      </c>
      <c r="H13" s="1964">
        <v>93918.049255149235</v>
      </c>
      <c r="I13" s="1965">
        <v>96190.86604712384</v>
      </c>
      <c r="J13" s="1965">
        <v>94109.738183847905</v>
      </c>
      <c r="K13" s="1966">
        <v>105299.29194416925</v>
      </c>
      <c r="L13" s="1966">
        <v>118204.14136909497</v>
      </c>
      <c r="M13" s="1967">
        <v>131079.38562275399</v>
      </c>
      <c r="N13" s="1938"/>
      <c r="O13" s="1939"/>
      <c r="P13" s="1939"/>
      <c r="Q13" s="1939"/>
      <c r="R13" s="1939"/>
      <c r="S13" s="1939"/>
      <c r="T13" s="1940"/>
    </row>
    <row r="14" spans="1:20" s="1941" customFormat="1" ht="24.95" customHeight="1">
      <c r="A14" s="1937" t="s">
        <v>369</v>
      </c>
      <c r="B14" s="1947" t="s">
        <v>350</v>
      </c>
      <c r="C14" s="1964">
        <v>9055.8606432405486</v>
      </c>
      <c r="D14" s="1964">
        <v>9646.1107787985602</v>
      </c>
      <c r="E14" s="1964">
        <v>10244.169647084071</v>
      </c>
      <c r="F14" s="1964">
        <v>11000.484604008103</v>
      </c>
      <c r="G14" s="1964">
        <v>11605.17312433279</v>
      </c>
      <c r="H14" s="1964">
        <v>12391.152680739749</v>
      </c>
      <c r="I14" s="1965">
        <v>12803.530241954768</v>
      </c>
      <c r="J14" s="1965">
        <v>11563.777212156529</v>
      </c>
      <c r="K14" s="1966">
        <v>12411.84911430707</v>
      </c>
      <c r="L14" s="1966">
        <v>13624.056503613474</v>
      </c>
      <c r="M14" s="1967">
        <v>14758.640681121396</v>
      </c>
      <c r="N14" s="1938"/>
      <c r="O14" s="1939"/>
      <c r="P14" s="1939"/>
      <c r="Q14" s="1939"/>
      <c r="R14" s="1939"/>
      <c r="S14" s="1939"/>
      <c r="T14" s="1940"/>
    </row>
    <row r="15" spans="1:20" s="1941" customFormat="1" ht="24.95" customHeight="1">
      <c r="A15" s="1937" t="s">
        <v>370</v>
      </c>
      <c r="B15" s="1947" t="s">
        <v>351</v>
      </c>
      <c r="C15" s="1964">
        <v>51585</v>
      </c>
      <c r="D15" s="1964">
        <v>54656.504405488115</v>
      </c>
      <c r="E15" s="1964">
        <v>57504</v>
      </c>
      <c r="F15" s="1964">
        <v>62160.048506495994</v>
      </c>
      <c r="G15" s="1964">
        <v>66915.399132526363</v>
      </c>
      <c r="H15" s="1964">
        <v>70420.446475399847</v>
      </c>
      <c r="I15" s="1965">
        <v>74806.506521628995</v>
      </c>
      <c r="J15" s="1965">
        <v>76314.037163655463</v>
      </c>
      <c r="K15" s="1966">
        <v>81249.037004917569</v>
      </c>
      <c r="L15" s="1966">
        <v>85019.236069056758</v>
      </c>
      <c r="M15" s="1967">
        <v>90038.601728101727</v>
      </c>
      <c r="N15" s="1938"/>
      <c r="O15" s="1939"/>
      <c r="P15" s="1939"/>
      <c r="Q15" s="1939"/>
      <c r="R15" s="1939"/>
      <c r="S15" s="1939"/>
      <c r="T15" s="1940"/>
    </row>
    <row r="16" spans="1:20" s="1941" customFormat="1" ht="24.95" customHeight="1">
      <c r="A16" s="1937" t="s">
        <v>371</v>
      </c>
      <c r="B16" s="1947" t="s">
        <v>352</v>
      </c>
      <c r="C16" s="1964">
        <v>24632</v>
      </c>
      <c r="D16" s="1964">
        <v>25327</v>
      </c>
      <c r="E16" s="1964">
        <v>26163</v>
      </c>
      <c r="F16" s="1964">
        <v>27070.856100000001</v>
      </c>
      <c r="G16" s="1964">
        <v>26824.984697550623</v>
      </c>
      <c r="H16" s="1964">
        <v>27817.509131359995</v>
      </c>
      <c r="I16" s="1964">
        <v>28626.497931918209</v>
      </c>
      <c r="J16" s="1964">
        <v>31074.891870354139</v>
      </c>
      <c r="K16" s="1968">
        <v>33900.492876456592</v>
      </c>
      <c r="L16" s="1968">
        <v>36064.004500172799</v>
      </c>
      <c r="M16" s="1969">
        <v>38293.62551439149</v>
      </c>
      <c r="N16" s="1938"/>
      <c r="O16" s="1939"/>
      <c r="P16" s="1939"/>
      <c r="Q16" s="1939"/>
      <c r="R16" s="1939"/>
      <c r="S16" s="1939"/>
      <c r="T16" s="1940"/>
    </row>
    <row r="17" spans="1:20" s="1941" customFormat="1" ht="24.95" customHeight="1">
      <c r="A17" s="1937" t="s">
        <v>372</v>
      </c>
      <c r="B17" s="1947" t="s">
        <v>353</v>
      </c>
      <c r="C17" s="1964">
        <v>46421</v>
      </c>
      <c r="D17" s="1964">
        <v>47818</v>
      </c>
      <c r="E17" s="1964">
        <v>48894</v>
      </c>
      <c r="F17" s="1964">
        <v>50346.1518</v>
      </c>
      <c r="G17" s="1964">
        <v>52960.577620283722</v>
      </c>
      <c r="H17" s="1964">
        <v>54889.19848859639</v>
      </c>
      <c r="I17" s="1964">
        <v>55313.356202525101</v>
      </c>
      <c r="J17" s="1964">
        <v>57373.111088859805</v>
      </c>
      <c r="K17" s="1968">
        <v>60628.859581432669</v>
      </c>
      <c r="L17" s="1968">
        <v>63808.780661118406</v>
      </c>
      <c r="M17" s="1969">
        <v>67712.601861965624</v>
      </c>
      <c r="N17" s="1938"/>
      <c r="O17" s="1939"/>
      <c r="P17" s="1939"/>
      <c r="Q17" s="1939"/>
      <c r="R17" s="1939"/>
      <c r="S17" s="1939"/>
      <c r="T17" s="1940"/>
    </row>
    <row r="18" spans="1:20" s="1941" customFormat="1" ht="24.95" customHeight="1">
      <c r="A18" s="1937" t="s">
        <v>373</v>
      </c>
      <c r="B18" s="1947" t="s">
        <v>374</v>
      </c>
      <c r="C18" s="1964">
        <v>10011.502369032845</v>
      </c>
      <c r="D18" s="1964">
        <v>10405.429998760577</v>
      </c>
      <c r="E18" s="1964">
        <v>10806.143108012848</v>
      </c>
      <c r="F18" s="1964">
        <v>11202.713356108803</v>
      </c>
      <c r="G18" s="1964">
        <v>11822.216527558525</v>
      </c>
      <c r="H18" s="1964">
        <v>12418.408645185727</v>
      </c>
      <c r="I18" s="1964">
        <v>13515.985393982894</v>
      </c>
      <c r="J18" s="1964">
        <v>13857.243068641415</v>
      </c>
      <c r="K18" s="1968">
        <v>15113.179356059703</v>
      </c>
      <c r="L18" s="1968">
        <v>15879.886057971969</v>
      </c>
      <c r="M18" s="1969">
        <v>16763.347638921183</v>
      </c>
      <c r="N18" s="1938"/>
      <c r="O18" s="1939"/>
      <c r="P18" s="1939"/>
      <c r="Q18" s="1939"/>
      <c r="R18" s="1939"/>
      <c r="S18" s="1939"/>
    </row>
    <row r="19" spans="1:20" s="1941" customFormat="1" ht="24.95" customHeight="1">
      <c r="A19" s="1937" t="s">
        <v>375</v>
      </c>
      <c r="B19" s="1947" t="s">
        <v>44</v>
      </c>
      <c r="C19" s="1964">
        <v>36233</v>
      </c>
      <c r="D19" s="1964">
        <v>38637.629374136472</v>
      </c>
      <c r="E19" s="1964">
        <v>39799.269701269885</v>
      </c>
      <c r="F19" s="1964">
        <v>42018.835173240004</v>
      </c>
      <c r="G19" s="1964">
        <v>44504.763859503037</v>
      </c>
      <c r="H19" s="1964">
        <v>46645.979153595734</v>
      </c>
      <c r="I19" s="1964">
        <v>49020.908338083784</v>
      </c>
      <c r="J19" s="1964">
        <v>52612.647840439167</v>
      </c>
      <c r="K19" s="1968">
        <v>56500.985579086831</v>
      </c>
      <c r="L19" s="1968">
        <v>59339.708096551309</v>
      </c>
      <c r="M19" s="1969">
        <v>62409.766574342582</v>
      </c>
      <c r="N19" s="1938"/>
      <c r="O19" s="1939"/>
      <c r="P19" s="1939"/>
      <c r="Q19" s="1939"/>
      <c r="R19" s="1939"/>
      <c r="S19" s="1939"/>
    </row>
    <row r="20" spans="1:20" s="1941" customFormat="1" ht="24.95" customHeight="1">
      <c r="A20" s="1937" t="s">
        <v>376</v>
      </c>
      <c r="B20" s="1947" t="s">
        <v>355</v>
      </c>
      <c r="C20" s="1964">
        <v>8191</v>
      </c>
      <c r="D20" s="1964">
        <v>8581.3066067325453</v>
      </c>
      <c r="E20" s="1964">
        <v>9011.7621087394637</v>
      </c>
      <c r="F20" s="1964">
        <v>9591.0842452171364</v>
      </c>
      <c r="G20" s="1964">
        <v>10020.654502751875</v>
      </c>
      <c r="H20" s="1964">
        <v>10471.636042737813</v>
      </c>
      <c r="I20" s="1964">
        <v>11662.294737578615</v>
      </c>
      <c r="J20" s="1964">
        <v>12040.891023440601</v>
      </c>
      <c r="K20" s="1968">
        <v>12924.47568852272</v>
      </c>
      <c r="L20" s="1968">
        <v>13742.142642957109</v>
      </c>
      <c r="M20" s="1969">
        <v>14661.217142918082</v>
      </c>
      <c r="N20" s="1938"/>
      <c r="O20" s="1943"/>
      <c r="P20" s="1943"/>
      <c r="Q20" s="1939"/>
      <c r="R20" s="1939"/>
      <c r="S20" s="1939"/>
    </row>
    <row r="21" spans="1:20" s="1941" customFormat="1" ht="24.95" customHeight="1">
      <c r="A21" s="1937" t="s">
        <v>377</v>
      </c>
      <c r="B21" s="1947" t="s">
        <v>356</v>
      </c>
      <c r="C21" s="1964">
        <v>20520</v>
      </c>
      <c r="D21" s="1964">
        <v>22965.98</v>
      </c>
      <c r="E21" s="1964">
        <v>24598.918592950002</v>
      </c>
      <c r="F21" s="1964">
        <v>26162.824754781806</v>
      </c>
      <c r="G21" s="1964">
        <v>27415.631618164531</v>
      </c>
      <c r="H21" s="1964">
        <v>28722.109286799721</v>
      </c>
      <c r="I21" s="1964">
        <v>32316.771566354302</v>
      </c>
      <c r="J21" s="1964">
        <v>34110.97459601664</v>
      </c>
      <c r="K21" s="1968">
        <v>36012.866095592144</v>
      </c>
      <c r="L21" s="1968">
        <v>38006.934504171179</v>
      </c>
      <c r="M21" s="1969">
        <v>40297.384405130557</v>
      </c>
      <c r="N21" s="1944"/>
      <c r="O21" s="1943"/>
      <c r="P21" s="1943"/>
      <c r="Q21" s="1939"/>
      <c r="R21" s="1939"/>
      <c r="S21" s="1939"/>
    </row>
    <row r="22" spans="1:20" s="1941" customFormat="1" ht="24.95" customHeight="1">
      <c r="A22" s="1937"/>
      <c r="B22" s="1948" t="s">
        <v>378</v>
      </c>
      <c r="C22" s="1964">
        <v>201463.61287728726</v>
      </c>
      <c r="D22" s="1964">
        <v>205516.63317777673</v>
      </c>
      <c r="E22" s="1964">
        <v>214786.44196496901</v>
      </c>
      <c r="F22" s="1964">
        <v>224730.25193357887</v>
      </c>
      <c r="G22" s="1964">
        <v>227193.40598418922</v>
      </c>
      <c r="H22" s="1964">
        <v>237521.88337743731</v>
      </c>
      <c r="I22" s="1964">
        <v>240137.93476914888</v>
      </c>
      <c r="J22" s="1964">
        <v>240681.30540211833</v>
      </c>
      <c r="K22" s="1968">
        <v>253197.13209763111</v>
      </c>
      <c r="L22" s="1968">
        <v>260255.18749857921</v>
      </c>
      <c r="M22" s="1970">
        <v>273352.62892679684</v>
      </c>
      <c r="N22" s="1944"/>
      <c r="O22" s="1943"/>
      <c r="P22" s="434"/>
      <c r="Q22" s="1939"/>
      <c r="R22" s="1939"/>
      <c r="S22" s="1939"/>
    </row>
    <row r="23" spans="1:20" s="1941" customFormat="1" ht="24.95" customHeight="1">
      <c r="A23" s="1937"/>
      <c r="B23" s="1948" t="s">
        <v>379</v>
      </c>
      <c r="C23" s="1964">
        <v>364913.66361262492</v>
      </c>
      <c r="D23" s="1964">
        <v>384569.80788912345</v>
      </c>
      <c r="E23" s="1964">
        <v>398568.76951698808</v>
      </c>
      <c r="F23" s="1964">
        <v>416631.36803296674</v>
      </c>
      <c r="G23" s="1964">
        <v>437496.09770794411</v>
      </c>
      <c r="H23" s="1964">
        <v>465534.6200907444</v>
      </c>
      <c r="I23" s="1964">
        <v>483655.3378150842</v>
      </c>
      <c r="J23" s="1964">
        <v>485494.73884237569</v>
      </c>
      <c r="K23" s="1968">
        <v>529181.01065772958</v>
      </c>
      <c r="L23" s="1968">
        <v>569873.8440668676</v>
      </c>
      <c r="M23" s="1970">
        <v>612479.31449136161</v>
      </c>
      <c r="N23" s="1944"/>
      <c r="O23" s="1943"/>
      <c r="P23" s="1945"/>
      <c r="Q23" s="1939"/>
      <c r="R23" s="1939"/>
      <c r="S23" s="1939"/>
    </row>
    <row r="24" spans="1:20" s="1941" customFormat="1" ht="24.95" customHeight="1">
      <c r="A24" s="2353"/>
      <c r="B24" s="1949" t="s">
        <v>357</v>
      </c>
      <c r="C24" s="1971">
        <v>566377.27648991218</v>
      </c>
      <c r="D24" s="1971">
        <v>590086.44106690015</v>
      </c>
      <c r="E24" s="1971">
        <v>613355.21148195711</v>
      </c>
      <c r="F24" s="1971">
        <v>641361.61996654561</v>
      </c>
      <c r="G24" s="1971">
        <v>664689.50369213335</v>
      </c>
      <c r="H24" s="1971">
        <v>703056.50346818171</v>
      </c>
      <c r="I24" s="1971">
        <v>723793.27258423308</v>
      </c>
      <c r="J24" s="1971">
        <v>726176.04424449406</v>
      </c>
      <c r="K24" s="1972">
        <v>782378.14275536069</v>
      </c>
      <c r="L24" s="1972">
        <v>830129.03156544687</v>
      </c>
      <c r="M24" s="1973">
        <v>885831.94341815845</v>
      </c>
      <c r="N24" s="1944"/>
      <c r="O24" s="1943"/>
      <c r="P24" s="1945"/>
      <c r="Q24" s="1939"/>
      <c r="R24" s="1939"/>
      <c r="S24" s="1939"/>
    </row>
    <row r="25" spans="1:20" s="1941" customFormat="1" ht="24.95" customHeight="1">
      <c r="A25" s="2353"/>
      <c r="B25" s="1950" t="s">
        <v>358</v>
      </c>
      <c r="C25" s="1964">
        <v>23724.918543974243</v>
      </c>
      <c r="D25" s="1964">
        <v>24327.294225805748</v>
      </c>
      <c r="E25" s="1964">
        <v>25821.355000683609</v>
      </c>
      <c r="F25" s="1964">
        <v>26725.102425707533</v>
      </c>
      <c r="G25" s="1964">
        <v>26918.56544216723</v>
      </c>
      <c r="H25" s="1964">
        <v>28829.837425691989</v>
      </c>
      <c r="I25" s="1964">
        <v>29523.913282349506</v>
      </c>
      <c r="J25" s="1964">
        <v>30488.295081086882</v>
      </c>
      <c r="K25" s="1966">
        <v>32828.107487139074</v>
      </c>
      <c r="L25" s="1966">
        <v>33344.576235228073</v>
      </c>
      <c r="M25" s="1974">
        <v>34762.654373359852</v>
      </c>
      <c r="N25" s="1944"/>
      <c r="O25" s="1943"/>
      <c r="P25" s="1945"/>
      <c r="Q25" s="1939"/>
      <c r="R25" s="1939"/>
      <c r="S25" s="1939"/>
    </row>
    <row r="26" spans="1:20" s="1941" customFormat="1" ht="24.95" customHeight="1">
      <c r="A26" s="2353"/>
      <c r="B26" s="1951" t="s">
        <v>359</v>
      </c>
      <c r="C26" s="1971">
        <v>542652.3579459379</v>
      </c>
      <c r="D26" s="1971">
        <v>565759.14684109436</v>
      </c>
      <c r="E26" s="1971">
        <v>587533.85648127354</v>
      </c>
      <c r="F26" s="1971">
        <v>614636.5175408381</v>
      </c>
      <c r="G26" s="1971">
        <v>637770.93824996613</v>
      </c>
      <c r="H26" s="1971">
        <v>674226.6660424897</v>
      </c>
      <c r="I26" s="1971">
        <v>694269.35930188361</v>
      </c>
      <c r="J26" s="1971">
        <v>695687.74916340713</v>
      </c>
      <c r="K26" s="1972">
        <v>749550.03526822163</v>
      </c>
      <c r="L26" s="1972">
        <v>796784.45533021877</v>
      </c>
      <c r="M26" s="1973">
        <v>851069.28904479858</v>
      </c>
      <c r="N26" s="1944"/>
      <c r="O26" s="1943"/>
      <c r="P26" s="1945"/>
      <c r="Q26" s="1939"/>
      <c r="R26" s="1939"/>
      <c r="S26" s="1939"/>
    </row>
    <row r="27" spans="1:20" s="1941" customFormat="1" ht="24.95" customHeight="1">
      <c r="A27" s="2353"/>
      <c r="B27" s="1950" t="s">
        <v>360</v>
      </c>
      <c r="C27" s="1964">
        <v>47454.842817288547</v>
      </c>
      <c r="D27" s="1964">
        <v>52770</v>
      </c>
      <c r="E27" s="1964">
        <v>52160.223899999997</v>
      </c>
      <c r="F27" s="1964">
        <v>55642.839316796162</v>
      </c>
      <c r="G27" s="1964">
        <v>60183.295005046726</v>
      </c>
      <c r="H27" s="1964">
        <v>65527.691968084888</v>
      </c>
      <c r="I27" s="1964">
        <v>70066.336496870354</v>
      </c>
      <c r="J27" s="1964">
        <v>73147.426571350079</v>
      </c>
      <c r="K27" s="1968">
        <v>82510.297172482882</v>
      </c>
      <c r="L27" s="1968">
        <v>90670.565562841439</v>
      </c>
      <c r="M27" s="1970">
        <v>98963.748842046727</v>
      </c>
      <c r="N27" s="1944"/>
      <c r="O27" s="1943"/>
      <c r="P27" s="1945"/>
      <c r="Q27" s="1939"/>
      <c r="R27" s="1939"/>
      <c r="S27" s="1939"/>
    </row>
    <row r="28" spans="1:20" s="1941" customFormat="1" ht="24.95" customHeight="1" thickBot="1">
      <c r="A28" s="2354"/>
      <c r="B28" s="1952" t="s">
        <v>207</v>
      </c>
      <c r="C28" s="1975">
        <v>590107.20076322649</v>
      </c>
      <c r="D28" s="1975">
        <v>618529.14684109436</v>
      </c>
      <c r="E28" s="1975">
        <v>639694.08038127352</v>
      </c>
      <c r="F28" s="1975">
        <v>670279.35685763427</v>
      </c>
      <c r="G28" s="1975">
        <v>697954.23325501289</v>
      </c>
      <c r="H28" s="1975">
        <v>739754.35801057459</v>
      </c>
      <c r="I28" s="1975">
        <v>764335.69579875399</v>
      </c>
      <c r="J28" s="1975">
        <v>768835.17573475721</v>
      </c>
      <c r="K28" s="1976">
        <v>832060.33244070457</v>
      </c>
      <c r="L28" s="1976">
        <v>887455.02089306025</v>
      </c>
      <c r="M28" s="1977">
        <v>950033.0378868453</v>
      </c>
      <c r="N28" s="1944"/>
      <c r="O28" s="1939"/>
      <c r="P28" s="1944"/>
      <c r="Q28" s="1939"/>
      <c r="R28" s="1939"/>
      <c r="S28" s="1939"/>
    </row>
    <row r="29" spans="1:20" ht="17.25" thickTop="1" thickBot="1">
      <c r="A29" s="418"/>
      <c r="B29" s="418"/>
      <c r="C29" s="418"/>
      <c r="D29" s="418"/>
      <c r="E29" s="418"/>
      <c r="F29" s="418"/>
      <c r="G29" s="418"/>
      <c r="H29" s="418"/>
      <c r="I29" s="418"/>
      <c r="J29" s="2355" t="s">
        <v>361</v>
      </c>
      <c r="K29" s="2355"/>
      <c r="L29" s="2355"/>
      <c r="M29" s="2355"/>
      <c r="N29" s="416"/>
      <c r="O29" s="416"/>
      <c r="P29" s="423"/>
      <c r="Q29" s="416"/>
      <c r="R29" s="416"/>
      <c r="S29" s="423"/>
    </row>
    <row r="30" spans="1:20" ht="16.5" thickTop="1">
      <c r="A30" s="2356" t="s">
        <v>366</v>
      </c>
      <c r="B30" s="2358" t="s">
        <v>326</v>
      </c>
      <c r="C30" s="424" t="s">
        <v>327</v>
      </c>
      <c r="D30" s="424" t="s">
        <v>328</v>
      </c>
      <c r="E30" s="424" t="s">
        <v>329</v>
      </c>
      <c r="F30" s="424" t="s">
        <v>330</v>
      </c>
      <c r="G30" s="424" t="s">
        <v>331</v>
      </c>
      <c r="H30" s="424" t="s">
        <v>332</v>
      </c>
      <c r="I30" s="424" t="s">
        <v>333</v>
      </c>
      <c r="J30" s="424" t="s">
        <v>334</v>
      </c>
      <c r="K30" s="424" t="s">
        <v>335</v>
      </c>
      <c r="L30" s="425" t="s">
        <v>336</v>
      </c>
      <c r="M30" s="425" t="s">
        <v>337</v>
      </c>
      <c r="N30" s="416"/>
      <c r="O30" s="416"/>
      <c r="P30" s="416"/>
      <c r="Q30" s="426"/>
      <c r="R30" s="426"/>
      <c r="S30" s="426"/>
    </row>
    <row r="31" spans="1:20">
      <c r="A31" s="2357"/>
      <c r="B31" s="2359"/>
      <c r="C31" s="427" t="s">
        <v>338</v>
      </c>
      <c r="D31" s="428" t="s">
        <v>339</v>
      </c>
      <c r="E31" s="428" t="s">
        <v>340</v>
      </c>
      <c r="F31" s="428" t="s">
        <v>341</v>
      </c>
      <c r="G31" s="428" t="s">
        <v>342</v>
      </c>
      <c r="H31" s="428" t="s">
        <v>155</v>
      </c>
      <c r="I31" s="428" t="s">
        <v>0</v>
      </c>
      <c r="J31" s="428" t="s">
        <v>1</v>
      </c>
      <c r="K31" s="428" t="s">
        <v>87</v>
      </c>
      <c r="L31" s="429" t="s">
        <v>102</v>
      </c>
      <c r="M31" s="429" t="s">
        <v>106</v>
      </c>
      <c r="N31" s="416"/>
      <c r="O31" s="416"/>
      <c r="P31" s="416"/>
      <c r="Q31" s="426"/>
      <c r="R31" s="426"/>
      <c r="S31" s="426"/>
    </row>
    <row r="32" spans="1:20" ht="24.95" customHeight="1">
      <c r="A32" s="430" t="s">
        <v>156</v>
      </c>
      <c r="B32" s="1953" t="s">
        <v>343</v>
      </c>
      <c r="C32" s="1978">
        <v>2.9831077265475017</v>
      </c>
      <c r="D32" s="1978">
        <v>1.9869000000000057</v>
      </c>
      <c r="E32" s="1978">
        <v>4.4879999999999995</v>
      </c>
      <c r="F32" s="1978">
        <v>4.5813266199999845</v>
      </c>
      <c r="G32" s="1978">
        <v>1.068366090000012</v>
      </c>
      <c r="H32" s="1978">
        <v>4.5399000000000029</v>
      </c>
      <c r="I32" s="1978">
        <v>0.99689320000000237</v>
      </c>
      <c r="J32" s="1979">
        <v>1.2955000000005157E-2</v>
      </c>
      <c r="K32" s="1980">
        <v>5.1419244000000033</v>
      </c>
      <c r="L32" s="1980">
        <v>2.7193398999999983</v>
      </c>
      <c r="M32" s="1981">
        <v>5.0200999999999834</v>
      </c>
      <c r="N32" s="431"/>
      <c r="O32" s="431"/>
      <c r="P32" s="431"/>
      <c r="Q32" s="433"/>
      <c r="R32" s="433"/>
      <c r="S32" s="433"/>
    </row>
    <row r="33" spans="1:19" ht="24.95" customHeight="1">
      <c r="A33" s="430" t="s">
        <v>167</v>
      </c>
      <c r="B33" s="1954" t="s">
        <v>344</v>
      </c>
      <c r="C33" s="1982">
        <v>5.3107674417605608</v>
      </c>
      <c r="D33" s="1982">
        <v>3.5504879570509047</v>
      </c>
      <c r="E33" s="1982">
        <v>5.8799999999999812</v>
      </c>
      <c r="F33" s="1982">
        <v>7.5320362769567168</v>
      </c>
      <c r="G33" s="1982">
        <v>2.7139189838980968</v>
      </c>
      <c r="H33" s="1982">
        <v>4.9036164953218417</v>
      </c>
      <c r="I33" s="1982">
        <v>7.0899999999999892</v>
      </c>
      <c r="J33" s="1982">
        <v>11.755395999999976</v>
      </c>
      <c r="K33" s="1983">
        <v>8.0171520000000029</v>
      </c>
      <c r="L33" s="1983">
        <v>6.0000000000000062</v>
      </c>
      <c r="M33" s="1984">
        <v>5.6000000000000068</v>
      </c>
      <c r="N33" s="431"/>
      <c r="O33" s="431"/>
      <c r="P33" s="431"/>
      <c r="Q33" s="433"/>
      <c r="R33" s="433"/>
      <c r="S33" s="433"/>
    </row>
    <row r="34" spans="1:19" ht="24.95" customHeight="1">
      <c r="A34" s="430" t="s">
        <v>176</v>
      </c>
      <c r="B34" s="1954" t="s">
        <v>367</v>
      </c>
      <c r="C34" s="1982">
        <v>0.71627536808595949</v>
      </c>
      <c r="D34" s="1982">
        <v>2.1400000000000148</v>
      </c>
      <c r="E34" s="1982">
        <v>2.0100000000000051</v>
      </c>
      <c r="F34" s="1982">
        <v>5.0262119350783507</v>
      </c>
      <c r="G34" s="1982">
        <v>1.9845807238580306</v>
      </c>
      <c r="H34" s="1982">
        <v>11.849999999999994</v>
      </c>
      <c r="I34" s="1982">
        <v>2.3400000000000034</v>
      </c>
      <c r="J34" s="1982">
        <v>-2.7924455642443746</v>
      </c>
      <c r="K34" s="1983">
        <v>13.735320407055115</v>
      </c>
      <c r="L34" s="1983">
        <v>8.882799999999996</v>
      </c>
      <c r="M34" s="1984">
        <v>9.4721000000000046</v>
      </c>
      <c r="N34" s="431"/>
      <c r="O34" s="431"/>
      <c r="P34" s="431"/>
      <c r="Q34" s="433"/>
      <c r="R34" s="433"/>
      <c r="S34" s="433"/>
    </row>
    <row r="35" spans="1:19" ht="24.95" customHeight="1">
      <c r="A35" s="430" t="s">
        <v>185</v>
      </c>
      <c r="B35" s="1954" t="s">
        <v>346</v>
      </c>
      <c r="C35" s="1982">
        <v>-1.0457116677215623</v>
      </c>
      <c r="D35" s="1982">
        <v>2.9624908603779261</v>
      </c>
      <c r="E35" s="1982">
        <v>4.0500000000000114</v>
      </c>
      <c r="F35" s="1982">
        <v>3.6299999999999955</v>
      </c>
      <c r="G35" s="1982">
        <v>3.7155999999999949</v>
      </c>
      <c r="H35" s="1982">
        <v>6.2794999999999987</v>
      </c>
      <c r="I35" s="1982">
        <v>0.37442199999999559</v>
      </c>
      <c r="J35" s="1982">
        <v>-7.9987330000000156</v>
      </c>
      <c r="K35" s="1983">
        <v>9.6951872000000066</v>
      </c>
      <c r="L35" s="1983">
        <v>9.1658999999999899</v>
      </c>
      <c r="M35" s="1984">
        <v>5.7812189999999921</v>
      </c>
      <c r="N35" s="431"/>
      <c r="O35" s="431"/>
      <c r="P35" s="431"/>
      <c r="Q35" s="433"/>
      <c r="R35" s="433"/>
      <c r="S35" s="433"/>
    </row>
    <row r="36" spans="1:19" ht="24.95" customHeight="1">
      <c r="A36" s="430" t="s">
        <v>196</v>
      </c>
      <c r="B36" s="1954" t="s">
        <v>347</v>
      </c>
      <c r="C36" s="1982">
        <v>-3.4390841955156333</v>
      </c>
      <c r="D36" s="1982">
        <v>1.8748912090601948</v>
      </c>
      <c r="E36" s="1982">
        <v>4.4272235588064461</v>
      </c>
      <c r="F36" s="1982">
        <v>8.302602477145399</v>
      </c>
      <c r="G36" s="1982">
        <v>0.27554095125664446</v>
      </c>
      <c r="H36" s="1982">
        <v>3.2723987570021791</v>
      </c>
      <c r="I36" s="1982">
        <v>0.7791221628963001</v>
      </c>
      <c r="J36" s="1982">
        <v>-7.5876944635285071</v>
      </c>
      <c r="K36" s="1983">
        <v>20.465426806258115</v>
      </c>
      <c r="L36" s="1983">
        <v>9.8028248469512675</v>
      </c>
      <c r="M36" s="1984">
        <v>12.402599999999996</v>
      </c>
      <c r="N36" s="431"/>
      <c r="O36" s="431"/>
      <c r="P36" s="431"/>
      <c r="Q36" s="433"/>
      <c r="R36" s="433"/>
      <c r="S36" s="433"/>
    </row>
    <row r="37" spans="1:19" ht="24.95" customHeight="1">
      <c r="A37" s="430" t="s">
        <v>314</v>
      </c>
      <c r="B37" s="1954" t="s">
        <v>348</v>
      </c>
      <c r="C37" s="1982">
        <v>0.99267621930914629</v>
      </c>
      <c r="D37" s="1982">
        <v>6.1688646308159889</v>
      </c>
      <c r="E37" s="1982">
        <v>4.787000782937298</v>
      </c>
      <c r="F37" s="1982">
        <v>0.2191511396819692</v>
      </c>
      <c r="G37" s="1982">
        <v>2.4517333596130726</v>
      </c>
      <c r="H37" s="1982">
        <v>9.077990411310779</v>
      </c>
      <c r="I37" s="1982">
        <v>2.8541125887923187</v>
      </c>
      <c r="J37" s="1982">
        <v>-4.3557846150914656</v>
      </c>
      <c r="K37" s="1983">
        <v>12.428798362445802</v>
      </c>
      <c r="L37" s="1983">
        <v>10.02</v>
      </c>
      <c r="M37" s="1984">
        <v>8.943999999999992</v>
      </c>
      <c r="N37" s="432"/>
      <c r="O37" s="432"/>
      <c r="P37" s="431"/>
      <c r="Q37" s="433"/>
      <c r="R37" s="433"/>
      <c r="S37" s="433"/>
    </row>
    <row r="38" spans="1:19" ht="24.95" customHeight="1">
      <c r="A38" s="430" t="s">
        <v>368</v>
      </c>
      <c r="B38" s="1954" t="s">
        <v>349</v>
      </c>
      <c r="C38" s="1982">
        <v>5.2542220854199115</v>
      </c>
      <c r="D38" s="1982">
        <v>6.7485941002472742</v>
      </c>
      <c r="E38" s="1982">
        <v>1.4100000000000108</v>
      </c>
      <c r="F38" s="1982">
        <v>3.4981173999999839</v>
      </c>
      <c r="G38" s="1982">
        <v>7.2516974000000118</v>
      </c>
      <c r="H38" s="1982">
        <v>10.891992300000013</v>
      </c>
      <c r="I38" s="1982">
        <v>2.4200000000000017</v>
      </c>
      <c r="J38" s="1982">
        <v>-2.1635399999999834</v>
      </c>
      <c r="K38" s="1983">
        <v>11.889900000000015</v>
      </c>
      <c r="L38" s="1983">
        <v>12.255400000000002</v>
      </c>
      <c r="M38" s="1984">
        <v>10.892379999999998</v>
      </c>
      <c r="N38" s="431"/>
      <c r="O38" s="431"/>
      <c r="P38" s="431"/>
      <c r="Q38" s="433"/>
      <c r="R38" s="433"/>
      <c r="S38" s="433"/>
    </row>
    <row r="39" spans="1:19" ht="24.95" customHeight="1">
      <c r="A39" s="430" t="s">
        <v>369</v>
      </c>
      <c r="B39" s="1954" t="s">
        <v>350</v>
      </c>
      <c r="C39" s="1982">
        <v>2.3139639335822011</v>
      </c>
      <c r="D39" s="1982">
        <v>6.5178800647576765</v>
      </c>
      <c r="E39" s="1982">
        <v>6.2000000000000028</v>
      </c>
      <c r="F39" s="1982">
        <v>7.3828819999999808</v>
      </c>
      <c r="G39" s="1982">
        <v>5.4969261999999901</v>
      </c>
      <c r="H39" s="1982">
        <v>6.7726655000000022</v>
      </c>
      <c r="I39" s="1982">
        <v>3.328000000000003</v>
      </c>
      <c r="J39" s="1982">
        <v>-9.6829000000000178</v>
      </c>
      <c r="K39" s="1983">
        <v>7.3338657999999999</v>
      </c>
      <c r="L39" s="1983">
        <v>9.7665334000000019</v>
      </c>
      <c r="M39" s="1984">
        <v>8.3277999999999981</v>
      </c>
      <c r="N39" s="431"/>
      <c r="O39" s="431"/>
      <c r="P39" s="431"/>
      <c r="Q39" s="433"/>
      <c r="R39" s="433"/>
      <c r="S39" s="433"/>
    </row>
    <row r="40" spans="1:19" ht="24.95" customHeight="1">
      <c r="A40" s="430" t="s">
        <v>370</v>
      </c>
      <c r="B40" s="1954" t="s">
        <v>351</v>
      </c>
      <c r="C40" s="1982">
        <v>6.9655066989486585</v>
      </c>
      <c r="D40" s="1982">
        <v>5.9542588068006381</v>
      </c>
      <c r="E40" s="1982">
        <v>5.2098018808278681</v>
      </c>
      <c r="F40" s="1982">
        <v>8.0969123999999937</v>
      </c>
      <c r="G40" s="1982">
        <v>7.6501719999999978</v>
      </c>
      <c r="H40" s="1982">
        <v>5.2380279999999999</v>
      </c>
      <c r="I40" s="1982">
        <v>6.2283899999999903</v>
      </c>
      <c r="J40" s="1982">
        <v>2.0152399999999915</v>
      </c>
      <c r="K40" s="1983">
        <v>6.4666999999999977</v>
      </c>
      <c r="L40" s="1983">
        <v>4.640299999999999</v>
      </c>
      <c r="M40" s="1984">
        <v>5.9037999999999942</v>
      </c>
      <c r="N40" s="431"/>
      <c r="O40" s="431"/>
      <c r="P40" s="431"/>
      <c r="Q40" s="433"/>
      <c r="R40" s="433"/>
      <c r="S40" s="433"/>
    </row>
    <row r="41" spans="1:19" ht="24.95" customHeight="1">
      <c r="A41" s="430" t="s">
        <v>371</v>
      </c>
      <c r="B41" s="1954" t="s">
        <v>352</v>
      </c>
      <c r="C41" s="1982">
        <v>2.0282475111461338</v>
      </c>
      <c r="D41" s="1982">
        <v>2.8215329652484655</v>
      </c>
      <c r="E41" s="1982">
        <v>3.3008252063015675</v>
      </c>
      <c r="F41" s="1982">
        <v>3.4699999999999989</v>
      </c>
      <c r="G41" s="1982">
        <v>-0.90825130000000343</v>
      </c>
      <c r="H41" s="1982">
        <v>3.7000000000000028</v>
      </c>
      <c r="I41" s="1982">
        <v>2.9081999999999937</v>
      </c>
      <c r="J41" s="1982">
        <v>8.5528937010000021</v>
      </c>
      <c r="K41" s="1983">
        <v>9.0928747810000097</v>
      </c>
      <c r="L41" s="1983">
        <v>6.3819474000000014</v>
      </c>
      <c r="M41" s="1984">
        <v>6.182400000000019</v>
      </c>
      <c r="N41" s="431"/>
      <c r="O41" s="431"/>
      <c r="P41" s="431"/>
      <c r="Q41" s="433"/>
      <c r="R41" s="433"/>
      <c r="S41" s="433"/>
    </row>
    <row r="42" spans="1:19" ht="24.95" customHeight="1">
      <c r="A42" s="430" t="s">
        <v>372</v>
      </c>
      <c r="B42" s="1954" t="s">
        <v>353</v>
      </c>
      <c r="C42" s="1982">
        <v>1.9255807529709443</v>
      </c>
      <c r="D42" s="1982">
        <v>3.0094138428728456</v>
      </c>
      <c r="E42" s="1982">
        <v>2.2501986699569159</v>
      </c>
      <c r="F42" s="1982">
        <v>2.9699999999999989</v>
      </c>
      <c r="G42" s="1982">
        <v>5.1929010000000062</v>
      </c>
      <c r="H42" s="1982">
        <v>3.6416159999999991</v>
      </c>
      <c r="I42" s="1982">
        <v>0.77275261000001194</v>
      </c>
      <c r="J42" s="1982">
        <v>3.723793000000029</v>
      </c>
      <c r="K42" s="1983">
        <v>5.6746940000000041</v>
      </c>
      <c r="L42" s="1983">
        <v>5.2448967399999953</v>
      </c>
      <c r="M42" s="1984">
        <v>6.1179999999999906</v>
      </c>
      <c r="N42" s="431"/>
      <c r="O42" s="431"/>
      <c r="P42" s="431"/>
      <c r="Q42" s="433"/>
      <c r="R42" s="433"/>
      <c r="S42" s="433"/>
    </row>
    <row r="43" spans="1:19" ht="24.95" customHeight="1">
      <c r="A43" s="430" t="s">
        <v>373</v>
      </c>
      <c r="B43" s="1954" t="s">
        <v>374</v>
      </c>
      <c r="C43" s="1982">
        <v>7.4310802557446607</v>
      </c>
      <c r="D43" s="1982">
        <v>3.934750402159537</v>
      </c>
      <c r="E43" s="1982">
        <v>3.8509999999999991</v>
      </c>
      <c r="F43" s="1982">
        <v>3.6698593025470387</v>
      </c>
      <c r="G43" s="1982">
        <v>5.5299386118087881</v>
      </c>
      <c r="H43" s="1982">
        <v>5.0429808677368584</v>
      </c>
      <c r="I43" s="1982">
        <v>8.8383043283300822</v>
      </c>
      <c r="J43" s="1982">
        <v>2.5248449499689798</v>
      </c>
      <c r="K43" s="1983">
        <v>9.0633922000000098</v>
      </c>
      <c r="L43" s="1983">
        <v>5.0731000000000082</v>
      </c>
      <c r="M43" s="1984">
        <v>5.563400000000005</v>
      </c>
      <c r="N43" s="431"/>
      <c r="O43" s="431"/>
      <c r="P43" s="431"/>
      <c r="Q43" s="433"/>
      <c r="R43" s="433"/>
      <c r="S43" s="433"/>
    </row>
    <row r="44" spans="1:19" ht="24.95" customHeight="1">
      <c r="A44" s="430" t="s">
        <v>375</v>
      </c>
      <c r="B44" s="1954" t="s">
        <v>44</v>
      </c>
      <c r="C44" s="1982">
        <v>10.750091698251609</v>
      </c>
      <c r="D44" s="1982">
        <v>6.6365726661785516</v>
      </c>
      <c r="E44" s="1982">
        <v>3.0065000000000026</v>
      </c>
      <c r="F44" s="1982">
        <v>5.5768999999999949</v>
      </c>
      <c r="G44" s="1982">
        <v>5.9162246549999793</v>
      </c>
      <c r="H44" s="1982">
        <v>4.8112047080000053</v>
      </c>
      <c r="I44" s="1982">
        <v>5.0913910000000016</v>
      </c>
      <c r="J44" s="1982">
        <v>7.326954200000003</v>
      </c>
      <c r="K44" s="1983">
        <v>7.3905000000000136</v>
      </c>
      <c r="L44" s="1983">
        <v>5.0241999999999942</v>
      </c>
      <c r="M44" s="1984">
        <v>5.1736999999999975</v>
      </c>
      <c r="N44" s="431"/>
      <c r="O44" s="431"/>
      <c r="P44" s="431"/>
      <c r="Q44" s="433"/>
      <c r="R44" s="433"/>
      <c r="S44" s="433"/>
    </row>
    <row r="45" spans="1:19" ht="24.95" customHeight="1">
      <c r="A45" s="430" t="s">
        <v>376</v>
      </c>
      <c r="B45" s="1954" t="s">
        <v>355</v>
      </c>
      <c r="C45" s="1982">
        <v>9.5932566229596006</v>
      </c>
      <c r="D45" s="1982">
        <v>4.7650666186368653</v>
      </c>
      <c r="E45" s="1982">
        <v>5.016200000000012</v>
      </c>
      <c r="F45" s="1982">
        <v>6.4285112000000026</v>
      </c>
      <c r="G45" s="1982">
        <v>4.4788497999999919</v>
      </c>
      <c r="H45" s="1982">
        <v>4.500519799999978</v>
      </c>
      <c r="I45" s="1982">
        <v>11.370321599999997</v>
      </c>
      <c r="J45" s="1982">
        <v>3.24632754000001</v>
      </c>
      <c r="K45" s="1983">
        <v>7.3382000000000032</v>
      </c>
      <c r="L45" s="1983">
        <v>6.3264999999999976</v>
      </c>
      <c r="M45" s="1984">
        <v>6.6880000000000068</v>
      </c>
      <c r="N45" s="431"/>
      <c r="O45" s="431"/>
      <c r="P45" s="431"/>
      <c r="Q45" s="433"/>
      <c r="R45" s="433"/>
      <c r="S45" s="433"/>
    </row>
    <row r="46" spans="1:19" ht="24.95" customHeight="1">
      <c r="A46" s="430" t="s">
        <v>377</v>
      </c>
      <c r="B46" s="1954" t="s">
        <v>356</v>
      </c>
      <c r="C46" s="1982">
        <v>12.722478576137121</v>
      </c>
      <c r="D46" s="1982">
        <v>11.919980506822611</v>
      </c>
      <c r="E46" s="1982">
        <v>7.1102500000000077</v>
      </c>
      <c r="F46" s="1982">
        <v>6.3576215999999874</v>
      </c>
      <c r="G46" s="1982">
        <v>4.7884999999999849</v>
      </c>
      <c r="H46" s="1982">
        <v>4.7654480000000063</v>
      </c>
      <c r="I46" s="1982">
        <v>12.515314400000008</v>
      </c>
      <c r="J46" s="1982">
        <v>5.5519253399999826</v>
      </c>
      <c r="K46" s="1983">
        <v>5.5756000000000006</v>
      </c>
      <c r="L46" s="1983">
        <v>5.537100000000005</v>
      </c>
      <c r="M46" s="1984">
        <v>6.0264000000000166</v>
      </c>
      <c r="N46" s="433"/>
      <c r="O46" s="433"/>
      <c r="P46" s="433"/>
      <c r="Q46" s="433"/>
      <c r="R46" s="433"/>
      <c r="S46" s="433"/>
    </row>
    <row r="47" spans="1:19" ht="24.95" customHeight="1">
      <c r="A47" s="430"/>
      <c r="B47" s="1955" t="s">
        <v>378</v>
      </c>
      <c r="C47" s="1982">
        <v>3.0193511304963039</v>
      </c>
      <c r="D47" s="1982">
        <v>2.0117877579005778</v>
      </c>
      <c r="E47" s="1982">
        <v>4.5104907782202019</v>
      </c>
      <c r="F47" s="1982">
        <v>4.6296264688027406</v>
      </c>
      <c r="G47" s="1982">
        <v>1.0960491653515305</v>
      </c>
      <c r="H47" s="1982">
        <v>4.5461167099043678</v>
      </c>
      <c r="I47" s="1982">
        <v>1.1013938398065335</v>
      </c>
      <c r="J47" s="1982">
        <v>0.22627438413334744</v>
      </c>
      <c r="K47" s="1983">
        <v>5.2001657023597891</v>
      </c>
      <c r="L47" s="1983">
        <v>2.7875732013530703</v>
      </c>
      <c r="M47" s="1984">
        <v>5.0325380846785741</v>
      </c>
      <c r="N47" s="433"/>
      <c r="O47" s="433"/>
      <c r="P47" s="433"/>
      <c r="Q47" s="433"/>
      <c r="R47" s="433"/>
      <c r="S47" s="433"/>
    </row>
    <row r="48" spans="1:19" ht="24.95" customHeight="1">
      <c r="A48" s="430"/>
      <c r="B48" s="1955" t="s">
        <v>379</v>
      </c>
      <c r="C48" s="1982">
        <v>4.3374220928381675</v>
      </c>
      <c r="D48" s="1982">
        <v>5.3865191239768251</v>
      </c>
      <c r="E48" s="1982">
        <v>3.6401613805056456</v>
      </c>
      <c r="F48" s="1982">
        <v>4.531864987281395</v>
      </c>
      <c r="G48" s="1982">
        <v>5.0079593798915312</v>
      </c>
      <c r="H48" s="1982">
        <v>6.4088622800740325</v>
      </c>
      <c r="I48" s="1982">
        <v>3.8924533090165596</v>
      </c>
      <c r="J48" s="1982">
        <v>0.38031235954119325</v>
      </c>
      <c r="K48" s="1983">
        <v>8.9982997384318502</v>
      </c>
      <c r="L48" s="1983">
        <v>7.689775821426414</v>
      </c>
      <c r="M48" s="1984">
        <v>7.4762986348772991</v>
      </c>
      <c r="N48" s="433"/>
      <c r="O48" s="433"/>
      <c r="P48" s="433"/>
      <c r="Q48" s="433"/>
      <c r="R48" s="433"/>
      <c r="S48" s="433"/>
    </row>
    <row r="49" spans="1:19" ht="24.95" customHeight="1">
      <c r="A49" s="2360"/>
      <c r="B49" s="1956" t="s">
        <v>357</v>
      </c>
      <c r="C49" s="1982">
        <v>3.8647294166131729</v>
      </c>
      <c r="D49" s="1982">
        <v>4.1861080168900884</v>
      </c>
      <c r="E49" s="1982">
        <v>3.9432816610708841</v>
      </c>
      <c r="F49" s="1982">
        <v>4.5660993760729411</v>
      </c>
      <c r="G49" s="1982">
        <v>3.6372434831389739</v>
      </c>
      <c r="H49" s="1982">
        <v>5.7721687438920242</v>
      </c>
      <c r="I49" s="1982">
        <v>2.9495167193186802</v>
      </c>
      <c r="J49" s="1982">
        <v>0.32920610767125424</v>
      </c>
      <c r="K49" s="1983">
        <v>7.7394591788467375</v>
      </c>
      <c r="L49" s="1983">
        <v>6.1033004631134302</v>
      </c>
      <c r="M49" s="1984">
        <v>6.7101510409373022</v>
      </c>
      <c r="N49" s="433"/>
      <c r="O49" s="433"/>
      <c r="P49" s="433"/>
      <c r="Q49" s="433"/>
      <c r="R49" s="433"/>
      <c r="S49" s="433"/>
    </row>
    <row r="50" spans="1:19" ht="24.95" customHeight="1">
      <c r="A50" s="2360"/>
      <c r="B50" s="1957" t="s">
        <v>358</v>
      </c>
      <c r="C50" s="1982">
        <v>2.960000000000008</v>
      </c>
      <c r="D50" s="1982">
        <v>2.5390000000000015</v>
      </c>
      <c r="E50" s="1982">
        <v>6.1415000000000077</v>
      </c>
      <c r="F50" s="1982">
        <v>3.4999999999999858</v>
      </c>
      <c r="G50" s="1982">
        <v>0.72389999999998622</v>
      </c>
      <c r="H50" s="1982">
        <v>7.100200000000001</v>
      </c>
      <c r="I50" s="1982">
        <v>2.4074913999999978</v>
      </c>
      <c r="J50" s="1982">
        <v>3.2664429999999953</v>
      </c>
      <c r="K50" s="1983">
        <v>7.6744612968000014</v>
      </c>
      <c r="L50" s="1983">
        <v>1.5732516664000007</v>
      </c>
      <c r="M50" s="1984">
        <v>4.2527999999999997</v>
      </c>
      <c r="N50" s="433"/>
      <c r="O50" s="433"/>
      <c r="P50" s="433"/>
      <c r="Q50" s="433"/>
      <c r="R50" s="433"/>
      <c r="S50" s="433"/>
    </row>
    <row r="51" spans="1:19" ht="24.95" customHeight="1">
      <c r="A51" s="2360"/>
      <c r="B51" s="1958" t="s">
        <v>359</v>
      </c>
      <c r="C51" s="1982">
        <v>3.9046473625588902</v>
      </c>
      <c r="D51" s="1982">
        <v>4.2581200573090427</v>
      </c>
      <c r="E51" s="1982">
        <v>3.8487596288558166</v>
      </c>
      <c r="F51" s="1982">
        <v>4.6129530682507038</v>
      </c>
      <c r="G51" s="1982">
        <v>3.763919007235188</v>
      </c>
      <c r="H51" s="1982">
        <v>5.7161161799810998</v>
      </c>
      <c r="I51" s="1982">
        <v>2.9726936457495157</v>
      </c>
      <c r="J51" s="1982">
        <v>0.20429964861905603</v>
      </c>
      <c r="K51" s="1983">
        <v>7.7423076904237709</v>
      </c>
      <c r="L51" s="1983">
        <v>6.3017034006401724</v>
      </c>
      <c r="M51" s="1984">
        <v>6.8129885505964145</v>
      </c>
      <c r="N51" s="433"/>
      <c r="O51" s="433"/>
      <c r="P51" s="433"/>
      <c r="Q51" s="433"/>
      <c r="R51" s="433"/>
      <c r="S51" s="433"/>
    </row>
    <row r="52" spans="1:19" ht="24.95" customHeight="1">
      <c r="A52" s="2360"/>
      <c r="B52" s="1957" t="s">
        <v>360</v>
      </c>
      <c r="C52" s="1982">
        <v>12.300685172472043</v>
      </c>
      <c r="D52" s="1982">
        <v>11.200452613816395</v>
      </c>
      <c r="E52" s="1982">
        <v>-1.155535531552033</v>
      </c>
      <c r="F52" s="1982">
        <v>6.6767647000000068</v>
      </c>
      <c r="G52" s="1982">
        <v>8.1599999999999966</v>
      </c>
      <c r="H52" s="1982">
        <v>8.8802000000000021</v>
      </c>
      <c r="I52" s="1982">
        <v>6.9262999999999977</v>
      </c>
      <c r="J52" s="1982">
        <v>4.3973900000000015</v>
      </c>
      <c r="K52" s="1983">
        <v>12.79999999999999</v>
      </c>
      <c r="L52" s="1983">
        <v>9.89</v>
      </c>
      <c r="M52" s="1984">
        <v>9.1464999999999961</v>
      </c>
      <c r="N52" s="433"/>
      <c r="O52" s="433"/>
      <c r="P52" s="433"/>
      <c r="Q52" s="433"/>
      <c r="R52" s="433"/>
      <c r="S52" s="433"/>
    </row>
    <row r="53" spans="1:19" ht="24.95" customHeight="1" thickBot="1">
      <c r="A53" s="2361"/>
      <c r="B53" s="1959" t="s">
        <v>207</v>
      </c>
      <c r="C53" s="1985">
        <v>4.5</v>
      </c>
      <c r="D53" s="1985">
        <v>4.8164038739245711</v>
      </c>
      <c r="E53" s="1985">
        <v>3.4218166837037671</v>
      </c>
      <c r="F53" s="1985">
        <v>4.7812348768541426</v>
      </c>
      <c r="G53" s="1985">
        <v>4.1288570376271849</v>
      </c>
      <c r="H53" s="1985">
        <v>5.9889492410728167</v>
      </c>
      <c r="I53" s="1985">
        <v>3.322905437730185</v>
      </c>
      <c r="J53" s="1985">
        <v>0.5886785035338562</v>
      </c>
      <c r="K53" s="1986">
        <v>8.2234994835563562</v>
      </c>
      <c r="L53" s="1986">
        <v>6.6575326683180505</v>
      </c>
      <c r="M53" s="1987">
        <v>7.0514015381660453</v>
      </c>
      <c r="N53" s="433"/>
      <c r="O53" s="433"/>
      <c r="P53" s="433"/>
      <c r="Q53" s="433"/>
      <c r="R53" s="433"/>
      <c r="S53" s="433"/>
    </row>
    <row r="54" spans="1:19">
      <c r="A54" s="435" t="s">
        <v>362</v>
      </c>
      <c r="B54" s="409" t="s">
        <v>362</v>
      </c>
      <c r="C54" s="436"/>
      <c r="D54" s="436"/>
      <c r="E54" s="436"/>
      <c r="F54" s="437"/>
      <c r="G54" s="437"/>
      <c r="H54" s="438"/>
      <c r="I54" s="438"/>
      <c r="J54" s="437"/>
      <c r="K54" s="438"/>
      <c r="L54" s="437"/>
      <c r="M54" s="438"/>
      <c r="N54" s="426"/>
      <c r="O54" s="426"/>
      <c r="P54" s="426"/>
    </row>
    <row r="55" spans="1:19" s="420" customFormat="1" ht="21.75" customHeight="1">
      <c r="A55" s="439" t="s">
        <v>362</v>
      </c>
      <c r="B55" s="412" t="s">
        <v>363</v>
      </c>
    </row>
    <row r="56" spans="1:19" s="420" customFormat="1"/>
    <row r="57" spans="1:19" s="420" customFormat="1" ht="78.75">
      <c r="A57" s="412" t="s">
        <v>380</v>
      </c>
    </row>
  </sheetData>
  <mergeCells count="11">
    <mergeCell ref="B1:M1"/>
    <mergeCell ref="B2:M2"/>
    <mergeCell ref="B3:M3"/>
    <mergeCell ref="I4:M4"/>
    <mergeCell ref="A5:A6"/>
    <mergeCell ref="B5:B6"/>
    <mergeCell ref="A24:A28"/>
    <mergeCell ref="J29:M29"/>
    <mergeCell ref="A30:A31"/>
    <mergeCell ref="B30:B31"/>
    <mergeCell ref="A49:A53"/>
  </mergeCells>
  <pageMargins left="0.7" right="0.59" top="0.5" bottom="0.5" header="0.2" footer="0"/>
  <pageSetup paperSize="9" scale="42" orientation="landscape" r:id="rId1"/>
  <colBreaks count="1" manualBreakCount="1">
    <brk id="12" max="1048575" man="1"/>
  </colBreaks>
</worksheet>
</file>

<file path=xl/worksheets/sheet50.xml><?xml version="1.0" encoding="utf-8"?>
<worksheet xmlns="http://schemas.openxmlformats.org/spreadsheetml/2006/main" xmlns:r="http://schemas.openxmlformats.org/officeDocument/2006/relationships">
  <sheetPr>
    <pageSetUpPr fitToPage="1"/>
  </sheetPr>
  <dimension ref="A1:K24"/>
  <sheetViews>
    <sheetView showGridLines="0" workbookViewId="0">
      <selection activeCell="A8" sqref="A8"/>
    </sheetView>
  </sheetViews>
  <sheetFormatPr defaultRowHeight="15.75"/>
  <cols>
    <col min="1" max="1" width="27.140625" style="644" bestFit="1" customWidth="1"/>
    <col min="2" max="4" width="12" style="644" customWidth="1"/>
    <col min="5" max="8" width="10.85546875" style="644" customWidth="1"/>
    <col min="9" max="255" width="9.140625" style="644"/>
    <col min="256" max="256" width="23.140625" style="644" bestFit="1" customWidth="1"/>
    <col min="257" max="260" width="7.42578125" style="644" bestFit="1" customWidth="1"/>
    <col min="261" max="264" width="7.140625" style="644" bestFit="1" customWidth="1"/>
    <col min="265" max="511" width="9.140625" style="644"/>
    <col min="512" max="512" width="23.140625" style="644" bestFit="1" customWidth="1"/>
    <col min="513" max="516" width="7.42578125" style="644" bestFit="1" customWidth="1"/>
    <col min="517" max="520" width="7.140625" style="644" bestFit="1" customWidth="1"/>
    <col min="521" max="767" width="9.140625" style="644"/>
    <col min="768" max="768" width="23.140625" style="644" bestFit="1" customWidth="1"/>
    <col min="769" max="772" width="7.42578125" style="644" bestFit="1" customWidth="1"/>
    <col min="773" max="776" width="7.140625" style="644" bestFit="1" customWidth="1"/>
    <col min="777" max="1023" width="9.140625" style="644"/>
    <col min="1024" max="1024" width="23.140625" style="644" bestFit="1" customWidth="1"/>
    <col min="1025" max="1028" width="7.42578125" style="644" bestFit="1" customWidth="1"/>
    <col min="1029" max="1032" width="7.140625" style="644" bestFit="1" customWidth="1"/>
    <col min="1033" max="1279" width="9.140625" style="644"/>
    <col min="1280" max="1280" width="23.140625" style="644" bestFit="1" customWidth="1"/>
    <col min="1281" max="1284" width="7.42578125" style="644" bestFit="1" customWidth="1"/>
    <col min="1285" max="1288" width="7.140625" style="644" bestFit="1" customWidth="1"/>
    <col min="1289" max="1535" width="9.140625" style="644"/>
    <col min="1536" max="1536" width="23.140625" style="644" bestFit="1" customWidth="1"/>
    <col min="1537" max="1540" width="7.42578125" style="644" bestFit="1" customWidth="1"/>
    <col min="1541" max="1544" width="7.140625" style="644" bestFit="1" customWidth="1"/>
    <col min="1545" max="1791" width="9.140625" style="644"/>
    <col min="1792" max="1792" width="23.140625" style="644" bestFit="1" customWidth="1"/>
    <col min="1793" max="1796" width="7.42578125" style="644" bestFit="1" customWidth="1"/>
    <col min="1797" max="1800" width="7.140625" style="644" bestFit="1" customWidth="1"/>
    <col min="1801" max="2047" width="9.140625" style="644"/>
    <col min="2048" max="2048" width="23.140625" style="644" bestFit="1" customWidth="1"/>
    <col min="2049" max="2052" width="7.42578125" style="644" bestFit="1" customWidth="1"/>
    <col min="2053" max="2056" width="7.140625" style="644" bestFit="1" customWidth="1"/>
    <col min="2057" max="2303" width="9.140625" style="644"/>
    <col min="2304" max="2304" width="23.140625" style="644" bestFit="1" customWidth="1"/>
    <col min="2305" max="2308" width="7.42578125" style="644" bestFit="1" customWidth="1"/>
    <col min="2309" max="2312" width="7.140625" style="644" bestFit="1" customWidth="1"/>
    <col min="2313" max="2559" width="9.140625" style="644"/>
    <col min="2560" max="2560" width="23.140625" style="644" bestFit="1" customWidth="1"/>
    <col min="2561" max="2564" width="7.42578125" style="644" bestFit="1" customWidth="1"/>
    <col min="2565" max="2568" width="7.140625" style="644" bestFit="1" customWidth="1"/>
    <col min="2569" max="2815" width="9.140625" style="644"/>
    <col min="2816" max="2816" width="23.140625" style="644" bestFit="1" customWidth="1"/>
    <col min="2817" max="2820" width="7.42578125" style="644" bestFit="1" customWidth="1"/>
    <col min="2821" max="2824" width="7.140625" style="644" bestFit="1" customWidth="1"/>
    <col min="2825" max="3071" width="9.140625" style="644"/>
    <col min="3072" max="3072" width="23.140625" style="644" bestFit="1" customWidth="1"/>
    <col min="3073" max="3076" width="7.42578125" style="644" bestFit="1" customWidth="1"/>
    <col min="3077" max="3080" width="7.140625" style="644" bestFit="1" customWidth="1"/>
    <col min="3081" max="3327" width="9.140625" style="644"/>
    <col min="3328" max="3328" width="23.140625" style="644" bestFit="1" customWidth="1"/>
    <col min="3329" max="3332" width="7.42578125" style="644" bestFit="1" customWidth="1"/>
    <col min="3333" max="3336" width="7.140625" style="644" bestFit="1" customWidth="1"/>
    <col min="3337" max="3583" width="9.140625" style="644"/>
    <col min="3584" max="3584" width="23.140625" style="644" bestFit="1" customWidth="1"/>
    <col min="3585" max="3588" width="7.42578125" style="644" bestFit="1" customWidth="1"/>
    <col min="3589" max="3592" width="7.140625" style="644" bestFit="1" customWidth="1"/>
    <col min="3593" max="3839" width="9.140625" style="644"/>
    <col min="3840" max="3840" width="23.140625" style="644" bestFit="1" customWidth="1"/>
    <col min="3841" max="3844" width="7.42578125" style="644" bestFit="1" customWidth="1"/>
    <col min="3845" max="3848" width="7.140625" style="644" bestFit="1" customWidth="1"/>
    <col min="3849" max="4095" width="9.140625" style="644"/>
    <col min="4096" max="4096" width="23.140625" style="644" bestFit="1" customWidth="1"/>
    <col min="4097" max="4100" width="7.42578125" style="644" bestFit="1" customWidth="1"/>
    <col min="4101" max="4104" width="7.140625" style="644" bestFit="1" customWidth="1"/>
    <col min="4105" max="4351" width="9.140625" style="644"/>
    <col min="4352" max="4352" width="23.140625" style="644" bestFit="1" customWidth="1"/>
    <col min="4353" max="4356" width="7.42578125" style="644" bestFit="1" customWidth="1"/>
    <col min="4357" max="4360" width="7.140625" style="644" bestFit="1" customWidth="1"/>
    <col min="4361" max="4607" width="9.140625" style="644"/>
    <col min="4608" max="4608" width="23.140625" style="644" bestFit="1" customWidth="1"/>
    <col min="4609" max="4612" width="7.42578125" style="644" bestFit="1" customWidth="1"/>
    <col min="4613" max="4616" width="7.140625" style="644" bestFit="1" customWidth="1"/>
    <col min="4617" max="4863" width="9.140625" style="644"/>
    <col min="4864" max="4864" width="23.140625" style="644" bestFit="1" customWidth="1"/>
    <col min="4865" max="4868" width="7.42578125" style="644" bestFit="1" customWidth="1"/>
    <col min="4869" max="4872" width="7.140625" style="644" bestFit="1" customWidth="1"/>
    <col min="4873" max="5119" width="9.140625" style="644"/>
    <col min="5120" max="5120" width="23.140625" style="644" bestFit="1" customWidth="1"/>
    <col min="5121" max="5124" width="7.42578125" style="644" bestFit="1" customWidth="1"/>
    <col min="5125" max="5128" width="7.140625" style="644" bestFit="1" customWidth="1"/>
    <col min="5129" max="5375" width="9.140625" style="644"/>
    <col min="5376" max="5376" width="23.140625" style="644" bestFit="1" customWidth="1"/>
    <col min="5377" max="5380" width="7.42578125" style="644" bestFit="1" customWidth="1"/>
    <col min="5381" max="5384" width="7.140625" style="644" bestFit="1" customWidth="1"/>
    <col min="5385" max="5631" width="9.140625" style="644"/>
    <col min="5632" max="5632" width="23.140625" style="644" bestFit="1" customWidth="1"/>
    <col min="5633" max="5636" width="7.42578125" style="644" bestFit="1" customWidth="1"/>
    <col min="5637" max="5640" width="7.140625" style="644" bestFit="1" customWidth="1"/>
    <col min="5641" max="5887" width="9.140625" style="644"/>
    <col min="5888" max="5888" width="23.140625" style="644" bestFit="1" customWidth="1"/>
    <col min="5889" max="5892" width="7.42578125" style="644" bestFit="1" customWidth="1"/>
    <col min="5893" max="5896" width="7.140625" style="644" bestFit="1" customWidth="1"/>
    <col min="5897" max="6143" width="9.140625" style="644"/>
    <col min="6144" max="6144" width="23.140625" style="644" bestFit="1" customWidth="1"/>
    <col min="6145" max="6148" width="7.42578125" style="644" bestFit="1" customWidth="1"/>
    <col min="6149" max="6152" width="7.140625" style="644" bestFit="1" customWidth="1"/>
    <col min="6153" max="6399" width="9.140625" style="644"/>
    <col min="6400" max="6400" width="23.140625" style="644" bestFit="1" customWidth="1"/>
    <col min="6401" max="6404" width="7.42578125" style="644" bestFit="1" customWidth="1"/>
    <col min="6405" max="6408" width="7.140625" style="644" bestFit="1" customWidth="1"/>
    <col min="6409" max="6655" width="9.140625" style="644"/>
    <col min="6656" max="6656" width="23.140625" style="644" bestFit="1" customWidth="1"/>
    <col min="6657" max="6660" width="7.42578125" style="644" bestFit="1" customWidth="1"/>
    <col min="6661" max="6664" width="7.140625" style="644" bestFit="1" customWidth="1"/>
    <col min="6665" max="6911" width="9.140625" style="644"/>
    <col min="6912" max="6912" width="23.140625" style="644" bestFit="1" customWidth="1"/>
    <col min="6913" max="6916" width="7.42578125" style="644" bestFit="1" customWidth="1"/>
    <col min="6917" max="6920" width="7.140625" style="644" bestFit="1" customWidth="1"/>
    <col min="6921" max="7167" width="9.140625" style="644"/>
    <col min="7168" max="7168" width="23.140625" style="644" bestFit="1" customWidth="1"/>
    <col min="7169" max="7172" width="7.42578125" style="644" bestFit="1" customWidth="1"/>
    <col min="7173" max="7176" width="7.140625" style="644" bestFit="1" customWidth="1"/>
    <col min="7177" max="7423" width="9.140625" style="644"/>
    <col min="7424" max="7424" width="23.140625" style="644" bestFit="1" customWidth="1"/>
    <col min="7425" max="7428" width="7.42578125" style="644" bestFit="1" customWidth="1"/>
    <col min="7429" max="7432" width="7.140625" style="644" bestFit="1" customWidth="1"/>
    <col min="7433" max="7679" width="9.140625" style="644"/>
    <col min="7680" max="7680" width="23.140625" style="644" bestFit="1" customWidth="1"/>
    <col min="7681" max="7684" width="7.42578125" style="644" bestFit="1" customWidth="1"/>
    <col min="7685" max="7688" width="7.140625" style="644" bestFit="1" customWidth="1"/>
    <col min="7689" max="7935" width="9.140625" style="644"/>
    <col min="7936" max="7936" width="23.140625" style="644" bestFit="1" customWidth="1"/>
    <col min="7937" max="7940" width="7.42578125" style="644" bestFit="1" customWidth="1"/>
    <col min="7941" max="7944" width="7.140625" style="644" bestFit="1" customWidth="1"/>
    <col min="7945" max="8191" width="9.140625" style="644"/>
    <col min="8192" max="8192" width="23.140625" style="644" bestFit="1" customWidth="1"/>
    <col min="8193" max="8196" width="7.42578125" style="644" bestFit="1" customWidth="1"/>
    <col min="8197" max="8200" width="7.140625" style="644" bestFit="1" customWidth="1"/>
    <col min="8201" max="8447" width="9.140625" style="644"/>
    <col min="8448" max="8448" width="23.140625" style="644" bestFit="1" customWidth="1"/>
    <col min="8449" max="8452" width="7.42578125" style="644" bestFit="1" customWidth="1"/>
    <col min="8453" max="8456" width="7.140625" style="644" bestFit="1" customWidth="1"/>
    <col min="8457" max="8703" width="9.140625" style="644"/>
    <col min="8704" max="8704" width="23.140625" style="644" bestFit="1" customWidth="1"/>
    <col min="8705" max="8708" width="7.42578125" style="644" bestFit="1" customWidth="1"/>
    <col min="8709" max="8712" width="7.140625" style="644" bestFit="1" customWidth="1"/>
    <col min="8713" max="8959" width="9.140625" style="644"/>
    <col min="8960" max="8960" width="23.140625" style="644" bestFit="1" customWidth="1"/>
    <col min="8961" max="8964" width="7.42578125" style="644" bestFit="1" customWidth="1"/>
    <col min="8965" max="8968" width="7.140625" style="644" bestFit="1" customWidth="1"/>
    <col min="8969" max="9215" width="9.140625" style="644"/>
    <col min="9216" max="9216" width="23.140625" style="644" bestFit="1" customWidth="1"/>
    <col min="9217" max="9220" width="7.42578125" style="644" bestFit="1" customWidth="1"/>
    <col min="9221" max="9224" width="7.140625" style="644" bestFit="1" customWidth="1"/>
    <col min="9225" max="9471" width="9.140625" style="644"/>
    <col min="9472" max="9472" width="23.140625" style="644" bestFit="1" customWidth="1"/>
    <col min="9473" max="9476" width="7.42578125" style="644" bestFit="1" customWidth="1"/>
    <col min="9477" max="9480" width="7.140625" style="644" bestFit="1" customWidth="1"/>
    <col min="9481" max="9727" width="9.140625" style="644"/>
    <col min="9728" max="9728" width="23.140625" style="644" bestFit="1" customWidth="1"/>
    <col min="9729" max="9732" width="7.42578125" style="644" bestFit="1" customWidth="1"/>
    <col min="9733" max="9736" width="7.140625" style="644" bestFit="1" customWidth="1"/>
    <col min="9737" max="9983" width="9.140625" style="644"/>
    <col min="9984" max="9984" width="23.140625" style="644" bestFit="1" customWidth="1"/>
    <col min="9985" max="9988" width="7.42578125" style="644" bestFit="1" customWidth="1"/>
    <col min="9989" max="9992" width="7.140625" style="644" bestFit="1" customWidth="1"/>
    <col min="9993" max="10239" width="9.140625" style="644"/>
    <col min="10240" max="10240" width="23.140625" style="644" bestFit="1" customWidth="1"/>
    <col min="10241" max="10244" width="7.42578125" style="644" bestFit="1" customWidth="1"/>
    <col min="10245" max="10248" width="7.140625" style="644" bestFit="1" customWidth="1"/>
    <col min="10249" max="10495" width="9.140625" style="644"/>
    <col min="10496" max="10496" width="23.140625" style="644" bestFit="1" customWidth="1"/>
    <col min="10497" max="10500" width="7.42578125" style="644" bestFit="1" customWidth="1"/>
    <col min="10501" max="10504" width="7.140625" style="644" bestFit="1" customWidth="1"/>
    <col min="10505" max="10751" width="9.140625" style="644"/>
    <col min="10752" max="10752" width="23.140625" style="644" bestFit="1" customWidth="1"/>
    <col min="10753" max="10756" width="7.42578125" style="644" bestFit="1" customWidth="1"/>
    <col min="10757" max="10760" width="7.140625" style="644" bestFit="1" customWidth="1"/>
    <col min="10761" max="11007" width="9.140625" style="644"/>
    <col min="11008" max="11008" width="23.140625" style="644" bestFit="1" customWidth="1"/>
    <col min="11009" max="11012" width="7.42578125" style="644" bestFit="1" customWidth="1"/>
    <col min="11013" max="11016" width="7.140625" style="644" bestFit="1" customWidth="1"/>
    <col min="11017" max="11263" width="9.140625" style="644"/>
    <col min="11264" max="11264" width="23.140625" style="644" bestFit="1" customWidth="1"/>
    <col min="11265" max="11268" width="7.42578125" style="644" bestFit="1" customWidth="1"/>
    <col min="11269" max="11272" width="7.140625" style="644" bestFit="1" customWidth="1"/>
    <col min="11273" max="11519" width="9.140625" style="644"/>
    <col min="11520" max="11520" width="23.140625" style="644" bestFit="1" customWidth="1"/>
    <col min="11521" max="11524" width="7.42578125" style="644" bestFit="1" customWidth="1"/>
    <col min="11525" max="11528" width="7.140625" style="644" bestFit="1" customWidth="1"/>
    <col min="11529" max="11775" width="9.140625" style="644"/>
    <col min="11776" max="11776" width="23.140625" style="644" bestFit="1" customWidth="1"/>
    <col min="11777" max="11780" width="7.42578125" style="644" bestFit="1" customWidth="1"/>
    <col min="11781" max="11784" width="7.140625" style="644" bestFit="1" customWidth="1"/>
    <col min="11785" max="12031" width="9.140625" style="644"/>
    <col min="12032" max="12032" width="23.140625" style="644" bestFit="1" customWidth="1"/>
    <col min="12033" max="12036" width="7.42578125" style="644" bestFit="1" customWidth="1"/>
    <col min="12037" max="12040" width="7.140625" style="644" bestFit="1" customWidth="1"/>
    <col min="12041" max="12287" width="9.140625" style="644"/>
    <col min="12288" max="12288" width="23.140625" style="644" bestFit="1" customWidth="1"/>
    <col min="12289" max="12292" width="7.42578125" style="644" bestFit="1" customWidth="1"/>
    <col min="12293" max="12296" width="7.140625" style="644" bestFit="1" customWidth="1"/>
    <col min="12297" max="12543" width="9.140625" style="644"/>
    <col min="12544" max="12544" width="23.140625" style="644" bestFit="1" customWidth="1"/>
    <col min="12545" max="12548" width="7.42578125" style="644" bestFit="1" customWidth="1"/>
    <col min="12549" max="12552" width="7.140625" style="644" bestFit="1" customWidth="1"/>
    <col min="12553" max="12799" width="9.140625" style="644"/>
    <col min="12800" max="12800" width="23.140625" style="644" bestFit="1" customWidth="1"/>
    <col min="12801" max="12804" width="7.42578125" style="644" bestFit="1" customWidth="1"/>
    <col min="12805" max="12808" width="7.140625" style="644" bestFit="1" customWidth="1"/>
    <col min="12809" max="13055" width="9.140625" style="644"/>
    <col min="13056" max="13056" width="23.140625" style="644" bestFit="1" customWidth="1"/>
    <col min="13057" max="13060" width="7.42578125" style="644" bestFit="1" customWidth="1"/>
    <col min="13061" max="13064" width="7.140625" style="644" bestFit="1" customWidth="1"/>
    <col min="13065" max="13311" width="9.140625" style="644"/>
    <col min="13312" max="13312" width="23.140625" style="644" bestFit="1" customWidth="1"/>
    <col min="13313" max="13316" width="7.42578125" style="644" bestFit="1" customWidth="1"/>
    <col min="13317" max="13320" width="7.140625" style="644" bestFit="1" customWidth="1"/>
    <col min="13321" max="13567" width="9.140625" style="644"/>
    <col min="13568" max="13568" width="23.140625" style="644" bestFit="1" customWidth="1"/>
    <col min="13569" max="13572" width="7.42578125" style="644" bestFit="1" customWidth="1"/>
    <col min="13573" max="13576" width="7.140625" style="644" bestFit="1" customWidth="1"/>
    <col min="13577" max="13823" width="9.140625" style="644"/>
    <col min="13824" max="13824" width="23.140625" style="644" bestFit="1" customWidth="1"/>
    <col min="13825" max="13828" width="7.42578125" style="644" bestFit="1" customWidth="1"/>
    <col min="13829" max="13832" width="7.140625" style="644" bestFit="1" customWidth="1"/>
    <col min="13833" max="14079" width="9.140625" style="644"/>
    <col min="14080" max="14080" width="23.140625" style="644" bestFit="1" customWidth="1"/>
    <col min="14081" max="14084" width="7.42578125" style="644" bestFit="1" customWidth="1"/>
    <col min="14085" max="14088" width="7.140625" style="644" bestFit="1" customWidth="1"/>
    <col min="14089" max="14335" width="9.140625" style="644"/>
    <col min="14336" max="14336" width="23.140625" style="644" bestFit="1" customWidth="1"/>
    <col min="14337" max="14340" width="7.42578125" style="644" bestFit="1" customWidth="1"/>
    <col min="14341" max="14344" width="7.140625" style="644" bestFit="1" customWidth="1"/>
    <col min="14345" max="14591" width="9.140625" style="644"/>
    <col min="14592" max="14592" width="23.140625" style="644" bestFit="1" customWidth="1"/>
    <col min="14593" max="14596" width="7.42578125" style="644" bestFit="1" customWidth="1"/>
    <col min="14597" max="14600" width="7.140625" style="644" bestFit="1" customWidth="1"/>
    <col min="14601" max="14847" width="9.140625" style="644"/>
    <col min="14848" max="14848" width="23.140625" style="644" bestFit="1" customWidth="1"/>
    <col min="14849" max="14852" width="7.42578125" style="644" bestFit="1" customWidth="1"/>
    <col min="14853" max="14856" width="7.140625" style="644" bestFit="1" customWidth="1"/>
    <col min="14857" max="15103" width="9.140625" style="644"/>
    <col min="15104" max="15104" width="23.140625" style="644" bestFit="1" customWidth="1"/>
    <col min="15105" max="15108" width="7.42578125" style="644" bestFit="1" customWidth="1"/>
    <col min="15109" max="15112" width="7.140625" style="644" bestFit="1" customWidth="1"/>
    <col min="15113" max="15359" width="9.140625" style="644"/>
    <col min="15360" max="15360" width="23.140625" style="644" bestFit="1" customWidth="1"/>
    <col min="15361" max="15364" width="7.42578125" style="644" bestFit="1" customWidth="1"/>
    <col min="15365" max="15368" width="7.140625" style="644" bestFit="1" customWidth="1"/>
    <col min="15369" max="15615" width="9.140625" style="644"/>
    <col min="15616" max="15616" width="23.140625" style="644" bestFit="1" customWidth="1"/>
    <col min="15617" max="15620" width="7.42578125" style="644" bestFit="1" customWidth="1"/>
    <col min="15621" max="15624" width="7.140625" style="644" bestFit="1" customWidth="1"/>
    <col min="15625" max="15871" width="9.140625" style="644"/>
    <col min="15872" max="15872" width="23.140625" style="644" bestFit="1" customWidth="1"/>
    <col min="15873" max="15876" width="7.42578125" style="644" bestFit="1" customWidth="1"/>
    <col min="15877" max="15880" width="7.140625" style="644" bestFit="1" customWidth="1"/>
    <col min="15881" max="16127" width="9.140625" style="644"/>
    <col min="16128" max="16128" width="23.140625" style="644" bestFit="1" customWidth="1"/>
    <col min="16129" max="16132" width="7.42578125" style="644" bestFit="1" customWidth="1"/>
    <col min="16133" max="16136" width="7.140625" style="644" bestFit="1" customWidth="1"/>
    <col min="16137" max="16384" width="9.140625" style="644"/>
  </cols>
  <sheetData>
    <row r="1" spans="1:11">
      <c r="A1" s="2825" t="s">
        <v>1020</v>
      </c>
      <c r="B1" s="2825"/>
      <c r="C1" s="2825"/>
      <c r="D1" s="2825"/>
      <c r="E1" s="2825"/>
      <c r="F1" s="2825"/>
      <c r="G1" s="2825"/>
      <c r="H1" s="2825"/>
    </row>
    <row r="2" spans="1:11" ht="15.75" customHeight="1">
      <c r="A2" s="2826" t="s">
        <v>795</v>
      </c>
      <c r="B2" s="2826"/>
      <c r="C2" s="2826"/>
      <c r="D2" s="2826"/>
      <c r="E2" s="2826"/>
      <c r="F2" s="2826"/>
      <c r="G2" s="2826"/>
      <c r="H2" s="2826"/>
      <c r="I2" s="658"/>
    </row>
    <row r="3" spans="1:11" ht="15.75" customHeight="1">
      <c r="A3" s="2826" t="str">
        <f>'Product credit'!A3:H3</f>
        <v>(Mid-Month)</v>
      </c>
      <c r="B3" s="2826"/>
      <c r="C3" s="2826"/>
      <c r="D3" s="2826"/>
      <c r="E3" s="2826"/>
      <c r="F3" s="2826"/>
      <c r="G3" s="2826"/>
      <c r="H3" s="2826"/>
      <c r="I3" s="658"/>
    </row>
    <row r="4" spans="1:11" ht="16.5" thickBot="1">
      <c r="G4" s="2794" t="s">
        <v>279</v>
      </c>
      <c r="H4" s="2794"/>
    </row>
    <row r="5" spans="1:11" s="717" customFormat="1" ht="21.75" customHeight="1" thickTop="1">
      <c r="A5" s="2827" t="s">
        <v>1813</v>
      </c>
      <c r="B5" s="527">
        <v>2017</v>
      </c>
      <c r="C5" s="528">
        <v>2018</v>
      </c>
      <c r="D5" s="528">
        <v>2019</v>
      </c>
      <c r="E5" s="2810" t="str">
        <f>'Product credit'!E5:H5</f>
        <v>Changes during the fiscal year</v>
      </c>
      <c r="F5" s="2811"/>
      <c r="G5" s="2811"/>
      <c r="H5" s="2812"/>
    </row>
    <row r="6" spans="1:11" s="717" customFormat="1" ht="21.75" customHeight="1">
      <c r="A6" s="2828"/>
      <c r="B6" s="2774" t="str">
        <f>'Product credit'!B6</f>
        <v xml:space="preserve">Jul </v>
      </c>
      <c r="C6" s="2774" t="str">
        <f>'Product credit'!C6</f>
        <v>Jul (R)</v>
      </c>
      <c r="D6" s="2774" t="str">
        <f>'Product credit'!D6</f>
        <v>Jul (P)</v>
      </c>
      <c r="E6" s="2806" t="str">
        <f>'Secu Credit'!E6:F6</f>
        <v>2017/18</v>
      </c>
      <c r="F6" s="2813"/>
      <c r="G6" s="2806" t="str">
        <f>'Secu Credit'!G6:H6</f>
        <v>2018/19</v>
      </c>
      <c r="H6" s="2807"/>
    </row>
    <row r="7" spans="1:11" s="717" customFormat="1" ht="21.75" customHeight="1">
      <c r="A7" s="2829"/>
      <c r="B7" s="2775"/>
      <c r="C7" s="2775"/>
      <c r="D7" s="2775"/>
      <c r="E7" s="718" t="s">
        <v>462</v>
      </c>
      <c r="F7" s="718" t="s">
        <v>463</v>
      </c>
      <c r="G7" s="718" t="s">
        <v>462</v>
      </c>
      <c r="H7" s="719" t="s">
        <v>463</v>
      </c>
    </row>
    <row r="8" spans="1:11" s="717" customFormat="1" ht="27" customHeight="1">
      <c r="A8" s="720" t="s">
        <v>796</v>
      </c>
      <c r="B8" s="721">
        <v>8779.3078067400002</v>
      </c>
      <c r="C8" s="721">
        <v>9818.5304986230003</v>
      </c>
      <c r="D8" s="721">
        <v>9453.3786765339973</v>
      </c>
      <c r="E8" s="721">
        <v>1039.2226918830002</v>
      </c>
      <c r="F8" s="721">
        <v>11.837182551968095</v>
      </c>
      <c r="G8" s="721">
        <v>-365.15182208900296</v>
      </c>
      <c r="H8" s="722">
        <v>-3.7190068528097324</v>
      </c>
    </row>
    <row r="9" spans="1:11" s="717" customFormat="1" ht="27" customHeight="1">
      <c r="A9" s="723" t="s">
        <v>797</v>
      </c>
      <c r="B9" s="724">
        <v>8609.0222978199999</v>
      </c>
      <c r="C9" s="724">
        <v>9631.5403532540004</v>
      </c>
      <c r="D9" s="724">
        <v>9244.0661058439982</v>
      </c>
      <c r="E9" s="724">
        <v>1022.5180554340004</v>
      </c>
      <c r="F9" s="724">
        <v>11.877284319415983</v>
      </c>
      <c r="G9" s="724">
        <v>-387.47424741000214</v>
      </c>
      <c r="H9" s="725">
        <v>-4.022972787308051</v>
      </c>
    </row>
    <row r="10" spans="1:11" ht="27" customHeight="1">
      <c r="A10" s="723" t="s">
        <v>798</v>
      </c>
      <c r="B10" s="724">
        <v>197.68049237</v>
      </c>
      <c r="C10" s="724">
        <v>431.89178090999997</v>
      </c>
      <c r="D10" s="724">
        <v>313.41970633</v>
      </c>
      <c r="E10" s="724">
        <v>234.21128853999997</v>
      </c>
      <c r="F10" s="724">
        <v>118.47971731152158</v>
      </c>
      <c r="G10" s="724">
        <v>-118.47207457999997</v>
      </c>
      <c r="H10" s="725">
        <v>-27.430962990399639</v>
      </c>
      <c r="J10" s="717"/>
      <c r="K10" s="717"/>
    </row>
    <row r="11" spans="1:11" ht="27" customHeight="1">
      <c r="A11" s="723" t="s">
        <v>799</v>
      </c>
      <c r="B11" s="724">
        <v>5169.1952542199997</v>
      </c>
      <c r="C11" s="724">
        <v>5850.9769281099998</v>
      </c>
      <c r="D11" s="724">
        <v>6414.3663814539996</v>
      </c>
      <c r="E11" s="724">
        <v>681.78167389000009</v>
      </c>
      <c r="F11" s="724">
        <v>13.189319427108327</v>
      </c>
      <c r="G11" s="724">
        <v>563.38945334399978</v>
      </c>
      <c r="H11" s="725">
        <v>9.6289809422644144</v>
      </c>
      <c r="J11" s="717"/>
      <c r="K11" s="717"/>
    </row>
    <row r="12" spans="1:11" ht="27" customHeight="1">
      <c r="A12" s="723" t="s">
        <v>800</v>
      </c>
      <c r="B12" s="724">
        <v>1825.7772567900001</v>
      </c>
      <c r="C12" s="724">
        <v>1883.5567377739999</v>
      </c>
      <c r="D12" s="724">
        <v>1073.7083775000001</v>
      </c>
      <c r="E12" s="724">
        <v>57.779480983999747</v>
      </c>
      <c r="F12" s="724">
        <v>3.1646511516736191</v>
      </c>
      <c r="G12" s="724">
        <v>-809.84836027399979</v>
      </c>
      <c r="H12" s="725">
        <v>-42.995697662449182</v>
      </c>
      <c r="J12" s="717"/>
      <c r="K12" s="717"/>
    </row>
    <row r="13" spans="1:11" ht="27" customHeight="1">
      <c r="A13" s="723" t="s">
        <v>801</v>
      </c>
      <c r="B13" s="724">
        <v>1416.36929444</v>
      </c>
      <c r="C13" s="724">
        <v>1465.1149064599999</v>
      </c>
      <c r="D13" s="724">
        <v>1442.5716405599997</v>
      </c>
      <c r="E13" s="724">
        <v>48.745612019999953</v>
      </c>
      <c r="F13" s="724">
        <v>3.4415891541388475</v>
      </c>
      <c r="G13" s="724">
        <v>-22.543265900000279</v>
      </c>
      <c r="H13" s="725">
        <v>-1.5386687965976098</v>
      </c>
      <c r="J13" s="717"/>
      <c r="K13" s="717"/>
    </row>
    <row r="14" spans="1:11" ht="27" customHeight="1">
      <c r="A14" s="723" t="s">
        <v>802</v>
      </c>
      <c r="B14" s="724">
        <v>0</v>
      </c>
      <c r="C14" s="724">
        <v>174.77</v>
      </c>
      <c r="D14" s="724">
        <v>127.09</v>
      </c>
      <c r="E14" s="724">
        <v>174.77</v>
      </c>
      <c r="F14" s="724"/>
      <c r="G14" s="724">
        <v>-47.680000000000007</v>
      </c>
      <c r="H14" s="725">
        <v>-27.281570063512046</v>
      </c>
      <c r="J14" s="717"/>
      <c r="K14" s="717"/>
    </row>
    <row r="15" spans="1:11" ht="27" customHeight="1">
      <c r="A15" s="723" t="s">
        <v>803</v>
      </c>
      <c r="B15" s="724">
        <v>1416.36929444</v>
      </c>
      <c r="C15" s="724">
        <v>1290.3449064599999</v>
      </c>
      <c r="D15" s="724">
        <v>1315.4816405599997</v>
      </c>
      <c r="E15" s="724">
        <v>-126.02438798000003</v>
      </c>
      <c r="F15" s="724">
        <v>-8.8977068674612294</v>
      </c>
      <c r="G15" s="724">
        <v>25.136734099999785</v>
      </c>
      <c r="H15" s="725">
        <v>1.9480631863740387</v>
      </c>
      <c r="J15" s="717"/>
      <c r="K15" s="717"/>
    </row>
    <row r="16" spans="1:11" s="717" customFormat="1" ht="27" customHeight="1">
      <c r="A16" s="723" t="s">
        <v>804</v>
      </c>
      <c r="B16" s="724">
        <v>170.28550892000001</v>
      </c>
      <c r="C16" s="724">
        <v>186.99014536900003</v>
      </c>
      <c r="D16" s="724">
        <v>209.31257069000003</v>
      </c>
      <c r="E16" s="724">
        <v>16.70463644900002</v>
      </c>
      <c r="F16" s="724">
        <v>9.8097815574241523</v>
      </c>
      <c r="G16" s="724">
        <v>22.322425320999997</v>
      </c>
      <c r="H16" s="725">
        <v>11.937754942619932</v>
      </c>
    </row>
    <row r="17" spans="1:11" ht="27" customHeight="1">
      <c r="A17" s="720" t="s">
        <v>805</v>
      </c>
      <c r="B17" s="721">
        <v>1054.3269550700002</v>
      </c>
      <c r="C17" s="721">
        <v>1047.5076262799998</v>
      </c>
      <c r="D17" s="721">
        <v>1029.5535868099998</v>
      </c>
      <c r="E17" s="721">
        <v>-6.819328790000327</v>
      </c>
      <c r="F17" s="721">
        <v>-0.64679450309108055</v>
      </c>
      <c r="G17" s="721">
        <v>-17.954039469999998</v>
      </c>
      <c r="H17" s="722">
        <v>-1.7139769696722824</v>
      </c>
      <c r="J17" s="717"/>
      <c r="K17" s="717"/>
    </row>
    <row r="18" spans="1:11" ht="27" customHeight="1">
      <c r="A18" s="723" t="s">
        <v>797</v>
      </c>
      <c r="B18" s="724">
        <v>1053.6569550700001</v>
      </c>
      <c r="C18" s="724">
        <v>1047.4796596799999</v>
      </c>
      <c r="D18" s="724">
        <v>1029.5113906699999</v>
      </c>
      <c r="E18" s="724">
        <v>-6.1772953900001539</v>
      </c>
      <c r="F18" s="724">
        <v>-0.5862719702343504</v>
      </c>
      <c r="G18" s="724">
        <v>-17.968269010000085</v>
      </c>
      <c r="H18" s="725">
        <v>-1.7153811860642056</v>
      </c>
      <c r="J18" s="717"/>
      <c r="K18" s="717"/>
    </row>
    <row r="19" spans="1:11" ht="27" customHeight="1">
      <c r="A19" s="723" t="s">
        <v>804</v>
      </c>
      <c r="B19" s="724">
        <v>0.67</v>
      </c>
      <c r="C19" s="724">
        <v>2.7966599999999998E-2</v>
      </c>
      <c r="D19" s="724">
        <v>4.219614E-2</v>
      </c>
      <c r="E19" s="724">
        <v>-0.64203340000000009</v>
      </c>
      <c r="F19" s="724">
        <v>-95.82588059701493</v>
      </c>
      <c r="G19" s="724">
        <v>1.4229540000000002E-2</v>
      </c>
      <c r="H19" s="725">
        <v>50.880478856922196</v>
      </c>
      <c r="J19" s="717"/>
      <c r="K19" s="717"/>
    </row>
    <row r="20" spans="1:11" ht="27" customHeight="1">
      <c r="A20" s="720" t="s">
        <v>806</v>
      </c>
      <c r="B20" s="721">
        <v>9833.6347618100008</v>
      </c>
      <c r="C20" s="721">
        <v>10866.038124903</v>
      </c>
      <c r="D20" s="721">
        <v>10482.932263343997</v>
      </c>
      <c r="E20" s="721">
        <v>1032.4033630929989</v>
      </c>
      <c r="F20" s="721">
        <v>10.498695427477648</v>
      </c>
      <c r="G20" s="721">
        <v>-383.10586155900273</v>
      </c>
      <c r="H20" s="722">
        <v>-3.5257179954209175</v>
      </c>
      <c r="J20" s="717"/>
      <c r="K20" s="717"/>
    </row>
    <row r="21" spans="1:11" ht="27" customHeight="1">
      <c r="A21" s="723" t="s">
        <v>797</v>
      </c>
      <c r="B21" s="724">
        <v>9662.6792528900005</v>
      </c>
      <c r="C21" s="724">
        <v>10679.020012934001</v>
      </c>
      <c r="D21" s="724">
        <v>10273.577496513997</v>
      </c>
      <c r="E21" s="724">
        <v>1016.3407600440005</v>
      </c>
      <c r="F21" s="724">
        <v>10.518208598717838</v>
      </c>
      <c r="G21" s="724">
        <v>-405.44251642000381</v>
      </c>
      <c r="H21" s="725">
        <v>-3.7966266186311861</v>
      </c>
      <c r="J21" s="717"/>
      <c r="K21" s="717"/>
    </row>
    <row r="22" spans="1:11" s="717" customFormat="1" ht="27" customHeight="1" thickBot="1">
      <c r="A22" s="726" t="s">
        <v>804</v>
      </c>
      <c r="B22" s="727">
        <v>170.95550892</v>
      </c>
      <c r="C22" s="727">
        <v>187.01811196900005</v>
      </c>
      <c r="D22" s="727">
        <v>209.35476683000002</v>
      </c>
      <c r="E22" s="727">
        <v>16.062603049000046</v>
      </c>
      <c r="F22" s="727">
        <v>9.3957797268274454</v>
      </c>
      <c r="G22" s="727">
        <v>22.336654860999971</v>
      </c>
      <c r="H22" s="728">
        <v>11.943578419133264</v>
      </c>
      <c r="I22" s="644"/>
    </row>
    <row r="23" spans="1:11" ht="27" customHeight="1" thickTop="1">
      <c r="A23" s="2824" t="s">
        <v>490</v>
      </c>
      <c r="B23" s="2824"/>
      <c r="C23" s="2824"/>
      <c r="D23" s="2824"/>
      <c r="E23" s="2824"/>
      <c r="F23" s="2824"/>
      <c r="G23" s="2824"/>
      <c r="J23" s="717"/>
    </row>
    <row r="24" spans="1:11">
      <c r="C24" s="729"/>
      <c r="D24" s="729"/>
    </row>
  </sheetData>
  <mergeCells count="12">
    <mergeCell ref="A23:G23"/>
    <mergeCell ref="A1:H1"/>
    <mergeCell ref="A2:H2"/>
    <mergeCell ref="A3:H3"/>
    <mergeCell ref="G4:H4"/>
    <mergeCell ref="A5:A7"/>
    <mergeCell ref="E5:H5"/>
    <mergeCell ref="E6:F6"/>
    <mergeCell ref="G6:H6"/>
    <mergeCell ref="B6:B7"/>
    <mergeCell ref="C6:C7"/>
    <mergeCell ref="D6:D7"/>
  </mergeCells>
  <pageMargins left="0.39370078740157483" right="0.39370078740157483" top="0.39370078740157483" bottom="0.39370078740157483" header="0.31496062992125984" footer="0.31496062992125984"/>
  <pageSetup scale="92" orientation="portrait" r:id="rId1"/>
</worksheet>
</file>

<file path=xl/worksheets/sheet51.xml><?xml version="1.0" encoding="utf-8"?>
<worksheet xmlns="http://schemas.openxmlformats.org/spreadsheetml/2006/main" xmlns:r="http://schemas.openxmlformats.org/officeDocument/2006/relationships">
  <sheetPr>
    <pageSetUpPr fitToPage="1"/>
  </sheetPr>
  <dimension ref="A1:R106"/>
  <sheetViews>
    <sheetView showGridLines="0" zoomScaleSheetLayoutView="93" workbookViewId="0">
      <selection activeCell="K12" sqref="K12"/>
    </sheetView>
  </sheetViews>
  <sheetFormatPr defaultRowHeight="15.75"/>
  <cols>
    <col min="1" max="1" width="18.7109375" style="730" customWidth="1"/>
    <col min="2" max="2" width="18.7109375" style="730" bestFit="1" customWidth="1"/>
    <col min="3" max="3" width="15.7109375" style="730" customWidth="1"/>
    <col min="4" max="4" width="17" style="730" bestFit="1" customWidth="1"/>
    <col min="5" max="5" width="15.7109375" style="730" customWidth="1"/>
    <col min="6" max="6" width="18.7109375" style="730" bestFit="1" customWidth="1"/>
    <col min="7" max="7" width="15.7109375" style="730" customWidth="1"/>
    <col min="8" max="8" width="17" style="730" bestFit="1" customWidth="1"/>
    <col min="9" max="9" width="15.7109375" style="730" customWidth="1"/>
    <col min="10" max="10" width="9.140625" style="730"/>
    <col min="11" max="11" width="26.5703125" style="730" bestFit="1" customWidth="1"/>
    <col min="12" max="12" width="12.28515625" style="730" bestFit="1" customWidth="1"/>
    <col min="13" max="239" width="9.140625" style="730"/>
    <col min="240" max="240" width="18.7109375" style="730" customWidth="1"/>
    <col min="241" max="241" width="18.42578125" style="730" customWidth="1"/>
    <col min="242" max="242" width="19.5703125" style="730" customWidth="1"/>
    <col min="243" max="243" width="11.7109375" style="730" bestFit="1" customWidth="1"/>
    <col min="244" max="244" width="19.5703125" style="730" bestFit="1" customWidth="1"/>
    <col min="245" max="245" width="13" style="730" bestFit="1" customWidth="1"/>
    <col min="246" max="246" width="19.5703125" style="730" bestFit="1" customWidth="1"/>
    <col min="247" max="247" width="11.85546875" style="730" bestFit="1" customWidth="1"/>
    <col min="248" max="248" width="19.5703125" style="730" bestFit="1" customWidth="1"/>
    <col min="249" max="249" width="14" style="730" bestFit="1" customWidth="1"/>
    <col min="250" max="250" width="19.5703125" style="730" bestFit="1" customWidth="1"/>
    <col min="251" max="252" width="14.42578125" style="730" customWidth="1"/>
    <col min="253" max="253" width="11.5703125" style="730" bestFit="1" customWidth="1"/>
    <col min="254" max="495" width="9.140625" style="730"/>
    <col min="496" max="496" width="18.7109375" style="730" customWidth="1"/>
    <col min="497" max="497" width="18.42578125" style="730" customWidth="1"/>
    <col min="498" max="498" width="19.5703125" style="730" customWidth="1"/>
    <col min="499" max="499" width="11.7109375" style="730" bestFit="1" customWidth="1"/>
    <col min="500" max="500" width="19.5703125" style="730" bestFit="1" customWidth="1"/>
    <col min="501" max="501" width="13" style="730" bestFit="1" customWidth="1"/>
    <col min="502" max="502" width="19.5703125" style="730" bestFit="1" customWidth="1"/>
    <col min="503" max="503" width="11.85546875" style="730" bestFit="1" customWidth="1"/>
    <col min="504" max="504" width="19.5703125" style="730" bestFit="1" customWidth="1"/>
    <col min="505" max="505" width="14" style="730" bestFit="1" customWidth="1"/>
    <col min="506" max="506" width="19.5703125" style="730" bestFit="1" customWidth="1"/>
    <col min="507" max="508" width="14.42578125" style="730" customWidth="1"/>
    <col min="509" max="509" width="11.5703125" style="730" bestFit="1" customWidth="1"/>
    <col min="510" max="751" width="9.140625" style="730"/>
    <col min="752" max="752" width="18.7109375" style="730" customWidth="1"/>
    <col min="753" max="753" width="18.42578125" style="730" customWidth="1"/>
    <col min="754" max="754" width="19.5703125" style="730" customWidth="1"/>
    <col min="755" max="755" width="11.7109375" style="730" bestFit="1" customWidth="1"/>
    <col min="756" max="756" width="19.5703125" style="730" bestFit="1" customWidth="1"/>
    <col min="757" max="757" width="13" style="730" bestFit="1" customWidth="1"/>
    <col min="758" max="758" width="19.5703125" style="730" bestFit="1" customWidth="1"/>
    <col min="759" max="759" width="11.85546875" style="730" bestFit="1" customWidth="1"/>
    <col min="760" max="760" width="19.5703125" style="730" bestFit="1" customWidth="1"/>
    <col min="761" max="761" width="14" style="730" bestFit="1" customWidth="1"/>
    <col min="762" max="762" width="19.5703125" style="730" bestFit="1" customWidth="1"/>
    <col min="763" max="764" width="14.42578125" style="730" customWidth="1"/>
    <col min="765" max="765" width="11.5703125" style="730" bestFit="1" customWidth="1"/>
    <col min="766" max="1007" width="9.140625" style="730"/>
    <col min="1008" max="1008" width="18.7109375" style="730" customWidth="1"/>
    <col min="1009" max="1009" width="18.42578125" style="730" customWidth="1"/>
    <col min="1010" max="1010" width="19.5703125" style="730" customWidth="1"/>
    <col min="1011" max="1011" width="11.7109375" style="730" bestFit="1" customWidth="1"/>
    <col min="1012" max="1012" width="19.5703125" style="730" bestFit="1" customWidth="1"/>
    <col min="1013" max="1013" width="13" style="730" bestFit="1" customWidth="1"/>
    <col min="1014" max="1014" width="19.5703125" style="730" bestFit="1" customWidth="1"/>
    <col min="1015" max="1015" width="11.85546875" style="730" bestFit="1" customWidth="1"/>
    <col min="1016" max="1016" width="19.5703125" style="730" bestFit="1" customWidth="1"/>
    <col min="1017" max="1017" width="14" style="730" bestFit="1" customWidth="1"/>
    <col min="1018" max="1018" width="19.5703125" style="730" bestFit="1" customWidth="1"/>
    <col min="1019" max="1020" width="14.42578125" style="730" customWidth="1"/>
    <col min="1021" max="1021" width="11.5703125" style="730" bestFit="1" customWidth="1"/>
    <col min="1022" max="1263" width="9.140625" style="730"/>
    <col min="1264" max="1264" width="18.7109375" style="730" customWidth="1"/>
    <col min="1265" max="1265" width="18.42578125" style="730" customWidth="1"/>
    <col min="1266" max="1266" width="19.5703125" style="730" customWidth="1"/>
    <col min="1267" max="1267" width="11.7109375" style="730" bestFit="1" customWidth="1"/>
    <col min="1268" max="1268" width="19.5703125" style="730" bestFit="1" customWidth="1"/>
    <col min="1269" max="1269" width="13" style="730" bestFit="1" customWidth="1"/>
    <col min="1270" max="1270" width="19.5703125" style="730" bestFit="1" customWidth="1"/>
    <col min="1271" max="1271" width="11.85546875" style="730" bestFit="1" customWidth="1"/>
    <col min="1272" max="1272" width="19.5703125" style="730" bestFit="1" customWidth="1"/>
    <col min="1273" max="1273" width="14" style="730" bestFit="1" customWidth="1"/>
    <col min="1274" max="1274" width="19.5703125" style="730" bestFit="1" customWidth="1"/>
    <col min="1275" max="1276" width="14.42578125" style="730" customWidth="1"/>
    <col min="1277" max="1277" width="11.5703125" style="730" bestFit="1" customWidth="1"/>
    <col min="1278" max="1519" width="9.140625" style="730"/>
    <col min="1520" max="1520" width="18.7109375" style="730" customWidth="1"/>
    <col min="1521" max="1521" width="18.42578125" style="730" customWidth="1"/>
    <col min="1522" max="1522" width="19.5703125" style="730" customWidth="1"/>
    <col min="1523" max="1523" width="11.7109375" style="730" bestFit="1" customWidth="1"/>
    <col min="1524" max="1524" width="19.5703125" style="730" bestFit="1" customWidth="1"/>
    <col min="1525" max="1525" width="13" style="730" bestFit="1" customWidth="1"/>
    <col min="1526" max="1526" width="19.5703125" style="730" bestFit="1" customWidth="1"/>
    <col min="1527" max="1527" width="11.85546875" style="730" bestFit="1" customWidth="1"/>
    <col min="1528" max="1528" width="19.5703125" style="730" bestFit="1" customWidth="1"/>
    <col min="1529" max="1529" width="14" style="730" bestFit="1" customWidth="1"/>
    <col min="1530" max="1530" width="19.5703125" style="730" bestFit="1" customWidth="1"/>
    <col min="1531" max="1532" width="14.42578125" style="730" customWidth="1"/>
    <col min="1533" max="1533" width="11.5703125" style="730" bestFit="1" customWidth="1"/>
    <col min="1534" max="1775" width="9.140625" style="730"/>
    <col min="1776" max="1776" width="18.7109375" style="730" customWidth="1"/>
    <col min="1777" max="1777" width="18.42578125" style="730" customWidth="1"/>
    <col min="1778" max="1778" width="19.5703125" style="730" customWidth="1"/>
    <col min="1779" max="1779" width="11.7109375" style="730" bestFit="1" customWidth="1"/>
    <col min="1780" max="1780" width="19.5703125" style="730" bestFit="1" customWidth="1"/>
    <col min="1781" max="1781" width="13" style="730" bestFit="1" customWidth="1"/>
    <col min="1782" max="1782" width="19.5703125" style="730" bestFit="1" customWidth="1"/>
    <col min="1783" max="1783" width="11.85546875" style="730" bestFit="1" customWidth="1"/>
    <col min="1784" max="1784" width="19.5703125" style="730" bestFit="1" customWidth="1"/>
    <col min="1785" max="1785" width="14" style="730" bestFit="1" customWidth="1"/>
    <col min="1786" max="1786" width="19.5703125" style="730" bestFit="1" customWidth="1"/>
    <col min="1787" max="1788" width="14.42578125" style="730" customWidth="1"/>
    <col min="1789" max="1789" width="11.5703125" style="730" bestFit="1" customWidth="1"/>
    <col min="1790" max="2031" width="9.140625" style="730"/>
    <col min="2032" max="2032" width="18.7109375" style="730" customWidth="1"/>
    <col min="2033" max="2033" width="18.42578125" style="730" customWidth="1"/>
    <col min="2034" max="2034" width="19.5703125" style="730" customWidth="1"/>
    <col min="2035" max="2035" width="11.7109375" style="730" bestFit="1" customWidth="1"/>
    <col min="2036" max="2036" width="19.5703125" style="730" bestFit="1" customWidth="1"/>
    <col min="2037" max="2037" width="13" style="730" bestFit="1" customWidth="1"/>
    <col min="2038" max="2038" width="19.5703125" style="730" bestFit="1" customWidth="1"/>
    <col min="2039" max="2039" width="11.85546875" style="730" bestFit="1" customWidth="1"/>
    <col min="2040" max="2040" width="19.5703125" style="730" bestFit="1" customWidth="1"/>
    <col min="2041" max="2041" width="14" style="730" bestFit="1" customWidth="1"/>
    <col min="2042" max="2042" width="19.5703125" style="730" bestFit="1" customWidth="1"/>
    <col min="2043" max="2044" width="14.42578125" style="730" customWidth="1"/>
    <col min="2045" max="2045" width="11.5703125" style="730" bestFit="1" customWidth="1"/>
    <col min="2046" max="2287" width="9.140625" style="730"/>
    <col min="2288" max="2288" width="18.7109375" style="730" customWidth="1"/>
    <col min="2289" max="2289" width="18.42578125" style="730" customWidth="1"/>
    <col min="2290" max="2290" width="19.5703125" style="730" customWidth="1"/>
    <col min="2291" max="2291" width="11.7109375" style="730" bestFit="1" customWidth="1"/>
    <col min="2292" max="2292" width="19.5703125" style="730" bestFit="1" customWidth="1"/>
    <col min="2293" max="2293" width="13" style="730" bestFit="1" customWidth="1"/>
    <col min="2294" max="2294" width="19.5703125" style="730" bestFit="1" customWidth="1"/>
    <col min="2295" max="2295" width="11.85546875" style="730" bestFit="1" customWidth="1"/>
    <col min="2296" max="2296" width="19.5703125" style="730" bestFit="1" customWidth="1"/>
    <col min="2297" max="2297" width="14" style="730" bestFit="1" customWidth="1"/>
    <col min="2298" max="2298" width="19.5703125" style="730" bestFit="1" customWidth="1"/>
    <col min="2299" max="2300" width="14.42578125" style="730" customWidth="1"/>
    <col min="2301" max="2301" width="11.5703125" style="730" bestFit="1" customWidth="1"/>
    <col min="2302" max="2543" width="9.140625" style="730"/>
    <col min="2544" max="2544" width="18.7109375" style="730" customWidth="1"/>
    <col min="2545" max="2545" width="18.42578125" style="730" customWidth="1"/>
    <col min="2546" max="2546" width="19.5703125" style="730" customWidth="1"/>
    <col min="2547" max="2547" width="11.7109375" style="730" bestFit="1" customWidth="1"/>
    <col min="2548" max="2548" width="19.5703125" style="730" bestFit="1" customWidth="1"/>
    <col min="2549" max="2549" width="13" style="730" bestFit="1" customWidth="1"/>
    <col min="2550" max="2550" width="19.5703125" style="730" bestFit="1" customWidth="1"/>
    <col min="2551" max="2551" width="11.85546875" style="730" bestFit="1" customWidth="1"/>
    <col min="2552" max="2552" width="19.5703125" style="730" bestFit="1" customWidth="1"/>
    <col min="2553" max="2553" width="14" style="730" bestFit="1" customWidth="1"/>
    <col min="2554" max="2554" width="19.5703125" style="730" bestFit="1" customWidth="1"/>
    <col min="2555" max="2556" width="14.42578125" style="730" customWidth="1"/>
    <col min="2557" max="2557" width="11.5703125" style="730" bestFit="1" customWidth="1"/>
    <col min="2558" max="2799" width="9.140625" style="730"/>
    <col min="2800" max="2800" width="18.7109375" style="730" customWidth="1"/>
    <col min="2801" max="2801" width="18.42578125" style="730" customWidth="1"/>
    <col min="2802" max="2802" width="19.5703125" style="730" customWidth="1"/>
    <col min="2803" max="2803" width="11.7109375" style="730" bestFit="1" customWidth="1"/>
    <col min="2804" max="2804" width="19.5703125" style="730" bestFit="1" customWidth="1"/>
    <col min="2805" max="2805" width="13" style="730" bestFit="1" customWidth="1"/>
    <col min="2806" max="2806" width="19.5703125" style="730" bestFit="1" customWidth="1"/>
    <col min="2807" max="2807" width="11.85546875" style="730" bestFit="1" customWidth="1"/>
    <col min="2808" max="2808" width="19.5703125" style="730" bestFit="1" customWidth="1"/>
    <col min="2809" max="2809" width="14" style="730" bestFit="1" customWidth="1"/>
    <col min="2810" max="2810" width="19.5703125" style="730" bestFit="1" customWidth="1"/>
    <col min="2811" max="2812" width="14.42578125" style="730" customWidth="1"/>
    <col min="2813" max="2813" width="11.5703125" style="730" bestFit="1" customWidth="1"/>
    <col min="2814" max="3055" width="9.140625" style="730"/>
    <col min="3056" max="3056" width="18.7109375" style="730" customWidth="1"/>
    <col min="3057" max="3057" width="18.42578125" style="730" customWidth="1"/>
    <col min="3058" max="3058" width="19.5703125" style="730" customWidth="1"/>
    <col min="3059" max="3059" width="11.7109375" style="730" bestFit="1" customWidth="1"/>
    <col min="3060" max="3060" width="19.5703125" style="730" bestFit="1" customWidth="1"/>
    <col min="3061" max="3061" width="13" style="730" bestFit="1" customWidth="1"/>
    <col min="3062" max="3062" width="19.5703125" style="730" bestFit="1" customWidth="1"/>
    <col min="3063" max="3063" width="11.85546875" style="730" bestFit="1" customWidth="1"/>
    <col min="3064" max="3064" width="19.5703125" style="730" bestFit="1" customWidth="1"/>
    <col min="3065" max="3065" width="14" style="730" bestFit="1" customWidth="1"/>
    <col min="3066" max="3066" width="19.5703125" style="730" bestFit="1" customWidth="1"/>
    <col min="3067" max="3068" width="14.42578125" style="730" customWidth="1"/>
    <col min="3069" max="3069" width="11.5703125" style="730" bestFit="1" customWidth="1"/>
    <col min="3070" max="3311" width="9.140625" style="730"/>
    <col min="3312" max="3312" width="18.7109375" style="730" customWidth="1"/>
    <col min="3313" max="3313" width="18.42578125" style="730" customWidth="1"/>
    <col min="3314" max="3314" width="19.5703125" style="730" customWidth="1"/>
    <col min="3315" max="3315" width="11.7109375" style="730" bestFit="1" customWidth="1"/>
    <col min="3316" max="3316" width="19.5703125" style="730" bestFit="1" customWidth="1"/>
    <col min="3317" max="3317" width="13" style="730" bestFit="1" customWidth="1"/>
    <col min="3318" max="3318" width="19.5703125" style="730" bestFit="1" customWidth="1"/>
    <col min="3319" max="3319" width="11.85546875" style="730" bestFit="1" customWidth="1"/>
    <col min="3320" max="3320" width="19.5703125" style="730" bestFit="1" customWidth="1"/>
    <col min="3321" max="3321" width="14" style="730" bestFit="1" customWidth="1"/>
    <col min="3322" max="3322" width="19.5703125" style="730" bestFit="1" customWidth="1"/>
    <col min="3323" max="3324" width="14.42578125" style="730" customWidth="1"/>
    <col min="3325" max="3325" width="11.5703125" style="730" bestFit="1" customWidth="1"/>
    <col min="3326" max="3567" width="9.140625" style="730"/>
    <col min="3568" max="3568" width="18.7109375" style="730" customWidth="1"/>
    <col min="3569" max="3569" width="18.42578125" style="730" customWidth="1"/>
    <col min="3570" max="3570" width="19.5703125" style="730" customWidth="1"/>
    <col min="3571" max="3571" width="11.7109375" style="730" bestFit="1" customWidth="1"/>
    <col min="3572" max="3572" width="19.5703125" style="730" bestFit="1" customWidth="1"/>
    <col min="3573" max="3573" width="13" style="730" bestFit="1" customWidth="1"/>
    <col min="3574" max="3574" width="19.5703125" style="730" bestFit="1" customWidth="1"/>
    <col min="3575" max="3575" width="11.85546875" style="730" bestFit="1" customWidth="1"/>
    <col min="3576" max="3576" width="19.5703125" style="730" bestFit="1" customWidth="1"/>
    <col min="3577" max="3577" width="14" style="730" bestFit="1" customWidth="1"/>
    <col min="3578" max="3578" width="19.5703125" style="730" bestFit="1" customWidth="1"/>
    <col min="3579" max="3580" width="14.42578125" style="730" customWidth="1"/>
    <col min="3581" max="3581" width="11.5703125" style="730" bestFit="1" customWidth="1"/>
    <col min="3582" max="3823" width="9.140625" style="730"/>
    <col min="3824" max="3824" width="18.7109375" style="730" customWidth="1"/>
    <col min="3825" max="3825" width="18.42578125" style="730" customWidth="1"/>
    <col min="3826" max="3826" width="19.5703125" style="730" customWidth="1"/>
    <col min="3827" max="3827" width="11.7109375" style="730" bestFit="1" customWidth="1"/>
    <col min="3828" max="3828" width="19.5703125" style="730" bestFit="1" customWidth="1"/>
    <col min="3829" max="3829" width="13" style="730" bestFit="1" customWidth="1"/>
    <col min="3830" max="3830" width="19.5703125" style="730" bestFit="1" customWidth="1"/>
    <col min="3831" max="3831" width="11.85546875" style="730" bestFit="1" customWidth="1"/>
    <col min="3832" max="3832" width="19.5703125" style="730" bestFit="1" customWidth="1"/>
    <col min="3833" max="3833" width="14" style="730" bestFit="1" customWidth="1"/>
    <col min="3834" max="3834" width="19.5703125" style="730" bestFit="1" customWidth="1"/>
    <col min="3835" max="3836" width="14.42578125" style="730" customWidth="1"/>
    <col min="3837" max="3837" width="11.5703125" style="730" bestFit="1" customWidth="1"/>
    <col min="3838" max="4079" width="9.140625" style="730"/>
    <col min="4080" max="4080" width="18.7109375" style="730" customWidth="1"/>
    <col min="4081" max="4081" width="18.42578125" style="730" customWidth="1"/>
    <col min="4082" max="4082" width="19.5703125" style="730" customWidth="1"/>
    <col min="4083" max="4083" width="11.7109375" style="730" bestFit="1" customWidth="1"/>
    <col min="4084" max="4084" width="19.5703125" style="730" bestFit="1" customWidth="1"/>
    <col min="4085" max="4085" width="13" style="730" bestFit="1" customWidth="1"/>
    <col min="4086" max="4086" width="19.5703125" style="730" bestFit="1" customWidth="1"/>
    <col min="4087" max="4087" width="11.85546875" style="730" bestFit="1" customWidth="1"/>
    <col min="4088" max="4088" width="19.5703125" style="730" bestFit="1" customWidth="1"/>
    <col min="4089" max="4089" width="14" style="730" bestFit="1" customWidth="1"/>
    <col min="4090" max="4090" width="19.5703125" style="730" bestFit="1" customWidth="1"/>
    <col min="4091" max="4092" width="14.42578125" style="730" customWidth="1"/>
    <col min="4093" max="4093" width="11.5703125" style="730" bestFit="1" customWidth="1"/>
    <col min="4094" max="4335" width="9.140625" style="730"/>
    <col min="4336" max="4336" width="18.7109375" style="730" customWidth="1"/>
    <col min="4337" max="4337" width="18.42578125" style="730" customWidth="1"/>
    <col min="4338" max="4338" width="19.5703125" style="730" customWidth="1"/>
    <col min="4339" max="4339" width="11.7109375" style="730" bestFit="1" customWidth="1"/>
    <col min="4340" max="4340" width="19.5703125" style="730" bestFit="1" customWidth="1"/>
    <col min="4341" max="4341" width="13" style="730" bestFit="1" customWidth="1"/>
    <col min="4342" max="4342" width="19.5703125" style="730" bestFit="1" customWidth="1"/>
    <col min="4343" max="4343" width="11.85546875" style="730" bestFit="1" customWidth="1"/>
    <col min="4344" max="4344" width="19.5703125" style="730" bestFit="1" customWidth="1"/>
    <col min="4345" max="4345" width="14" style="730" bestFit="1" customWidth="1"/>
    <col min="4346" max="4346" width="19.5703125" style="730" bestFit="1" customWidth="1"/>
    <col min="4347" max="4348" width="14.42578125" style="730" customWidth="1"/>
    <col min="4349" max="4349" width="11.5703125" style="730" bestFit="1" customWidth="1"/>
    <col min="4350" max="4591" width="9.140625" style="730"/>
    <col min="4592" max="4592" width="18.7109375" style="730" customWidth="1"/>
    <col min="4593" max="4593" width="18.42578125" style="730" customWidth="1"/>
    <col min="4594" max="4594" width="19.5703125" style="730" customWidth="1"/>
    <col min="4595" max="4595" width="11.7109375" style="730" bestFit="1" customWidth="1"/>
    <col min="4596" max="4596" width="19.5703125" style="730" bestFit="1" customWidth="1"/>
    <col min="4597" max="4597" width="13" style="730" bestFit="1" customWidth="1"/>
    <col min="4598" max="4598" width="19.5703125" style="730" bestFit="1" customWidth="1"/>
    <col min="4599" max="4599" width="11.85546875" style="730" bestFit="1" customWidth="1"/>
    <col min="4600" max="4600" width="19.5703125" style="730" bestFit="1" customWidth="1"/>
    <col min="4601" max="4601" width="14" style="730" bestFit="1" customWidth="1"/>
    <col min="4602" max="4602" width="19.5703125" style="730" bestFit="1" customWidth="1"/>
    <col min="4603" max="4604" width="14.42578125" style="730" customWidth="1"/>
    <col min="4605" max="4605" width="11.5703125" style="730" bestFit="1" customWidth="1"/>
    <col min="4606" max="4847" width="9.140625" style="730"/>
    <col min="4848" max="4848" width="18.7109375" style="730" customWidth="1"/>
    <col min="4849" max="4849" width="18.42578125" style="730" customWidth="1"/>
    <col min="4850" max="4850" width="19.5703125" style="730" customWidth="1"/>
    <col min="4851" max="4851" width="11.7109375" style="730" bestFit="1" customWidth="1"/>
    <col min="4852" max="4852" width="19.5703125" style="730" bestFit="1" customWidth="1"/>
    <col min="4853" max="4853" width="13" style="730" bestFit="1" customWidth="1"/>
    <col min="4854" max="4854" width="19.5703125" style="730" bestFit="1" customWidth="1"/>
    <col min="4855" max="4855" width="11.85546875" style="730" bestFit="1" customWidth="1"/>
    <col min="4856" max="4856" width="19.5703125" style="730" bestFit="1" customWidth="1"/>
    <col min="4857" max="4857" width="14" style="730" bestFit="1" customWidth="1"/>
    <col min="4858" max="4858" width="19.5703125" style="730" bestFit="1" customWidth="1"/>
    <col min="4859" max="4860" width="14.42578125" style="730" customWidth="1"/>
    <col min="4861" max="4861" width="11.5703125" style="730" bestFit="1" customWidth="1"/>
    <col min="4862" max="5103" width="9.140625" style="730"/>
    <col min="5104" max="5104" width="18.7109375" style="730" customWidth="1"/>
    <col min="5105" max="5105" width="18.42578125" style="730" customWidth="1"/>
    <col min="5106" max="5106" width="19.5703125" style="730" customWidth="1"/>
    <col min="5107" max="5107" width="11.7109375" style="730" bestFit="1" customWidth="1"/>
    <col min="5108" max="5108" width="19.5703125" style="730" bestFit="1" customWidth="1"/>
    <col min="5109" max="5109" width="13" style="730" bestFit="1" customWidth="1"/>
    <col min="5110" max="5110" width="19.5703125" style="730" bestFit="1" customWidth="1"/>
    <col min="5111" max="5111" width="11.85546875" style="730" bestFit="1" customWidth="1"/>
    <col min="5112" max="5112" width="19.5703125" style="730" bestFit="1" customWidth="1"/>
    <col min="5113" max="5113" width="14" style="730" bestFit="1" customWidth="1"/>
    <col min="5114" max="5114" width="19.5703125" style="730" bestFit="1" customWidth="1"/>
    <col min="5115" max="5116" width="14.42578125" style="730" customWidth="1"/>
    <col min="5117" max="5117" width="11.5703125" style="730" bestFit="1" customWidth="1"/>
    <col min="5118" max="5359" width="9.140625" style="730"/>
    <col min="5360" max="5360" width="18.7109375" style="730" customWidth="1"/>
    <col min="5361" max="5361" width="18.42578125" style="730" customWidth="1"/>
    <col min="5362" max="5362" width="19.5703125" style="730" customWidth="1"/>
    <col min="5363" max="5363" width="11.7109375" style="730" bestFit="1" customWidth="1"/>
    <col min="5364" max="5364" width="19.5703125" style="730" bestFit="1" customWidth="1"/>
    <col min="5365" max="5365" width="13" style="730" bestFit="1" customWidth="1"/>
    <col min="5366" max="5366" width="19.5703125" style="730" bestFit="1" customWidth="1"/>
    <col min="5367" max="5367" width="11.85546875" style="730" bestFit="1" customWidth="1"/>
    <col min="5368" max="5368" width="19.5703125" style="730" bestFit="1" customWidth="1"/>
    <col min="5369" max="5369" width="14" style="730" bestFit="1" customWidth="1"/>
    <col min="5370" max="5370" width="19.5703125" style="730" bestFit="1" customWidth="1"/>
    <col min="5371" max="5372" width="14.42578125" style="730" customWidth="1"/>
    <col min="5373" max="5373" width="11.5703125" style="730" bestFit="1" customWidth="1"/>
    <col min="5374" max="5615" width="9.140625" style="730"/>
    <col min="5616" max="5616" width="18.7109375" style="730" customWidth="1"/>
    <col min="5617" max="5617" width="18.42578125" style="730" customWidth="1"/>
    <col min="5618" max="5618" width="19.5703125" style="730" customWidth="1"/>
    <col min="5619" max="5619" width="11.7109375" style="730" bestFit="1" customWidth="1"/>
    <col min="5620" max="5620" width="19.5703125" style="730" bestFit="1" customWidth="1"/>
    <col min="5621" max="5621" width="13" style="730" bestFit="1" customWidth="1"/>
    <col min="5622" max="5622" width="19.5703125" style="730" bestFit="1" customWidth="1"/>
    <col min="5623" max="5623" width="11.85546875" style="730" bestFit="1" customWidth="1"/>
    <col min="5624" max="5624" width="19.5703125" style="730" bestFit="1" customWidth="1"/>
    <col min="5625" max="5625" width="14" style="730" bestFit="1" customWidth="1"/>
    <col min="5626" max="5626" width="19.5703125" style="730" bestFit="1" customWidth="1"/>
    <col min="5627" max="5628" width="14.42578125" style="730" customWidth="1"/>
    <col min="5629" max="5629" width="11.5703125" style="730" bestFit="1" customWidth="1"/>
    <col min="5630" max="5871" width="9.140625" style="730"/>
    <col min="5872" max="5872" width="18.7109375" style="730" customWidth="1"/>
    <col min="5873" max="5873" width="18.42578125" style="730" customWidth="1"/>
    <col min="5874" max="5874" width="19.5703125" style="730" customWidth="1"/>
    <col min="5875" max="5875" width="11.7109375" style="730" bestFit="1" customWidth="1"/>
    <col min="5876" max="5876" width="19.5703125" style="730" bestFit="1" customWidth="1"/>
    <col min="5877" max="5877" width="13" style="730" bestFit="1" customWidth="1"/>
    <col min="5878" max="5878" width="19.5703125" style="730" bestFit="1" customWidth="1"/>
    <col min="5879" max="5879" width="11.85546875" style="730" bestFit="1" customWidth="1"/>
    <col min="5880" max="5880" width="19.5703125" style="730" bestFit="1" customWidth="1"/>
    <col min="5881" max="5881" width="14" style="730" bestFit="1" customWidth="1"/>
    <col min="5882" max="5882" width="19.5703125" style="730" bestFit="1" customWidth="1"/>
    <col min="5883" max="5884" width="14.42578125" style="730" customWidth="1"/>
    <col min="5885" max="5885" width="11.5703125" style="730" bestFit="1" customWidth="1"/>
    <col min="5886" max="6127" width="9.140625" style="730"/>
    <col min="6128" max="6128" width="18.7109375" style="730" customWidth="1"/>
    <col min="6129" max="6129" width="18.42578125" style="730" customWidth="1"/>
    <col min="6130" max="6130" width="19.5703125" style="730" customWidth="1"/>
    <col min="6131" max="6131" width="11.7109375" style="730" bestFit="1" customWidth="1"/>
    <col min="6132" max="6132" width="19.5703125" style="730" bestFit="1" customWidth="1"/>
    <col min="6133" max="6133" width="13" style="730" bestFit="1" customWidth="1"/>
    <col min="6134" max="6134" width="19.5703125" style="730" bestFit="1" customWidth="1"/>
    <col min="6135" max="6135" width="11.85546875" style="730" bestFit="1" customWidth="1"/>
    <col min="6136" max="6136" width="19.5703125" style="730" bestFit="1" customWidth="1"/>
    <col min="6137" max="6137" width="14" style="730" bestFit="1" customWidth="1"/>
    <col min="6138" max="6138" width="19.5703125" style="730" bestFit="1" customWidth="1"/>
    <col min="6139" max="6140" width="14.42578125" style="730" customWidth="1"/>
    <col min="6141" max="6141" width="11.5703125" style="730" bestFit="1" customWidth="1"/>
    <col min="6142" max="6383" width="9.140625" style="730"/>
    <col min="6384" max="6384" width="18.7109375" style="730" customWidth="1"/>
    <col min="6385" max="6385" width="18.42578125" style="730" customWidth="1"/>
    <col min="6386" max="6386" width="19.5703125" style="730" customWidth="1"/>
    <col min="6387" max="6387" width="11.7109375" style="730" bestFit="1" customWidth="1"/>
    <col min="6388" max="6388" width="19.5703125" style="730" bestFit="1" customWidth="1"/>
    <col min="6389" max="6389" width="13" style="730" bestFit="1" customWidth="1"/>
    <col min="6390" max="6390" width="19.5703125" style="730" bestFit="1" customWidth="1"/>
    <col min="6391" max="6391" width="11.85546875" style="730" bestFit="1" customWidth="1"/>
    <col min="6392" max="6392" width="19.5703125" style="730" bestFit="1" customWidth="1"/>
    <col min="6393" max="6393" width="14" style="730" bestFit="1" customWidth="1"/>
    <col min="6394" max="6394" width="19.5703125" style="730" bestFit="1" customWidth="1"/>
    <col min="6395" max="6396" width="14.42578125" style="730" customWidth="1"/>
    <col min="6397" max="6397" width="11.5703125" style="730" bestFit="1" customWidth="1"/>
    <col min="6398" max="6639" width="9.140625" style="730"/>
    <col min="6640" max="6640" width="18.7109375" style="730" customWidth="1"/>
    <col min="6641" max="6641" width="18.42578125" style="730" customWidth="1"/>
    <col min="6642" max="6642" width="19.5703125" style="730" customWidth="1"/>
    <col min="6643" max="6643" width="11.7109375" style="730" bestFit="1" customWidth="1"/>
    <col min="6644" max="6644" width="19.5703125" style="730" bestFit="1" customWidth="1"/>
    <col min="6645" max="6645" width="13" style="730" bestFit="1" customWidth="1"/>
    <col min="6646" max="6646" width="19.5703125" style="730" bestFit="1" customWidth="1"/>
    <col min="6647" max="6647" width="11.85546875" style="730" bestFit="1" customWidth="1"/>
    <col min="6648" max="6648" width="19.5703125" style="730" bestFit="1" customWidth="1"/>
    <col min="6649" max="6649" width="14" style="730" bestFit="1" customWidth="1"/>
    <col min="6650" max="6650" width="19.5703125" style="730" bestFit="1" customWidth="1"/>
    <col min="6651" max="6652" width="14.42578125" style="730" customWidth="1"/>
    <col min="6653" max="6653" width="11.5703125" style="730" bestFit="1" customWidth="1"/>
    <col min="6654" max="6895" width="9.140625" style="730"/>
    <col min="6896" max="6896" width="18.7109375" style="730" customWidth="1"/>
    <col min="6897" max="6897" width="18.42578125" style="730" customWidth="1"/>
    <col min="6898" max="6898" width="19.5703125" style="730" customWidth="1"/>
    <col min="6899" max="6899" width="11.7109375" style="730" bestFit="1" customWidth="1"/>
    <col min="6900" max="6900" width="19.5703125" style="730" bestFit="1" customWidth="1"/>
    <col min="6901" max="6901" width="13" style="730" bestFit="1" customWidth="1"/>
    <col min="6902" max="6902" width="19.5703125" style="730" bestFit="1" customWidth="1"/>
    <col min="6903" max="6903" width="11.85546875" style="730" bestFit="1" customWidth="1"/>
    <col min="6904" max="6904" width="19.5703125" style="730" bestFit="1" customWidth="1"/>
    <col min="6905" max="6905" width="14" style="730" bestFit="1" customWidth="1"/>
    <col min="6906" max="6906" width="19.5703125" style="730" bestFit="1" customWidth="1"/>
    <col min="6907" max="6908" width="14.42578125" style="730" customWidth="1"/>
    <col min="6909" max="6909" width="11.5703125" style="730" bestFit="1" customWidth="1"/>
    <col min="6910" max="7151" width="9.140625" style="730"/>
    <col min="7152" max="7152" width="18.7109375" style="730" customWidth="1"/>
    <col min="7153" max="7153" width="18.42578125" style="730" customWidth="1"/>
    <col min="7154" max="7154" width="19.5703125" style="730" customWidth="1"/>
    <col min="7155" max="7155" width="11.7109375" style="730" bestFit="1" customWidth="1"/>
    <col min="7156" max="7156" width="19.5703125" style="730" bestFit="1" customWidth="1"/>
    <col min="7157" max="7157" width="13" style="730" bestFit="1" customWidth="1"/>
    <col min="7158" max="7158" width="19.5703125" style="730" bestFit="1" customWidth="1"/>
    <col min="7159" max="7159" width="11.85546875" style="730" bestFit="1" customWidth="1"/>
    <col min="7160" max="7160" width="19.5703125" style="730" bestFit="1" customWidth="1"/>
    <col min="7161" max="7161" width="14" style="730" bestFit="1" customWidth="1"/>
    <col min="7162" max="7162" width="19.5703125" style="730" bestFit="1" customWidth="1"/>
    <col min="7163" max="7164" width="14.42578125" style="730" customWidth="1"/>
    <col min="7165" max="7165" width="11.5703125" style="730" bestFit="1" customWidth="1"/>
    <col min="7166" max="7407" width="9.140625" style="730"/>
    <col min="7408" max="7408" width="18.7109375" style="730" customWidth="1"/>
    <col min="7409" max="7409" width="18.42578125" style="730" customWidth="1"/>
    <col min="7410" max="7410" width="19.5703125" style="730" customWidth="1"/>
    <col min="7411" max="7411" width="11.7109375" style="730" bestFit="1" customWidth="1"/>
    <col min="7412" max="7412" width="19.5703125" style="730" bestFit="1" customWidth="1"/>
    <col min="7413" max="7413" width="13" style="730" bestFit="1" customWidth="1"/>
    <col min="7414" max="7414" width="19.5703125" style="730" bestFit="1" customWidth="1"/>
    <col min="7415" max="7415" width="11.85546875" style="730" bestFit="1" customWidth="1"/>
    <col min="7416" max="7416" width="19.5703125" style="730" bestFit="1" customWidth="1"/>
    <col min="7417" max="7417" width="14" style="730" bestFit="1" customWidth="1"/>
    <col min="7418" max="7418" width="19.5703125" style="730" bestFit="1" customWidth="1"/>
    <col min="7419" max="7420" width="14.42578125" style="730" customWidth="1"/>
    <col min="7421" max="7421" width="11.5703125" style="730" bestFit="1" customWidth="1"/>
    <col min="7422" max="7663" width="9.140625" style="730"/>
    <col min="7664" max="7664" width="18.7109375" style="730" customWidth="1"/>
    <col min="7665" max="7665" width="18.42578125" style="730" customWidth="1"/>
    <col min="7666" max="7666" width="19.5703125" style="730" customWidth="1"/>
    <col min="7667" max="7667" width="11.7109375" style="730" bestFit="1" customWidth="1"/>
    <col min="7668" max="7668" width="19.5703125" style="730" bestFit="1" customWidth="1"/>
    <col min="7669" max="7669" width="13" style="730" bestFit="1" customWidth="1"/>
    <col min="7670" max="7670" width="19.5703125" style="730" bestFit="1" customWidth="1"/>
    <col min="7671" max="7671" width="11.85546875" style="730" bestFit="1" customWidth="1"/>
    <col min="7672" max="7672" width="19.5703125" style="730" bestFit="1" customWidth="1"/>
    <col min="7673" max="7673" width="14" style="730" bestFit="1" customWidth="1"/>
    <col min="7674" max="7674" width="19.5703125" style="730" bestFit="1" customWidth="1"/>
    <col min="7675" max="7676" width="14.42578125" style="730" customWidth="1"/>
    <col min="7677" max="7677" width="11.5703125" style="730" bestFit="1" customWidth="1"/>
    <col min="7678" max="7919" width="9.140625" style="730"/>
    <col min="7920" max="7920" width="18.7109375" style="730" customWidth="1"/>
    <col min="7921" max="7921" width="18.42578125" style="730" customWidth="1"/>
    <col min="7922" max="7922" width="19.5703125" style="730" customWidth="1"/>
    <col min="7923" max="7923" width="11.7109375" style="730" bestFit="1" customWidth="1"/>
    <col min="7924" max="7924" width="19.5703125" style="730" bestFit="1" customWidth="1"/>
    <col min="7925" max="7925" width="13" style="730" bestFit="1" customWidth="1"/>
    <col min="7926" max="7926" width="19.5703125" style="730" bestFit="1" customWidth="1"/>
    <col min="7927" max="7927" width="11.85546875" style="730" bestFit="1" customWidth="1"/>
    <col min="7928" max="7928" width="19.5703125" style="730" bestFit="1" customWidth="1"/>
    <col min="7929" max="7929" width="14" style="730" bestFit="1" customWidth="1"/>
    <col min="7930" max="7930" width="19.5703125" style="730" bestFit="1" customWidth="1"/>
    <col min="7931" max="7932" width="14.42578125" style="730" customWidth="1"/>
    <col min="7933" max="7933" width="11.5703125" style="730" bestFit="1" customWidth="1"/>
    <col min="7934" max="8175" width="9.140625" style="730"/>
    <col min="8176" max="8176" width="18.7109375" style="730" customWidth="1"/>
    <col min="8177" max="8177" width="18.42578125" style="730" customWidth="1"/>
    <col min="8178" max="8178" width="19.5703125" style="730" customWidth="1"/>
    <col min="8179" max="8179" width="11.7109375" style="730" bestFit="1" customWidth="1"/>
    <col min="8180" max="8180" width="19.5703125" style="730" bestFit="1" customWidth="1"/>
    <col min="8181" max="8181" width="13" style="730" bestFit="1" customWidth="1"/>
    <col min="8182" max="8182" width="19.5703125" style="730" bestFit="1" customWidth="1"/>
    <col min="8183" max="8183" width="11.85546875" style="730" bestFit="1" customWidth="1"/>
    <col min="8184" max="8184" width="19.5703125" style="730" bestFit="1" customWidth="1"/>
    <col min="8185" max="8185" width="14" style="730" bestFit="1" customWidth="1"/>
    <col min="8186" max="8186" width="19.5703125" style="730" bestFit="1" customWidth="1"/>
    <col min="8187" max="8188" width="14.42578125" style="730" customWidth="1"/>
    <col min="8189" max="8189" width="11.5703125" style="730" bestFit="1" customWidth="1"/>
    <col min="8190" max="8431" width="9.140625" style="730"/>
    <col min="8432" max="8432" width="18.7109375" style="730" customWidth="1"/>
    <col min="8433" max="8433" width="18.42578125" style="730" customWidth="1"/>
    <col min="8434" max="8434" width="19.5703125" style="730" customWidth="1"/>
    <col min="8435" max="8435" width="11.7109375" style="730" bestFit="1" customWidth="1"/>
    <col min="8436" max="8436" width="19.5703125" style="730" bestFit="1" customWidth="1"/>
    <col min="8437" max="8437" width="13" style="730" bestFit="1" customWidth="1"/>
    <col min="8438" max="8438" width="19.5703125" style="730" bestFit="1" customWidth="1"/>
    <col min="8439" max="8439" width="11.85546875" style="730" bestFit="1" customWidth="1"/>
    <col min="8440" max="8440" width="19.5703125" style="730" bestFit="1" customWidth="1"/>
    <col min="8441" max="8441" width="14" style="730" bestFit="1" customWidth="1"/>
    <col min="8442" max="8442" width="19.5703125" style="730" bestFit="1" customWidth="1"/>
    <col min="8443" max="8444" width="14.42578125" style="730" customWidth="1"/>
    <col min="8445" max="8445" width="11.5703125" style="730" bestFit="1" customWidth="1"/>
    <col min="8446" max="8687" width="9.140625" style="730"/>
    <col min="8688" max="8688" width="18.7109375" style="730" customWidth="1"/>
    <col min="8689" max="8689" width="18.42578125" style="730" customWidth="1"/>
    <col min="8690" max="8690" width="19.5703125" style="730" customWidth="1"/>
    <col min="8691" max="8691" width="11.7109375" style="730" bestFit="1" customWidth="1"/>
    <col min="8692" max="8692" width="19.5703125" style="730" bestFit="1" customWidth="1"/>
    <col min="8693" max="8693" width="13" style="730" bestFit="1" customWidth="1"/>
    <col min="8694" max="8694" width="19.5703125" style="730" bestFit="1" customWidth="1"/>
    <col min="8695" max="8695" width="11.85546875" style="730" bestFit="1" customWidth="1"/>
    <col min="8696" max="8696" width="19.5703125" style="730" bestFit="1" customWidth="1"/>
    <col min="8697" max="8697" width="14" style="730" bestFit="1" customWidth="1"/>
    <col min="8698" max="8698" width="19.5703125" style="730" bestFit="1" customWidth="1"/>
    <col min="8699" max="8700" width="14.42578125" style="730" customWidth="1"/>
    <col min="8701" max="8701" width="11.5703125" style="730" bestFit="1" customWidth="1"/>
    <col min="8702" max="8943" width="9.140625" style="730"/>
    <col min="8944" max="8944" width="18.7109375" style="730" customWidth="1"/>
    <col min="8945" max="8945" width="18.42578125" style="730" customWidth="1"/>
    <col min="8946" max="8946" width="19.5703125" style="730" customWidth="1"/>
    <col min="8947" max="8947" width="11.7109375" style="730" bestFit="1" customWidth="1"/>
    <col min="8948" max="8948" width="19.5703125" style="730" bestFit="1" customWidth="1"/>
    <col min="8949" max="8949" width="13" style="730" bestFit="1" customWidth="1"/>
    <col min="8950" max="8950" width="19.5703125" style="730" bestFit="1" customWidth="1"/>
    <col min="8951" max="8951" width="11.85546875" style="730" bestFit="1" customWidth="1"/>
    <col min="8952" max="8952" width="19.5703125" style="730" bestFit="1" customWidth="1"/>
    <col min="8953" max="8953" width="14" style="730" bestFit="1" customWidth="1"/>
    <col min="8954" max="8954" width="19.5703125" style="730" bestFit="1" customWidth="1"/>
    <col min="8955" max="8956" width="14.42578125" style="730" customWidth="1"/>
    <col min="8957" max="8957" width="11.5703125" style="730" bestFit="1" customWidth="1"/>
    <col min="8958" max="9199" width="9.140625" style="730"/>
    <col min="9200" max="9200" width="18.7109375" style="730" customWidth="1"/>
    <col min="9201" max="9201" width="18.42578125" style="730" customWidth="1"/>
    <col min="9202" max="9202" width="19.5703125" style="730" customWidth="1"/>
    <col min="9203" max="9203" width="11.7109375" style="730" bestFit="1" customWidth="1"/>
    <col min="9204" max="9204" width="19.5703125" style="730" bestFit="1" customWidth="1"/>
    <col min="9205" max="9205" width="13" style="730" bestFit="1" customWidth="1"/>
    <col min="9206" max="9206" width="19.5703125" style="730" bestFit="1" customWidth="1"/>
    <col min="9207" max="9207" width="11.85546875" style="730" bestFit="1" customWidth="1"/>
    <col min="9208" max="9208" width="19.5703125" style="730" bestFit="1" customWidth="1"/>
    <col min="9209" max="9209" width="14" style="730" bestFit="1" customWidth="1"/>
    <col min="9210" max="9210" width="19.5703125" style="730" bestFit="1" customWidth="1"/>
    <col min="9211" max="9212" width="14.42578125" style="730" customWidth="1"/>
    <col min="9213" max="9213" width="11.5703125" style="730" bestFit="1" customWidth="1"/>
    <col min="9214" max="9455" width="9.140625" style="730"/>
    <col min="9456" max="9456" width="18.7109375" style="730" customWidth="1"/>
    <col min="9457" max="9457" width="18.42578125" style="730" customWidth="1"/>
    <col min="9458" max="9458" width="19.5703125" style="730" customWidth="1"/>
    <col min="9459" max="9459" width="11.7109375" style="730" bestFit="1" customWidth="1"/>
    <col min="9460" max="9460" width="19.5703125" style="730" bestFit="1" customWidth="1"/>
    <col min="9461" max="9461" width="13" style="730" bestFit="1" customWidth="1"/>
    <col min="9462" max="9462" width="19.5703125" style="730" bestFit="1" customWidth="1"/>
    <col min="9463" max="9463" width="11.85546875" style="730" bestFit="1" customWidth="1"/>
    <col min="9464" max="9464" width="19.5703125" style="730" bestFit="1" customWidth="1"/>
    <col min="9465" max="9465" width="14" style="730" bestFit="1" customWidth="1"/>
    <col min="9466" max="9466" width="19.5703125" style="730" bestFit="1" customWidth="1"/>
    <col min="9467" max="9468" width="14.42578125" style="730" customWidth="1"/>
    <col min="9469" max="9469" width="11.5703125" style="730" bestFit="1" customWidth="1"/>
    <col min="9470" max="9711" width="9.140625" style="730"/>
    <col min="9712" max="9712" width="18.7109375" style="730" customWidth="1"/>
    <col min="9713" max="9713" width="18.42578125" style="730" customWidth="1"/>
    <col min="9714" max="9714" width="19.5703125" style="730" customWidth="1"/>
    <col min="9715" max="9715" width="11.7109375" style="730" bestFit="1" customWidth="1"/>
    <col min="9716" max="9716" width="19.5703125" style="730" bestFit="1" customWidth="1"/>
    <col min="9717" max="9717" width="13" style="730" bestFit="1" customWidth="1"/>
    <col min="9718" max="9718" width="19.5703125" style="730" bestFit="1" customWidth="1"/>
    <col min="9719" max="9719" width="11.85546875" style="730" bestFit="1" customWidth="1"/>
    <col min="9720" max="9720" width="19.5703125" style="730" bestFit="1" customWidth="1"/>
    <col min="9721" max="9721" width="14" style="730" bestFit="1" customWidth="1"/>
    <col min="9722" max="9722" width="19.5703125" style="730" bestFit="1" customWidth="1"/>
    <col min="9723" max="9724" width="14.42578125" style="730" customWidth="1"/>
    <col min="9725" max="9725" width="11.5703125" style="730" bestFit="1" customWidth="1"/>
    <col min="9726" max="9967" width="9.140625" style="730"/>
    <col min="9968" max="9968" width="18.7109375" style="730" customWidth="1"/>
    <col min="9969" max="9969" width="18.42578125" style="730" customWidth="1"/>
    <col min="9970" max="9970" width="19.5703125" style="730" customWidth="1"/>
    <col min="9971" max="9971" width="11.7109375" style="730" bestFit="1" customWidth="1"/>
    <col min="9972" max="9972" width="19.5703125" style="730" bestFit="1" customWidth="1"/>
    <col min="9973" max="9973" width="13" style="730" bestFit="1" customWidth="1"/>
    <col min="9974" max="9974" width="19.5703125" style="730" bestFit="1" customWidth="1"/>
    <col min="9975" max="9975" width="11.85546875" style="730" bestFit="1" customWidth="1"/>
    <col min="9976" max="9976" width="19.5703125" style="730" bestFit="1" customWidth="1"/>
    <col min="9977" max="9977" width="14" style="730" bestFit="1" customWidth="1"/>
    <col min="9978" max="9978" width="19.5703125" style="730" bestFit="1" customWidth="1"/>
    <col min="9979" max="9980" width="14.42578125" style="730" customWidth="1"/>
    <col min="9981" max="9981" width="11.5703125" style="730" bestFit="1" customWidth="1"/>
    <col min="9982" max="10223" width="9.140625" style="730"/>
    <col min="10224" max="10224" width="18.7109375" style="730" customWidth="1"/>
    <col min="10225" max="10225" width="18.42578125" style="730" customWidth="1"/>
    <col min="10226" max="10226" width="19.5703125" style="730" customWidth="1"/>
    <col min="10227" max="10227" width="11.7109375" style="730" bestFit="1" customWidth="1"/>
    <col min="10228" max="10228" width="19.5703125" style="730" bestFit="1" customWidth="1"/>
    <col min="10229" max="10229" width="13" style="730" bestFit="1" customWidth="1"/>
    <col min="10230" max="10230" width="19.5703125" style="730" bestFit="1" customWidth="1"/>
    <col min="10231" max="10231" width="11.85546875" style="730" bestFit="1" customWidth="1"/>
    <col min="10232" max="10232" width="19.5703125" style="730" bestFit="1" customWidth="1"/>
    <col min="10233" max="10233" width="14" style="730" bestFit="1" customWidth="1"/>
    <col min="10234" max="10234" width="19.5703125" style="730" bestFit="1" customWidth="1"/>
    <col min="10235" max="10236" width="14.42578125" style="730" customWidth="1"/>
    <col min="10237" max="10237" width="11.5703125" style="730" bestFit="1" customWidth="1"/>
    <col min="10238" max="10479" width="9.140625" style="730"/>
    <col min="10480" max="10480" width="18.7109375" style="730" customWidth="1"/>
    <col min="10481" max="10481" width="18.42578125" style="730" customWidth="1"/>
    <col min="10482" max="10482" width="19.5703125" style="730" customWidth="1"/>
    <col min="10483" max="10483" width="11.7109375" style="730" bestFit="1" customWidth="1"/>
    <col min="10484" max="10484" width="19.5703125" style="730" bestFit="1" customWidth="1"/>
    <col min="10485" max="10485" width="13" style="730" bestFit="1" customWidth="1"/>
    <col min="10486" max="10486" width="19.5703125" style="730" bestFit="1" customWidth="1"/>
    <col min="10487" max="10487" width="11.85546875" style="730" bestFit="1" customWidth="1"/>
    <col min="10488" max="10488" width="19.5703125" style="730" bestFit="1" customWidth="1"/>
    <col min="10489" max="10489" width="14" style="730" bestFit="1" customWidth="1"/>
    <col min="10490" max="10490" width="19.5703125" style="730" bestFit="1" customWidth="1"/>
    <col min="10491" max="10492" width="14.42578125" style="730" customWidth="1"/>
    <col min="10493" max="10493" width="11.5703125" style="730" bestFit="1" customWidth="1"/>
    <col min="10494" max="10735" width="9.140625" style="730"/>
    <col min="10736" max="10736" width="18.7109375" style="730" customWidth="1"/>
    <col min="10737" max="10737" width="18.42578125" style="730" customWidth="1"/>
    <col min="10738" max="10738" width="19.5703125" style="730" customWidth="1"/>
    <col min="10739" max="10739" width="11.7109375" style="730" bestFit="1" customWidth="1"/>
    <col min="10740" max="10740" width="19.5703125" style="730" bestFit="1" customWidth="1"/>
    <col min="10741" max="10741" width="13" style="730" bestFit="1" customWidth="1"/>
    <col min="10742" max="10742" width="19.5703125" style="730" bestFit="1" customWidth="1"/>
    <col min="10743" max="10743" width="11.85546875" style="730" bestFit="1" customWidth="1"/>
    <col min="10744" max="10744" width="19.5703125" style="730" bestFit="1" customWidth="1"/>
    <col min="10745" max="10745" width="14" style="730" bestFit="1" customWidth="1"/>
    <col min="10746" max="10746" width="19.5703125" style="730" bestFit="1" customWidth="1"/>
    <col min="10747" max="10748" width="14.42578125" style="730" customWidth="1"/>
    <col min="10749" max="10749" width="11.5703125" style="730" bestFit="1" customWidth="1"/>
    <col min="10750" max="10991" width="9.140625" style="730"/>
    <col min="10992" max="10992" width="18.7109375" style="730" customWidth="1"/>
    <col min="10993" max="10993" width="18.42578125" style="730" customWidth="1"/>
    <col min="10994" max="10994" width="19.5703125" style="730" customWidth="1"/>
    <col min="10995" max="10995" width="11.7109375" style="730" bestFit="1" customWidth="1"/>
    <col min="10996" max="10996" width="19.5703125" style="730" bestFit="1" customWidth="1"/>
    <col min="10997" max="10997" width="13" style="730" bestFit="1" customWidth="1"/>
    <col min="10998" max="10998" width="19.5703125" style="730" bestFit="1" customWidth="1"/>
    <col min="10999" max="10999" width="11.85546875" style="730" bestFit="1" customWidth="1"/>
    <col min="11000" max="11000" width="19.5703125" style="730" bestFit="1" customWidth="1"/>
    <col min="11001" max="11001" width="14" style="730" bestFit="1" customWidth="1"/>
    <col min="11002" max="11002" width="19.5703125" style="730" bestFit="1" customWidth="1"/>
    <col min="11003" max="11004" width="14.42578125" style="730" customWidth="1"/>
    <col min="11005" max="11005" width="11.5703125" style="730" bestFit="1" customWidth="1"/>
    <col min="11006" max="11247" width="9.140625" style="730"/>
    <col min="11248" max="11248" width="18.7109375" style="730" customWidth="1"/>
    <col min="11249" max="11249" width="18.42578125" style="730" customWidth="1"/>
    <col min="11250" max="11250" width="19.5703125" style="730" customWidth="1"/>
    <col min="11251" max="11251" width="11.7109375" style="730" bestFit="1" customWidth="1"/>
    <col min="11252" max="11252" width="19.5703125" style="730" bestFit="1" customWidth="1"/>
    <col min="11253" max="11253" width="13" style="730" bestFit="1" customWidth="1"/>
    <col min="11254" max="11254" width="19.5703125" style="730" bestFit="1" customWidth="1"/>
    <col min="11255" max="11255" width="11.85546875" style="730" bestFit="1" customWidth="1"/>
    <col min="11256" max="11256" width="19.5703125" style="730" bestFit="1" customWidth="1"/>
    <col min="11257" max="11257" width="14" style="730" bestFit="1" customWidth="1"/>
    <col min="11258" max="11258" width="19.5703125" style="730" bestFit="1" customWidth="1"/>
    <col min="11259" max="11260" width="14.42578125" style="730" customWidth="1"/>
    <col min="11261" max="11261" width="11.5703125" style="730" bestFit="1" customWidth="1"/>
    <col min="11262" max="11503" width="9.140625" style="730"/>
    <col min="11504" max="11504" width="18.7109375" style="730" customWidth="1"/>
    <col min="11505" max="11505" width="18.42578125" style="730" customWidth="1"/>
    <col min="11506" max="11506" width="19.5703125" style="730" customWidth="1"/>
    <col min="11507" max="11507" width="11.7109375" style="730" bestFit="1" customWidth="1"/>
    <col min="11508" max="11508" width="19.5703125" style="730" bestFit="1" customWidth="1"/>
    <col min="11509" max="11509" width="13" style="730" bestFit="1" customWidth="1"/>
    <col min="11510" max="11510" width="19.5703125" style="730" bestFit="1" customWidth="1"/>
    <col min="11511" max="11511" width="11.85546875" style="730" bestFit="1" customWidth="1"/>
    <col min="11512" max="11512" width="19.5703125" style="730" bestFit="1" customWidth="1"/>
    <col min="11513" max="11513" width="14" style="730" bestFit="1" customWidth="1"/>
    <col min="11514" max="11514" width="19.5703125" style="730" bestFit="1" customWidth="1"/>
    <col min="11515" max="11516" width="14.42578125" style="730" customWidth="1"/>
    <col min="11517" max="11517" width="11.5703125" style="730" bestFit="1" customWidth="1"/>
    <col min="11518" max="11759" width="9.140625" style="730"/>
    <col min="11760" max="11760" width="18.7109375" style="730" customWidth="1"/>
    <col min="11761" max="11761" width="18.42578125" style="730" customWidth="1"/>
    <col min="11762" max="11762" width="19.5703125" style="730" customWidth="1"/>
    <col min="11763" max="11763" width="11.7109375" style="730" bestFit="1" customWidth="1"/>
    <col min="11764" max="11764" width="19.5703125" style="730" bestFit="1" customWidth="1"/>
    <col min="11765" max="11765" width="13" style="730" bestFit="1" customWidth="1"/>
    <col min="11766" max="11766" width="19.5703125" style="730" bestFit="1" customWidth="1"/>
    <col min="11767" max="11767" width="11.85546875" style="730" bestFit="1" customWidth="1"/>
    <col min="11768" max="11768" width="19.5703125" style="730" bestFit="1" customWidth="1"/>
    <col min="11769" max="11769" width="14" style="730" bestFit="1" customWidth="1"/>
    <col min="11770" max="11770" width="19.5703125" style="730" bestFit="1" customWidth="1"/>
    <col min="11771" max="11772" width="14.42578125" style="730" customWidth="1"/>
    <col min="11773" max="11773" width="11.5703125" style="730" bestFit="1" customWidth="1"/>
    <col min="11774" max="12015" width="9.140625" style="730"/>
    <col min="12016" max="12016" width="18.7109375" style="730" customWidth="1"/>
    <col min="12017" max="12017" width="18.42578125" style="730" customWidth="1"/>
    <col min="12018" max="12018" width="19.5703125" style="730" customWidth="1"/>
    <col min="12019" max="12019" width="11.7109375" style="730" bestFit="1" customWidth="1"/>
    <col min="12020" max="12020" width="19.5703125" style="730" bestFit="1" customWidth="1"/>
    <col min="12021" max="12021" width="13" style="730" bestFit="1" customWidth="1"/>
    <col min="12022" max="12022" width="19.5703125" style="730" bestFit="1" customWidth="1"/>
    <col min="12023" max="12023" width="11.85546875" style="730" bestFit="1" customWidth="1"/>
    <col min="12024" max="12024" width="19.5703125" style="730" bestFit="1" customWidth="1"/>
    <col min="12025" max="12025" width="14" style="730" bestFit="1" customWidth="1"/>
    <col min="12026" max="12026" width="19.5703125" style="730" bestFit="1" customWidth="1"/>
    <col min="12027" max="12028" width="14.42578125" style="730" customWidth="1"/>
    <col min="12029" max="12029" width="11.5703125" style="730" bestFit="1" customWidth="1"/>
    <col min="12030" max="12271" width="9.140625" style="730"/>
    <col min="12272" max="12272" width="18.7109375" style="730" customWidth="1"/>
    <col min="12273" max="12273" width="18.42578125" style="730" customWidth="1"/>
    <col min="12274" max="12274" width="19.5703125" style="730" customWidth="1"/>
    <col min="12275" max="12275" width="11.7109375" style="730" bestFit="1" customWidth="1"/>
    <col min="12276" max="12276" width="19.5703125" style="730" bestFit="1" customWidth="1"/>
    <col min="12277" max="12277" width="13" style="730" bestFit="1" customWidth="1"/>
    <col min="12278" max="12278" width="19.5703125" style="730" bestFit="1" customWidth="1"/>
    <col min="12279" max="12279" width="11.85546875" style="730" bestFit="1" customWidth="1"/>
    <col min="12280" max="12280" width="19.5703125" style="730" bestFit="1" customWidth="1"/>
    <col min="12281" max="12281" width="14" style="730" bestFit="1" customWidth="1"/>
    <col min="12282" max="12282" width="19.5703125" style="730" bestFit="1" customWidth="1"/>
    <col min="12283" max="12284" width="14.42578125" style="730" customWidth="1"/>
    <col min="12285" max="12285" width="11.5703125" style="730" bestFit="1" customWidth="1"/>
    <col min="12286" max="12527" width="9.140625" style="730"/>
    <col min="12528" max="12528" width="18.7109375" style="730" customWidth="1"/>
    <col min="12529" max="12529" width="18.42578125" style="730" customWidth="1"/>
    <col min="12530" max="12530" width="19.5703125" style="730" customWidth="1"/>
    <col min="12531" max="12531" width="11.7109375" style="730" bestFit="1" customWidth="1"/>
    <col min="12532" max="12532" width="19.5703125" style="730" bestFit="1" customWidth="1"/>
    <col min="12533" max="12533" width="13" style="730" bestFit="1" customWidth="1"/>
    <col min="12534" max="12534" width="19.5703125" style="730" bestFit="1" customWidth="1"/>
    <col min="12535" max="12535" width="11.85546875" style="730" bestFit="1" customWidth="1"/>
    <col min="12536" max="12536" width="19.5703125" style="730" bestFit="1" customWidth="1"/>
    <col min="12537" max="12537" width="14" style="730" bestFit="1" customWidth="1"/>
    <col min="12538" max="12538" width="19.5703125" style="730" bestFit="1" customWidth="1"/>
    <col min="12539" max="12540" width="14.42578125" style="730" customWidth="1"/>
    <col min="12541" max="12541" width="11.5703125" style="730" bestFit="1" customWidth="1"/>
    <col min="12542" max="12783" width="9.140625" style="730"/>
    <col min="12784" max="12784" width="18.7109375" style="730" customWidth="1"/>
    <col min="12785" max="12785" width="18.42578125" style="730" customWidth="1"/>
    <col min="12786" max="12786" width="19.5703125" style="730" customWidth="1"/>
    <col min="12787" max="12787" width="11.7109375" style="730" bestFit="1" customWidth="1"/>
    <col min="12788" max="12788" width="19.5703125" style="730" bestFit="1" customWidth="1"/>
    <col min="12789" max="12789" width="13" style="730" bestFit="1" customWidth="1"/>
    <col min="12790" max="12790" width="19.5703125" style="730" bestFit="1" customWidth="1"/>
    <col min="12791" max="12791" width="11.85546875" style="730" bestFit="1" customWidth="1"/>
    <col min="12792" max="12792" width="19.5703125" style="730" bestFit="1" customWidth="1"/>
    <col min="12793" max="12793" width="14" style="730" bestFit="1" customWidth="1"/>
    <col min="12794" max="12794" width="19.5703125" style="730" bestFit="1" customWidth="1"/>
    <col min="12795" max="12796" width="14.42578125" style="730" customWidth="1"/>
    <col min="12797" max="12797" width="11.5703125" style="730" bestFit="1" customWidth="1"/>
    <col min="12798" max="13039" width="9.140625" style="730"/>
    <col min="13040" max="13040" width="18.7109375" style="730" customWidth="1"/>
    <col min="13041" max="13041" width="18.42578125" style="730" customWidth="1"/>
    <col min="13042" max="13042" width="19.5703125" style="730" customWidth="1"/>
    <col min="13043" max="13043" width="11.7109375" style="730" bestFit="1" customWidth="1"/>
    <col min="13044" max="13044" width="19.5703125" style="730" bestFit="1" customWidth="1"/>
    <col min="13045" max="13045" width="13" style="730" bestFit="1" customWidth="1"/>
    <col min="13046" max="13046" width="19.5703125" style="730" bestFit="1" customWidth="1"/>
    <col min="13047" max="13047" width="11.85546875" style="730" bestFit="1" customWidth="1"/>
    <col min="13048" max="13048" width="19.5703125" style="730" bestFit="1" customWidth="1"/>
    <col min="13049" max="13049" width="14" style="730" bestFit="1" customWidth="1"/>
    <col min="13050" max="13050" width="19.5703125" style="730" bestFit="1" customWidth="1"/>
    <col min="13051" max="13052" width="14.42578125" style="730" customWidth="1"/>
    <col min="13053" max="13053" width="11.5703125" style="730" bestFit="1" customWidth="1"/>
    <col min="13054" max="13295" width="9.140625" style="730"/>
    <col min="13296" max="13296" width="18.7109375" style="730" customWidth="1"/>
    <col min="13297" max="13297" width="18.42578125" style="730" customWidth="1"/>
    <col min="13298" max="13298" width="19.5703125" style="730" customWidth="1"/>
    <col min="13299" max="13299" width="11.7109375" style="730" bestFit="1" customWidth="1"/>
    <col min="13300" max="13300" width="19.5703125" style="730" bestFit="1" customWidth="1"/>
    <col min="13301" max="13301" width="13" style="730" bestFit="1" customWidth="1"/>
    <col min="13302" max="13302" width="19.5703125" style="730" bestFit="1" customWidth="1"/>
    <col min="13303" max="13303" width="11.85546875" style="730" bestFit="1" customWidth="1"/>
    <col min="13304" max="13304" width="19.5703125" style="730" bestFit="1" customWidth="1"/>
    <col min="13305" max="13305" width="14" style="730" bestFit="1" customWidth="1"/>
    <col min="13306" max="13306" width="19.5703125" style="730" bestFit="1" customWidth="1"/>
    <col min="13307" max="13308" width="14.42578125" style="730" customWidth="1"/>
    <col min="13309" max="13309" width="11.5703125" style="730" bestFit="1" customWidth="1"/>
    <col min="13310" max="13551" width="9.140625" style="730"/>
    <col min="13552" max="13552" width="18.7109375" style="730" customWidth="1"/>
    <col min="13553" max="13553" width="18.42578125" style="730" customWidth="1"/>
    <col min="13554" max="13554" width="19.5703125" style="730" customWidth="1"/>
    <col min="13555" max="13555" width="11.7109375" style="730" bestFit="1" customWidth="1"/>
    <col min="13556" max="13556" width="19.5703125" style="730" bestFit="1" customWidth="1"/>
    <col min="13557" max="13557" width="13" style="730" bestFit="1" customWidth="1"/>
    <col min="13558" max="13558" width="19.5703125" style="730" bestFit="1" customWidth="1"/>
    <col min="13559" max="13559" width="11.85546875" style="730" bestFit="1" customWidth="1"/>
    <col min="13560" max="13560" width="19.5703125" style="730" bestFit="1" customWidth="1"/>
    <col min="13561" max="13561" width="14" style="730" bestFit="1" customWidth="1"/>
    <col min="13562" max="13562" width="19.5703125" style="730" bestFit="1" customWidth="1"/>
    <col min="13563" max="13564" width="14.42578125" style="730" customWidth="1"/>
    <col min="13565" max="13565" width="11.5703125" style="730" bestFit="1" customWidth="1"/>
    <col min="13566" max="13807" width="9.140625" style="730"/>
    <col min="13808" max="13808" width="18.7109375" style="730" customWidth="1"/>
    <col min="13809" max="13809" width="18.42578125" style="730" customWidth="1"/>
    <col min="13810" max="13810" width="19.5703125" style="730" customWidth="1"/>
    <col min="13811" max="13811" width="11.7109375" style="730" bestFit="1" customWidth="1"/>
    <col min="13812" max="13812" width="19.5703125" style="730" bestFit="1" customWidth="1"/>
    <col min="13813" max="13813" width="13" style="730" bestFit="1" customWidth="1"/>
    <col min="13814" max="13814" width="19.5703125" style="730" bestFit="1" customWidth="1"/>
    <col min="13815" max="13815" width="11.85546875" style="730" bestFit="1" customWidth="1"/>
    <col min="13816" max="13816" width="19.5703125" style="730" bestFit="1" customWidth="1"/>
    <col min="13817" max="13817" width="14" style="730" bestFit="1" customWidth="1"/>
    <col min="13818" max="13818" width="19.5703125" style="730" bestFit="1" customWidth="1"/>
    <col min="13819" max="13820" width="14.42578125" style="730" customWidth="1"/>
    <col min="13821" max="13821" width="11.5703125" style="730" bestFit="1" customWidth="1"/>
    <col min="13822" max="14063" width="9.140625" style="730"/>
    <col min="14064" max="14064" width="18.7109375" style="730" customWidth="1"/>
    <col min="14065" max="14065" width="18.42578125" style="730" customWidth="1"/>
    <col min="14066" max="14066" width="19.5703125" style="730" customWidth="1"/>
    <col min="14067" max="14067" width="11.7109375" style="730" bestFit="1" customWidth="1"/>
    <col min="14068" max="14068" width="19.5703125" style="730" bestFit="1" customWidth="1"/>
    <col min="14069" max="14069" width="13" style="730" bestFit="1" customWidth="1"/>
    <col min="14070" max="14070" width="19.5703125" style="730" bestFit="1" customWidth="1"/>
    <col min="14071" max="14071" width="11.85546875" style="730" bestFit="1" customWidth="1"/>
    <col min="14072" max="14072" width="19.5703125" style="730" bestFit="1" customWidth="1"/>
    <col min="14073" max="14073" width="14" style="730" bestFit="1" customWidth="1"/>
    <col min="14074" max="14074" width="19.5703125" style="730" bestFit="1" customWidth="1"/>
    <col min="14075" max="14076" width="14.42578125" style="730" customWidth="1"/>
    <col min="14077" max="14077" width="11.5703125" style="730" bestFit="1" customWidth="1"/>
    <col min="14078" max="14319" width="9.140625" style="730"/>
    <col min="14320" max="14320" width="18.7109375" style="730" customWidth="1"/>
    <col min="14321" max="14321" width="18.42578125" style="730" customWidth="1"/>
    <col min="14322" max="14322" width="19.5703125" style="730" customWidth="1"/>
    <col min="14323" max="14323" width="11.7109375" style="730" bestFit="1" customWidth="1"/>
    <col min="14324" max="14324" width="19.5703125" style="730" bestFit="1" customWidth="1"/>
    <col min="14325" max="14325" width="13" style="730" bestFit="1" customWidth="1"/>
    <col min="14326" max="14326" width="19.5703125" style="730" bestFit="1" customWidth="1"/>
    <col min="14327" max="14327" width="11.85546875" style="730" bestFit="1" customWidth="1"/>
    <col min="14328" max="14328" width="19.5703125" style="730" bestFit="1" customWidth="1"/>
    <col min="14329" max="14329" width="14" style="730" bestFit="1" customWidth="1"/>
    <col min="14330" max="14330" width="19.5703125" style="730" bestFit="1" customWidth="1"/>
    <col min="14331" max="14332" width="14.42578125" style="730" customWidth="1"/>
    <col min="14333" max="14333" width="11.5703125" style="730" bestFit="1" customWidth="1"/>
    <col min="14334" max="14575" width="9.140625" style="730"/>
    <col min="14576" max="14576" width="18.7109375" style="730" customWidth="1"/>
    <col min="14577" max="14577" width="18.42578125" style="730" customWidth="1"/>
    <col min="14578" max="14578" width="19.5703125" style="730" customWidth="1"/>
    <col min="14579" max="14579" width="11.7109375" style="730" bestFit="1" customWidth="1"/>
    <col min="14580" max="14580" width="19.5703125" style="730" bestFit="1" customWidth="1"/>
    <col min="14581" max="14581" width="13" style="730" bestFit="1" customWidth="1"/>
    <col min="14582" max="14582" width="19.5703125" style="730" bestFit="1" customWidth="1"/>
    <col min="14583" max="14583" width="11.85546875" style="730" bestFit="1" customWidth="1"/>
    <col min="14584" max="14584" width="19.5703125" style="730" bestFit="1" customWidth="1"/>
    <col min="14585" max="14585" width="14" style="730" bestFit="1" customWidth="1"/>
    <col min="14586" max="14586" width="19.5703125" style="730" bestFit="1" customWidth="1"/>
    <col min="14587" max="14588" width="14.42578125" style="730" customWidth="1"/>
    <col min="14589" max="14589" width="11.5703125" style="730" bestFit="1" customWidth="1"/>
    <col min="14590" max="14831" width="9.140625" style="730"/>
    <col min="14832" max="14832" width="18.7109375" style="730" customWidth="1"/>
    <col min="14833" max="14833" width="18.42578125" style="730" customWidth="1"/>
    <col min="14834" max="14834" width="19.5703125" style="730" customWidth="1"/>
    <col min="14835" max="14835" width="11.7109375" style="730" bestFit="1" customWidth="1"/>
    <col min="14836" max="14836" width="19.5703125" style="730" bestFit="1" customWidth="1"/>
    <col min="14837" max="14837" width="13" style="730" bestFit="1" customWidth="1"/>
    <col min="14838" max="14838" width="19.5703125" style="730" bestFit="1" customWidth="1"/>
    <col min="14839" max="14839" width="11.85546875" style="730" bestFit="1" customWidth="1"/>
    <col min="14840" max="14840" width="19.5703125" style="730" bestFit="1" customWidth="1"/>
    <col min="14841" max="14841" width="14" style="730" bestFit="1" customWidth="1"/>
    <col min="14842" max="14842" width="19.5703125" style="730" bestFit="1" customWidth="1"/>
    <col min="14843" max="14844" width="14.42578125" style="730" customWidth="1"/>
    <col min="14845" max="14845" width="11.5703125" style="730" bestFit="1" customWidth="1"/>
    <col min="14846" max="15087" width="9.140625" style="730"/>
    <col min="15088" max="15088" width="18.7109375" style="730" customWidth="1"/>
    <col min="15089" max="15089" width="18.42578125" style="730" customWidth="1"/>
    <col min="15090" max="15090" width="19.5703125" style="730" customWidth="1"/>
    <col min="15091" max="15091" width="11.7109375" style="730" bestFit="1" customWidth="1"/>
    <col min="15092" max="15092" width="19.5703125" style="730" bestFit="1" customWidth="1"/>
    <col min="15093" max="15093" width="13" style="730" bestFit="1" customWidth="1"/>
    <col min="15094" max="15094" width="19.5703125" style="730" bestFit="1" customWidth="1"/>
    <col min="15095" max="15095" width="11.85546875" style="730" bestFit="1" customWidth="1"/>
    <col min="15096" max="15096" width="19.5703125" style="730" bestFit="1" customWidth="1"/>
    <col min="15097" max="15097" width="14" style="730" bestFit="1" customWidth="1"/>
    <col min="15098" max="15098" width="19.5703125" style="730" bestFit="1" customWidth="1"/>
    <col min="15099" max="15100" width="14.42578125" style="730" customWidth="1"/>
    <col min="15101" max="15101" width="11.5703125" style="730" bestFit="1" customWidth="1"/>
    <col min="15102" max="15343" width="9.140625" style="730"/>
    <col min="15344" max="15344" width="18.7109375" style="730" customWidth="1"/>
    <col min="15345" max="15345" width="18.42578125" style="730" customWidth="1"/>
    <col min="15346" max="15346" width="19.5703125" style="730" customWidth="1"/>
    <col min="15347" max="15347" width="11.7109375" style="730" bestFit="1" customWidth="1"/>
    <col min="15348" max="15348" width="19.5703125" style="730" bestFit="1" customWidth="1"/>
    <col min="15349" max="15349" width="13" style="730" bestFit="1" customWidth="1"/>
    <col min="15350" max="15350" width="19.5703125" style="730" bestFit="1" customWidth="1"/>
    <col min="15351" max="15351" width="11.85546875" style="730" bestFit="1" customWidth="1"/>
    <col min="15352" max="15352" width="19.5703125" style="730" bestFit="1" customWidth="1"/>
    <col min="15353" max="15353" width="14" style="730" bestFit="1" customWidth="1"/>
    <col min="15354" max="15354" width="19.5703125" style="730" bestFit="1" customWidth="1"/>
    <col min="15355" max="15356" width="14.42578125" style="730" customWidth="1"/>
    <col min="15357" max="15357" width="11.5703125" style="730" bestFit="1" customWidth="1"/>
    <col min="15358" max="15599" width="9.140625" style="730"/>
    <col min="15600" max="15600" width="18.7109375" style="730" customWidth="1"/>
    <col min="15601" max="15601" width="18.42578125" style="730" customWidth="1"/>
    <col min="15602" max="15602" width="19.5703125" style="730" customWidth="1"/>
    <col min="15603" max="15603" width="11.7109375" style="730" bestFit="1" customWidth="1"/>
    <col min="15604" max="15604" width="19.5703125" style="730" bestFit="1" customWidth="1"/>
    <col min="15605" max="15605" width="13" style="730" bestFit="1" customWidth="1"/>
    <col min="15606" max="15606" width="19.5703125" style="730" bestFit="1" customWidth="1"/>
    <col min="15607" max="15607" width="11.85546875" style="730" bestFit="1" customWidth="1"/>
    <col min="15608" max="15608" width="19.5703125" style="730" bestFit="1" customWidth="1"/>
    <col min="15609" max="15609" width="14" style="730" bestFit="1" customWidth="1"/>
    <col min="15610" max="15610" width="19.5703125" style="730" bestFit="1" customWidth="1"/>
    <col min="15611" max="15612" width="14.42578125" style="730" customWidth="1"/>
    <col min="15613" max="15613" width="11.5703125" style="730" bestFit="1" customWidth="1"/>
    <col min="15614" max="15855" width="9.140625" style="730"/>
    <col min="15856" max="15856" width="18.7109375" style="730" customWidth="1"/>
    <col min="15857" max="15857" width="18.42578125" style="730" customWidth="1"/>
    <col min="15858" max="15858" width="19.5703125" style="730" customWidth="1"/>
    <col min="15859" max="15859" width="11.7109375" style="730" bestFit="1" customWidth="1"/>
    <col min="15860" max="15860" width="19.5703125" style="730" bestFit="1" customWidth="1"/>
    <col min="15861" max="15861" width="13" style="730" bestFit="1" customWidth="1"/>
    <col min="15862" max="15862" width="19.5703125" style="730" bestFit="1" customWidth="1"/>
    <col min="15863" max="15863" width="11.85546875" style="730" bestFit="1" customWidth="1"/>
    <col min="15864" max="15864" width="19.5703125" style="730" bestFit="1" customWidth="1"/>
    <col min="15865" max="15865" width="14" style="730" bestFit="1" customWidth="1"/>
    <col min="15866" max="15866" width="19.5703125" style="730" bestFit="1" customWidth="1"/>
    <col min="15867" max="15868" width="14.42578125" style="730" customWidth="1"/>
    <col min="15869" max="15869" width="11.5703125" style="730" bestFit="1" customWidth="1"/>
    <col min="15870" max="16111" width="9.140625" style="730"/>
    <col min="16112" max="16112" width="18.7109375" style="730" customWidth="1"/>
    <col min="16113" max="16113" width="18.42578125" style="730" customWidth="1"/>
    <col min="16114" max="16114" width="19.5703125" style="730" customWidth="1"/>
    <col min="16115" max="16115" width="11.7109375" style="730" bestFit="1" customWidth="1"/>
    <col min="16116" max="16116" width="19.5703125" style="730" bestFit="1" customWidth="1"/>
    <col min="16117" max="16117" width="13" style="730" bestFit="1" customWidth="1"/>
    <col min="16118" max="16118" width="19.5703125" style="730" bestFit="1" customWidth="1"/>
    <col min="16119" max="16119" width="11.85546875" style="730" bestFit="1" customWidth="1"/>
    <col min="16120" max="16120" width="19.5703125" style="730" bestFit="1" customWidth="1"/>
    <col min="16121" max="16121" width="14" style="730" bestFit="1" customWidth="1"/>
    <col min="16122" max="16122" width="19.5703125" style="730" bestFit="1" customWidth="1"/>
    <col min="16123" max="16124" width="14.42578125" style="730" customWidth="1"/>
    <col min="16125" max="16125" width="11.5703125" style="730" bestFit="1" customWidth="1"/>
    <col min="16126" max="16384" width="9.140625" style="730"/>
  </cols>
  <sheetData>
    <row r="1" spans="1:18">
      <c r="A1" s="2867" t="s">
        <v>1041</v>
      </c>
      <c r="B1" s="2867"/>
      <c r="C1" s="2867"/>
      <c r="D1" s="2867"/>
      <c r="E1" s="2867"/>
      <c r="F1" s="2867"/>
      <c r="G1" s="2867"/>
      <c r="H1" s="2867"/>
      <c r="I1" s="2867"/>
    </row>
    <row r="2" spans="1:18">
      <c r="A2" s="2868" t="s">
        <v>807</v>
      </c>
      <c r="B2" s="2868"/>
      <c r="C2" s="2868"/>
      <c r="D2" s="2868"/>
      <c r="E2" s="2868"/>
      <c r="F2" s="2868"/>
      <c r="G2" s="2868"/>
      <c r="H2" s="2868"/>
      <c r="I2" s="2868"/>
    </row>
    <row r="3" spans="1:18" ht="16.5" thickBot="1">
      <c r="I3" s="731" t="s">
        <v>279</v>
      </c>
      <c r="K3"/>
      <c r="L3"/>
      <c r="M3"/>
      <c r="N3"/>
      <c r="O3"/>
      <c r="P3"/>
      <c r="Q3"/>
      <c r="R3"/>
    </row>
    <row r="4" spans="1:18" ht="16.5" thickTop="1">
      <c r="A4" s="732"/>
      <c r="B4" s="2869" t="s">
        <v>808</v>
      </c>
      <c r="C4" s="2870"/>
      <c r="D4" s="2870"/>
      <c r="E4" s="2871"/>
      <c r="F4" s="2870" t="s">
        <v>809</v>
      </c>
      <c r="G4" s="2870"/>
      <c r="H4" s="2870"/>
      <c r="I4" s="2872"/>
      <c r="K4"/>
      <c r="L4"/>
      <c r="M4"/>
      <c r="N4"/>
      <c r="O4"/>
      <c r="P4"/>
      <c r="Q4"/>
      <c r="R4"/>
    </row>
    <row r="5" spans="1:18" ht="15" customHeight="1">
      <c r="A5" s="2861" t="s">
        <v>216</v>
      </c>
      <c r="B5" s="2873" t="s">
        <v>102</v>
      </c>
      <c r="C5" s="2865"/>
      <c r="D5" s="2863" t="s">
        <v>106</v>
      </c>
      <c r="E5" s="2864"/>
      <c r="F5" s="2874" t="s">
        <v>102</v>
      </c>
      <c r="G5" s="2875"/>
      <c r="H5" s="2863" t="s">
        <v>106</v>
      </c>
      <c r="I5" s="2866"/>
      <c r="K5"/>
      <c r="L5"/>
      <c r="M5"/>
      <c r="N5"/>
      <c r="O5"/>
      <c r="P5"/>
      <c r="Q5"/>
      <c r="R5"/>
    </row>
    <row r="6" spans="1:18" ht="31.5">
      <c r="A6" s="2862"/>
      <c r="B6" s="733" t="s">
        <v>462</v>
      </c>
      <c r="C6" s="733" t="s">
        <v>811</v>
      </c>
      <c r="D6" s="734" t="s">
        <v>462</v>
      </c>
      <c r="E6" s="734" t="s">
        <v>811</v>
      </c>
      <c r="F6" s="735" t="s">
        <v>462</v>
      </c>
      <c r="G6" s="736" t="s">
        <v>811</v>
      </c>
      <c r="H6" s="733" t="s">
        <v>462</v>
      </c>
      <c r="I6" s="737" t="s">
        <v>811</v>
      </c>
      <c r="K6"/>
      <c r="L6"/>
      <c r="M6"/>
      <c r="N6"/>
      <c r="O6"/>
      <c r="P6"/>
      <c r="Q6"/>
      <c r="R6"/>
    </row>
    <row r="7" spans="1:18">
      <c r="A7" s="738" t="s">
        <v>17</v>
      </c>
      <c r="B7" s="739">
        <v>0</v>
      </c>
      <c r="C7" s="740">
        <v>0</v>
      </c>
      <c r="D7" s="741">
        <v>0</v>
      </c>
      <c r="E7" s="742">
        <v>0</v>
      </c>
      <c r="F7" s="743">
        <v>0</v>
      </c>
      <c r="G7" s="744">
        <v>0</v>
      </c>
      <c r="H7" s="739">
        <v>0</v>
      </c>
      <c r="I7" s="745">
        <v>0</v>
      </c>
      <c r="K7"/>
      <c r="L7"/>
      <c r="M7"/>
      <c r="N7"/>
      <c r="O7"/>
      <c r="P7"/>
      <c r="Q7"/>
      <c r="R7"/>
    </row>
    <row r="8" spans="1:18">
      <c r="A8" s="738" t="s">
        <v>16</v>
      </c>
      <c r="B8" s="746">
        <v>0</v>
      </c>
      <c r="C8" s="747">
        <v>0</v>
      </c>
      <c r="D8" s="746">
        <v>0</v>
      </c>
      <c r="E8" s="747">
        <v>0</v>
      </c>
      <c r="F8" s="743">
        <v>0</v>
      </c>
      <c r="G8" s="748">
        <v>0</v>
      </c>
      <c r="H8" s="746">
        <v>0</v>
      </c>
      <c r="I8" s="745">
        <v>0</v>
      </c>
      <c r="K8"/>
      <c r="L8"/>
      <c r="M8"/>
      <c r="N8"/>
      <c r="O8"/>
      <c r="P8"/>
      <c r="Q8"/>
      <c r="R8"/>
    </row>
    <row r="9" spans="1:18">
      <c r="A9" s="738" t="s">
        <v>15</v>
      </c>
      <c r="B9" s="749">
        <v>0</v>
      </c>
      <c r="C9" s="750">
        <v>0</v>
      </c>
      <c r="D9" s="749">
        <v>0</v>
      </c>
      <c r="E9" s="750">
        <v>0</v>
      </c>
      <c r="F9" s="743">
        <v>0</v>
      </c>
      <c r="G9" s="744">
        <v>0</v>
      </c>
      <c r="H9" s="746">
        <v>0</v>
      </c>
      <c r="I9" s="745">
        <v>0</v>
      </c>
      <c r="K9"/>
      <c r="L9"/>
      <c r="M9"/>
      <c r="N9"/>
      <c r="O9"/>
      <c r="P9"/>
      <c r="Q9"/>
      <c r="R9"/>
    </row>
    <row r="10" spans="1:18">
      <c r="A10" s="738" t="s">
        <v>14</v>
      </c>
      <c r="B10" s="749">
        <v>0</v>
      </c>
      <c r="C10" s="750">
        <v>0</v>
      </c>
      <c r="D10" s="749">
        <v>0</v>
      </c>
      <c r="E10" s="750">
        <v>0</v>
      </c>
      <c r="F10" s="743">
        <v>0</v>
      </c>
      <c r="G10" s="744">
        <v>0</v>
      </c>
      <c r="H10" s="744">
        <v>0</v>
      </c>
      <c r="I10" s="745">
        <v>0</v>
      </c>
      <c r="K10"/>
      <c r="L10"/>
      <c r="M10"/>
      <c r="N10"/>
      <c r="O10"/>
      <c r="P10"/>
      <c r="Q10"/>
      <c r="R10"/>
    </row>
    <row r="11" spans="1:18">
      <c r="A11" s="738" t="s">
        <v>13</v>
      </c>
      <c r="B11" s="749">
        <v>0</v>
      </c>
      <c r="C11" s="750">
        <v>0</v>
      </c>
      <c r="D11" s="749">
        <v>0</v>
      </c>
      <c r="E11" s="750">
        <v>0</v>
      </c>
      <c r="F11" s="744">
        <v>0</v>
      </c>
      <c r="G11" s="744">
        <v>0</v>
      </c>
      <c r="H11" s="744">
        <v>0</v>
      </c>
      <c r="I11" s="745">
        <v>0</v>
      </c>
      <c r="K11"/>
      <c r="L11"/>
      <c r="M11"/>
      <c r="N11"/>
      <c r="O11"/>
      <c r="P11"/>
      <c r="Q11"/>
      <c r="R11"/>
    </row>
    <row r="12" spans="1:18">
      <c r="A12" s="738" t="s">
        <v>12</v>
      </c>
      <c r="B12" s="749">
        <v>0</v>
      </c>
      <c r="C12" s="750">
        <v>0</v>
      </c>
      <c r="D12" s="749">
        <v>0</v>
      </c>
      <c r="E12" s="750">
        <v>0</v>
      </c>
      <c r="F12" s="743">
        <v>25277.200000000001</v>
      </c>
      <c r="G12" s="744">
        <v>3.56</v>
      </c>
      <c r="H12" s="751">
        <v>0</v>
      </c>
      <c r="I12" s="745">
        <v>0</v>
      </c>
      <c r="K12"/>
      <c r="L12"/>
      <c r="M12"/>
      <c r="N12"/>
      <c r="O12"/>
      <c r="P12"/>
      <c r="Q12"/>
      <c r="R12"/>
    </row>
    <row r="13" spans="1:18">
      <c r="A13" s="738" t="s">
        <v>11</v>
      </c>
      <c r="B13" s="749">
        <v>0</v>
      </c>
      <c r="C13" s="750">
        <v>0</v>
      </c>
      <c r="D13" s="749">
        <v>0</v>
      </c>
      <c r="E13" s="750">
        <v>0</v>
      </c>
      <c r="F13" s="743">
        <v>11067.78</v>
      </c>
      <c r="G13" s="744">
        <v>3.44</v>
      </c>
      <c r="H13" s="751">
        <v>0</v>
      </c>
      <c r="I13" s="745">
        <v>0</v>
      </c>
      <c r="K13"/>
      <c r="L13"/>
      <c r="M13"/>
      <c r="N13"/>
      <c r="O13"/>
      <c r="P13"/>
      <c r="Q13"/>
      <c r="R13"/>
    </row>
    <row r="14" spans="1:18">
      <c r="A14" s="738" t="s">
        <v>10</v>
      </c>
      <c r="B14" s="749">
        <v>0</v>
      </c>
      <c r="C14" s="750">
        <v>0</v>
      </c>
      <c r="D14" s="749">
        <v>0</v>
      </c>
      <c r="E14" s="750">
        <v>0</v>
      </c>
      <c r="F14" s="743">
        <v>750</v>
      </c>
      <c r="G14" s="744">
        <v>3.8984999999999999</v>
      </c>
      <c r="H14" s="751">
        <v>0</v>
      </c>
      <c r="I14" s="745">
        <v>0</v>
      </c>
      <c r="K14"/>
      <c r="L14"/>
      <c r="M14"/>
      <c r="N14"/>
      <c r="O14"/>
      <c r="P14"/>
      <c r="Q14"/>
      <c r="R14"/>
    </row>
    <row r="15" spans="1:18">
      <c r="A15" s="738" t="s">
        <v>9</v>
      </c>
      <c r="B15" s="749">
        <v>0</v>
      </c>
      <c r="C15" s="750">
        <v>0</v>
      </c>
      <c r="D15" s="750">
        <v>0</v>
      </c>
      <c r="E15" s="752">
        <v>0</v>
      </c>
      <c r="F15" s="743">
        <v>0</v>
      </c>
      <c r="G15" s="743">
        <v>0</v>
      </c>
      <c r="H15" s="751">
        <v>0</v>
      </c>
      <c r="I15" s="745">
        <v>0</v>
      </c>
      <c r="K15"/>
      <c r="L15" s="753"/>
      <c r="M15"/>
      <c r="N15"/>
      <c r="O15"/>
      <c r="P15"/>
      <c r="Q15"/>
      <c r="R15"/>
    </row>
    <row r="16" spans="1:18">
      <c r="A16" s="738" t="s">
        <v>8</v>
      </c>
      <c r="B16" s="749">
        <v>0</v>
      </c>
      <c r="C16" s="750">
        <v>0</v>
      </c>
      <c r="D16" s="750">
        <v>0</v>
      </c>
      <c r="E16" s="752">
        <v>0</v>
      </c>
      <c r="F16" s="743">
        <v>525</v>
      </c>
      <c r="G16" s="743">
        <v>4.3002000000000002</v>
      </c>
      <c r="H16" s="751">
        <v>0</v>
      </c>
      <c r="I16" s="745">
        <v>0</v>
      </c>
      <c r="K16"/>
      <c r="L16"/>
      <c r="M16"/>
      <c r="N16"/>
      <c r="O16"/>
      <c r="P16"/>
      <c r="Q16"/>
      <c r="R16"/>
    </row>
    <row r="17" spans="1:18">
      <c r="A17" s="738" t="s">
        <v>7</v>
      </c>
      <c r="B17" s="754">
        <v>5000</v>
      </c>
      <c r="C17" s="750">
        <v>4.6109999999999998</v>
      </c>
      <c r="D17" s="751">
        <v>0</v>
      </c>
      <c r="E17" s="752">
        <v>0</v>
      </c>
      <c r="F17" s="743">
        <v>0</v>
      </c>
      <c r="G17" s="743">
        <v>0</v>
      </c>
      <c r="H17" s="750">
        <v>0</v>
      </c>
      <c r="I17" s="745">
        <v>0</v>
      </c>
      <c r="K17"/>
      <c r="L17" s="755"/>
      <c r="M17"/>
      <c r="N17"/>
      <c r="O17"/>
      <c r="P17"/>
      <c r="Q17"/>
      <c r="R17"/>
    </row>
    <row r="18" spans="1:18">
      <c r="A18" s="756" t="s">
        <v>6</v>
      </c>
      <c r="B18" s="754">
        <v>3400</v>
      </c>
      <c r="C18" s="750">
        <v>3.2944</v>
      </c>
      <c r="D18" s="757">
        <v>0</v>
      </c>
      <c r="E18" s="752">
        <v>0</v>
      </c>
      <c r="F18" s="743">
        <v>0</v>
      </c>
      <c r="G18" s="743">
        <v>0</v>
      </c>
      <c r="H18" s="750">
        <v>0</v>
      </c>
      <c r="I18" s="745">
        <v>0</v>
      </c>
      <c r="K18"/>
      <c r="L18" s="758"/>
      <c r="M18"/>
      <c r="N18"/>
      <c r="O18"/>
      <c r="P18"/>
      <c r="Q18"/>
      <c r="R18"/>
    </row>
    <row r="19" spans="1:18">
      <c r="A19" s="759" t="s">
        <v>597</v>
      </c>
      <c r="B19" s="760">
        <f>SUM(B7:B18)</f>
        <v>8400</v>
      </c>
      <c r="C19" s="761">
        <v>4.08</v>
      </c>
      <c r="D19" s="762">
        <v>0</v>
      </c>
      <c r="E19" s="763">
        <v>0</v>
      </c>
      <c r="F19" s="764">
        <f>SUM(F7:F18)</f>
        <v>37619.980000000003</v>
      </c>
      <c r="G19" s="765">
        <v>3.54</v>
      </c>
      <c r="H19" s="762">
        <v>0</v>
      </c>
      <c r="I19" s="766">
        <v>0</v>
      </c>
      <c r="K19"/>
      <c r="L19" s="767"/>
      <c r="M19"/>
      <c r="N19"/>
      <c r="O19"/>
      <c r="P19"/>
      <c r="Q19"/>
      <c r="R19"/>
    </row>
    <row r="20" spans="1:18" ht="15.75" customHeight="1">
      <c r="A20" s="768"/>
      <c r="B20" s="2856" t="s">
        <v>812</v>
      </c>
      <c r="C20" s="2857"/>
      <c r="D20" s="2857"/>
      <c r="E20" s="2858"/>
      <c r="F20" s="2859" t="s">
        <v>813</v>
      </c>
      <c r="G20" s="2859"/>
      <c r="H20" s="2859"/>
      <c r="I20" s="2860"/>
      <c r="K20"/>
      <c r="L20"/>
      <c r="M20"/>
      <c r="N20"/>
      <c r="O20"/>
      <c r="P20"/>
      <c r="Q20"/>
      <c r="R20"/>
    </row>
    <row r="21" spans="1:18">
      <c r="A21" s="2861" t="s">
        <v>810</v>
      </c>
      <c r="B21" s="2863" t="s">
        <v>102</v>
      </c>
      <c r="C21" s="2864"/>
      <c r="D21" s="2865" t="s">
        <v>106</v>
      </c>
      <c r="E21" s="2864"/>
      <c r="F21" s="2865" t="s">
        <v>102</v>
      </c>
      <c r="G21" s="2864"/>
      <c r="H21" s="2865" t="s">
        <v>106</v>
      </c>
      <c r="I21" s="2866"/>
      <c r="K21"/>
      <c r="L21"/>
      <c r="M21"/>
      <c r="N21"/>
      <c r="O21"/>
      <c r="P21"/>
      <c r="Q21"/>
      <c r="R21"/>
    </row>
    <row r="22" spans="1:18" ht="31.5">
      <c r="A22" s="2862"/>
      <c r="B22" s="733" t="s">
        <v>462</v>
      </c>
      <c r="C22" s="733" t="s">
        <v>811</v>
      </c>
      <c r="D22" s="733" t="s">
        <v>462</v>
      </c>
      <c r="E22" s="736" t="s">
        <v>811</v>
      </c>
      <c r="F22" s="736" t="s">
        <v>462</v>
      </c>
      <c r="G22" s="736" t="s">
        <v>811</v>
      </c>
      <c r="H22" s="733" t="s">
        <v>462</v>
      </c>
      <c r="I22" s="769" t="s">
        <v>811</v>
      </c>
      <c r="K22"/>
      <c r="L22"/>
      <c r="M22"/>
      <c r="N22"/>
      <c r="O22"/>
      <c r="P22"/>
      <c r="Q22"/>
      <c r="R22"/>
    </row>
    <row r="23" spans="1:18">
      <c r="A23" s="738" t="s">
        <v>17</v>
      </c>
      <c r="B23" s="770">
        <v>45750</v>
      </c>
      <c r="C23" s="771">
        <v>0.3422</v>
      </c>
      <c r="D23" s="772">
        <v>700</v>
      </c>
      <c r="E23" s="773">
        <v>1.53</v>
      </c>
      <c r="F23" s="774">
        <v>0</v>
      </c>
      <c r="G23" s="775">
        <v>0</v>
      </c>
      <c r="H23" s="775">
        <v>0</v>
      </c>
      <c r="I23" s="776">
        <v>0</v>
      </c>
      <c r="K23"/>
      <c r="L23"/>
      <c r="M23"/>
      <c r="N23"/>
      <c r="O23"/>
      <c r="P23"/>
      <c r="Q23"/>
      <c r="R23"/>
    </row>
    <row r="24" spans="1:18">
      <c r="A24" s="738" t="s">
        <v>16</v>
      </c>
      <c r="B24" s="770">
        <v>24000</v>
      </c>
      <c r="C24" s="777">
        <v>0.36609999999999998</v>
      </c>
      <c r="D24" s="778">
        <v>5000</v>
      </c>
      <c r="E24" s="779">
        <v>1.4948999999999999</v>
      </c>
      <c r="F24" s="774">
        <v>0</v>
      </c>
      <c r="G24" s="775">
        <v>0</v>
      </c>
      <c r="H24" s="775">
        <v>0</v>
      </c>
      <c r="I24" s="776">
        <v>0</v>
      </c>
      <c r="K24"/>
      <c r="L24"/>
      <c r="M24"/>
      <c r="N24"/>
      <c r="O24"/>
      <c r="P24"/>
      <c r="Q24"/>
      <c r="R24"/>
    </row>
    <row r="25" spans="1:18">
      <c r="A25" s="738" t="s">
        <v>15</v>
      </c>
      <c r="B25" s="770">
        <v>5000</v>
      </c>
      <c r="C25" s="777">
        <v>0.42920000000000003</v>
      </c>
      <c r="D25" s="778">
        <v>10000</v>
      </c>
      <c r="E25" s="779">
        <v>0.33600000000000002</v>
      </c>
      <c r="F25" s="780">
        <v>0</v>
      </c>
      <c r="G25" s="775">
        <v>0</v>
      </c>
      <c r="H25" s="775">
        <v>0</v>
      </c>
      <c r="I25" s="776">
        <v>0</v>
      </c>
      <c r="K25"/>
      <c r="L25"/>
      <c r="M25"/>
      <c r="N25"/>
      <c r="O25"/>
      <c r="P25"/>
      <c r="Q25"/>
      <c r="R25"/>
    </row>
    <row r="26" spans="1:18">
      <c r="A26" s="738" t="s">
        <v>14</v>
      </c>
      <c r="B26" s="770">
        <v>10000</v>
      </c>
      <c r="C26" s="777">
        <v>0.40510000000000002</v>
      </c>
      <c r="D26" s="778">
        <v>5000</v>
      </c>
      <c r="E26" s="779">
        <v>0.60519999999999996</v>
      </c>
      <c r="F26" s="774">
        <v>0</v>
      </c>
      <c r="G26" s="775">
        <v>0</v>
      </c>
      <c r="H26" s="775">
        <v>0</v>
      </c>
      <c r="I26" s="776">
        <v>0</v>
      </c>
      <c r="K26"/>
      <c r="L26"/>
      <c r="M26"/>
      <c r="N26"/>
      <c r="O26"/>
      <c r="P26"/>
      <c r="Q26"/>
      <c r="R26"/>
    </row>
    <row r="27" spans="1:18">
      <c r="A27" s="738" t="s">
        <v>13</v>
      </c>
      <c r="B27" s="770">
        <v>0</v>
      </c>
      <c r="C27" s="777">
        <v>0</v>
      </c>
      <c r="D27" s="777">
        <v>0</v>
      </c>
      <c r="E27" s="779">
        <v>0</v>
      </c>
      <c r="F27" s="774">
        <v>0</v>
      </c>
      <c r="G27" s="775">
        <v>0</v>
      </c>
      <c r="H27" s="775">
        <v>0</v>
      </c>
      <c r="I27" s="776">
        <v>0</v>
      </c>
      <c r="K27"/>
      <c r="L27"/>
      <c r="M27"/>
      <c r="N27"/>
      <c r="O27"/>
      <c r="P27"/>
      <c r="Q27"/>
      <c r="R27"/>
    </row>
    <row r="28" spans="1:18">
      <c r="A28" s="738" t="s">
        <v>12</v>
      </c>
      <c r="B28" s="770">
        <v>0</v>
      </c>
      <c r="C28" s="777">
        <v>0</v>
      </c>
      <c r="D28" s="777">
        <v>0</v>
      </c>
      <c r="E28" s="779">
        <v>0</v>
      </c>
      <c r="F28" s="774">
        <v>0</v>
      </c>
      <c r="G28" s="775">
        <v>0</v>
      </c>
      <c r="H28" s="775">
        <v>0</v>
      </c>
      <c r="I28" s="776">
        <v>0</v>
      </c>
      <c r="K28"/>
      <c r="L28"/>
      <c r="M28"/>
      <c r="N28"/>
      <c r="O28"/>
      <c r="P28"/>
      <c r="Q28"/>
      <c r="R28"/>
    </row>
    <row r="29" spans="1:18">
      <c r="A29" s="738" t="s">
        <v>11</v>
      </c>
      <c r="B29" s="770">
        <v>0</v>
      </c>
      <c r="C29" s="777">
        <v>0</v>
      </c>
      <c r="D29" s="777">
        <v>0</v>
      </c>
      <c r="E29" s="779">
        <v>0</v>
      </c>
      <c r="F29" s="780">
        <v>0</v>
      </c>
      <c r="G29" s="775">
        <v>0</v>
      </c>
      <c r="H29" s="778">
        <v>17430</v>
      </c>
      <c r="I29" s="781">
        <v>5.1816000000000004</v>
      </c>
      <c r="K29"/>
      <c r="L29"/>
      <c r="M29"/>
      <c r="N29"/>
      <c r="O29"/>
      <c r="P29"/>
      <c r="Q29"/>
      <c r="R29"/>
    </row>
    <row r="30" spans="1:18">
      <c r="A30" s="738" t="s">
        <v>10</v>
      </c>
      <c r="B30" s="770">
        <v>0</v>
      </c>
      <c r="C30" s="777">
        <v>0</v>
      </c>
      <c r="D30" s="777">
        <v>0</v>
      </c>
      <c r="E30" s="779">
        <v>0</v>
      </c>
      <c r="F30" s="779">
        <v>0</v>
      </c>
      <c r="G30" s="779">
        <v>0</v>
      </c>
      <c r="H30" s="777">
        <v>2100</v>
      </c>
      <c r="I30" s="781">
        <v>5.0362999999999998</v>
      </c>
      <c r="K30"/>
      <c r="L30"/>
      <c r="M30"/>
      <c r="N30"/>
      <c r="O30"/>
      <c r="P30"/>
      <c r="Q30"/>
      <c r="R30"/>
    </row>
    <row r="31" spans="1:18">
      <c r="A31" s="738" t="s">
        <v>9</v>
      </c>
      <c r="B31" s="770">
        <v>0</v>
      </c>
      <c r="C31" s="777">
        <v>0</v>
      </c>
      <c r="D31" s="777">
        <v>0</v>
      </c>
      <c r="E31" s="779">
        <v>0</v>
      </c>
      <c r="F31" s="779">
        <v>0</v>
      </c>
      <c r="G31" s="779">
        <v>0</v>
      </c>
      <c r="H31" s="777">
        <v>16000</v>
      </c>
      <c r="I31" s="781">
        <v>5.2198000000000002</v>
      </c>
      <c r="K31"/>
      <c r="L31"/>
      <c r="M31"/>
      <c r="N31"/>
      <c r="O31"/>
      <c r="P31"/>
      <c r="Q31"/>
      <c r="R31"/>
    </row>
    <row r="32" spans="1:18">
      <c r="A32" s="738" t="s">
        <v>8</v>
      </c>
      <c r="B32" s="770">
        <v>0</v>
      </c>
      <c r="C32" s="777">
        <v>0</v>
      </c>
      <c r="D32" s="777">
        <v>0</v>
      </c>
      <c r="E32" s="779">
        <v>0</v>
      </c>
      <c r="F32" s="779">
        <v>0</v>
      </c>
      <c r="G32" s="779">
        <v>0</v>
      </c>
      <c r="H32" s="777">
        <v>60920</v>
      </c>
      <c r="I32" s="781">
        <v>5.1041149868680229</v>
      </c>
      <c r="K32" s="753"/>
      <c r="L32"/>
      <c r="M32"/>
      <c r="N32"/>
      <c r="O32"/>
      <c r="P32"/>
      <c r="Q32"/>
      <c r="R32"/>
    </row>
    <row r="33" spans="1:18">
      <c r="A33" s="738" t="s">
        <v>7</v>
      </c>
      <c r="B33" s="770">
        <v>0</v>
      </c>
      <c r="C33" s="777">
        <v>0</v>
      </c>
      <c r="D33" s="777">
        <v>0</v>
      </c>
      <c r="E33" s="779">
        <v>0</v>
      </c>
      <c r="F33" s="779">
        <v>0</v>
      </c>
      <c r="G33" s="779">
        <v>0</v>
      </c>
      <c r="H33" s="777">
        <v>39140</v>
      </c>
      <c r="I33" s="781">
        <v>5.1640379662749103</v>
      </c>
      <c r="K33"/>
      <c r="L33"/>
      <c r="M33"/>
      <c r="N33"/>
      <c r="O33"/>
      <c r="P33"/>
      <c r="Q33"/>
      <c r="R33"/>
    </row>
    <row r="34" spans="1:18">
      <c r="A34" s="756" t="s">
        <v>6</v>
      </c>
      <c r="B34" s="770">
        <v>0</v>
      </c>
      <c r="C34" s="777">
        <v>0</v>
      </c>
      <c r="D34" s="777">
        <v>0</v>
      </c>
      <c r="E34" s="779">
        <v>0</v>
      </c>
      <c r="F34" s="779">
        <v>0</v>
      </c>
      <c r="G34" s="779">
        <v>0</v>
      </c>
      <c r="H34" s="777">
        <v>26870</v>
      </c>
      <c r="I34" s="781">
        <v>5.0846669519910677</v>
      </c>
      <c r="K34"/>
      <c r="L34"/>
      <c r="M34"/>
      <c r="N34"/>
      <c r="O34"/>
      <c r="P34"/>
      <c r="Q34"/>
      <c r="R34"/>
    </row>
    <row r="35" spans="1:18">
      <c r="A35" s="759" t="s">
        <v>597</v>
      </c>
      <c r="B35" s="782">
        <f>SUM(B23:B34)</f>
        <v>84750</v>
      </c>
      <c r="C35" s="783">
        <v>0.36</v>
      </c>
      <c r="D35" s="783">
        <f>SUM(D23:D34)</f>
        <v>20700</v>
      </c>
      <c r="E35" s="784">
        <v>0.72128115942028981</v>
      </c>
      <c r="F35" s="785">
        <v>0</v>
      </c>
      <c r="G35" s="785">
        <v>0</v>
      </c>
      <c r="H35" s="782">
        <f>SUM(H23:H34)</f>
        <v>162460</v>
      </c>
      <c r="I35" s="766">
        <v>5.1341724670688178</v>
      </c>
      <c r="K35"/>
      <c r="L35"/>
      <c r="M35"/>
      <c r="N35"/>
      <c r="O35"/>
      <c r="P35"/>
      <c r="Q35"/>
      <c r="R35"/>
    </row>
    <row r="36" spans="1:18" ht="19.5" customHeight="1">
      <c r="A36" s="2830" t="s">
        <v>810</v>
      </c>
      <c r="B36" s="2850" t="s">
        <v>814</v>
      </c>
      <c r="C36" s="2850"/>
      <c r="D36" s="2850"/>
      <c r="E36" s="2850"/>
      <c r="F36" s="2850" t="s">
        <v>815</v>
      </c>
      <c r="G36" s="2850"/>
      <c r="H36" s="2850"/>
      <c r="I36" s="2851"/>
      <c r="K36"/>
      <c r="L36"/>
      <c r="M36"/>
      <c r="N36"/>
      <c r="O36"/>
      <c r="P36"/>
      <c r="Q36"/>
      <c r="R36"/>
    </row>
    <row r="37" spans="1:18" ht="15" customHeight="1">
      <c r="A37" s="2848"/>
      <c r="B37" s="2852" t="s">
        <v>102</v>
      </c>
      <c r="C37" s="2853"/>
      <c r="D37" s="2854" t="s">
        <v>106</v>
      </c>
      <c r="E37" s="2853"/>
      <c r="F37" s="2852" t="s">
        <v>102</v>
      </c>
      <c r="G37" s="2853"/>
      <c r="H37" s="2854" t="s">
        <v>106</v>
      </c>
      <c r="I37" s="2855"/>
      <c r="L37" s="786"/>
    </row>
    <row r="38" spans="1:18" ht="31.5">
      <c r="A38" s="2849"/>
      <c r="B38" s="787" t="s">
        <v>462</v>
      </c>
      <c r="C38" s="788" t="s">
        <v>816</v>
      </c>
      <c r="D38" s="787" t="s">
        <v>462</v>
      </c>
      <c r="E38" s="788" t="s">
        <v>816</v>
      </c>
      <c r="F38" s="787" t="s">
        <v>462</v>
      </c>
      <c r="G38" s="788" t="s">
        <v>816</v>
      </c>
      <c r="H38" s="787" t="s">
        <v>462</v>
      </c>
      <c r="I38" s="789" t="s">
        <v>816</v>
      </c>
    </row>
    <row r="39" spans="1:18">
      <c r="A39" s="790" t="s">
        <v>17</v>
      </c>
      <c r="B39" s="791">
        <v>2450</v>
      </c>
      <c r="C39" s="792">
        <v>0.498</v>
      </c>
      <c r="D39" s="793">
        <v>26950</v>
      </c>
      <c r="E39" s="794">
        <v>3.6551</v>
      </c>
      <c r="F39" s="795">
        <v>0</v>
      </c>
      <c r="G39" s="795">
        <v>0</v>
      </c>
      <c r="H39" s="796">
        <v>23850</v>
      </c>
      <c r="I39" s="797">
        <v>3.4554</v>
      </c>
    </row>
    <row r="40" spans="1:18">
      <c r="A40" s="738" t="s">
        <v>16</v>
      </c>
      <c r="B40" s="795">
        <v>0</v>
      </c>
      <c r="C40" s="795">
        <v>0</v>
      </c>
      <c r="D40" s="794">
        <v>0</v>
      </c>
      <c r="E40" s="794">
        <v>0</v>
      </c>
      <c r="F40" s="795">
        <v>0</v>
      </c>
      <c r="G40" s="795">
        <v>0</v>
      </c>
      <c r="H40" s="794">
        <v>0</v>
      </c>
      <c r="I40" s="798">
        <v>0</v>
      </c>
    </row>
    <row r="41" spans="1:18">
      <c r="A41" s="738" t="s">
        <v>817</v>
      </c>
      <c r="B41" s="791">
        <v>0</v>
      </c>
      <c r="C41" s="791">
        <v>0</v>
      </c>
      <c r="D41" s="794">
        <v>0</v>
      </c>
      <c r="E41" s="794">
        <v>0</v>
      </c>
      <c r="F41" s="791">
        <v>0</v>
      </c>
      <c r="G41" s="791">
        <v>0</v>
      </c>
      <c r="H41" s="794">
        <v>0</v>
      </c>
      <c r="I41" s="798">
        <v>0</v>
      </c>
    </row>
    <row r="42" spans="1:18">
      <c r="A42" s="738" t="s">
        <v>14</v>
      </c>
      <c r="B42" s="799">
        <v>0</v>
      </c>
      <c r="C42" s="799">
        <v>0</v>
      </c>
      <c r="D42" s="794">
        <v>0</v>
      </c>
      <c r="E42" s="794">
        <v>0</v>
      </c>
      <c r="F42" s="799">
        <v>0</v>
      </c>
      <c r="G42" s="799">
        <v>0</v>
      </c>
      <c r="H42" s="794">
        <v>0</v>
      </c>
      <c r="I42" s="798">
        <v>0</v>
      </c>
    </row>
    <row r="43" spans="1:18">
      <c r="A43" s="738" t="s">
        <v>13</v>
      </c>
      <c r="B43" s="799">
        <v>0</v>
      </c>
      <c r="C43" s="799">
        <v>0</v>
      </c>
      <c r="D43" s="794">
        <v>0</v>
      </c>
      <c r="E43" s="794">
        <v>0</v>
      </c>
      <c r="F43" s="799">
        <v>0</v>
      </c>
      <c r="G43" s="799">
        <v>0</v>
      </c>
      <c r="H43" s="794">
        <v>0</v>
      </c>
      <c r="I43" s="798">
        <v>0</v>
      </c>
    </row>
    <row r="44" spans="1:18">
      <c r="A44" s="738" t="s">
        <v>12</v>
      </c>
      <c r="B44" s="799">
        <v>0</v>
      </c>
      <c r="C44" s="799">
        <v>0</v>
      </c>
      <c r="D44" s="794">
        <v>0</v>
      </c>
      <c r="E44" s="794">
        <v>0</v>
      </c>
      <c r="F44" s="799">
        <v>0</v>
      </c>
      <c r="G44" s="799">
        <v>0</v>
      </c>
      <c r="H44" s="794">
        <v>0</v>
      </c>
      <c r="I44" s="798">
        <v>0</v>
      </c>
    </row>
    <row r="45" spans="1:18">
      <c r="A45" s="738" t="s">
        <v>11</v>
      </c>
      <c r="B45" s="791">
        <v>0</v>
      </c>
      <c r="C45" s="791">
        <v>0</v>
      </c>
      <c r="D45" s="794">
        <v>0</v>
      </c>
      <c r="E45" s="794">
        <v>0</v>
      </c>
      <c r="F45" s="791">
        <v>0</v>
      </c>
      <c r="G45" s="791">
        <v>0</v>
      </c>
      <c r="H45" s="794">
        <v>0</v>
      </c>
      <c r="I45" s="798">
        <v>0</v>
      </c>
    </row>
    <row r="46" spans="1:18">
      <c r="A46" s="738" t="s">
        <v>10</v>
      </c>
      <c r="B46" s="799">
        <v>0</v>
      </c>
      <c r="C46" s="799">
        <v>0</v>
      </c>
      <c r="D46" s="794">
        <v>0</v>
      </c>
      <c r="E46" s="794">
        <v>0</v>
      </c>
      <c r="F46" s="799">
        <v>0</v>
      </c>
      <c r="G46" s="799">
        <v>0</v>
      </c>
      <c r="H46" s="794">
        <v>0</v>
      </c>
      <c r="I46" s="798">
        <v>0</v>
      </c>
    </row>
    <row r="47" spans="1:18">
      <c r="A47" s="738" t="s">
        <v>9</v>
      </c>
      <c r="B47" s="795">
        <v>0</v>
      </c>
      <c r="C47" s="795">
        <v>0</v>
      </c>
      <c r="D47" s="794">
        <v>0</v>
      </c>
      <c r="E47" s="794">
        <v>0</v>
      </c>
      <c r="F47" s="795">
        <v>0</v>
      </c>
      <c r="G47" s="795">
        <v>0</v>
      </c>
      <c r="H47" s="794">
        <v>0</v>
      </c>
      <c r="I47" s="798">
        <v>0</v>
      </c>
      <c r="K47" s="800"/>
    </row>
    <row r="48" spans="1:18">
      <c r="A48" s="738" t="s">
        <v>8</v>
      </c>
      <c r="B48" s="795">
        <v>0</v>
      </c>
      <c r="C48" s="795">
        <v>0</v>
      </c>
      <c r="D48" s="794">
        <v>0</v>
      </c>
      <c r="E48" s="794">
        <v>0</v>
      </c>
      <c r="F48" s="795">
        <v>0</v>
      </c>
      <c r="G48" s="795">
        <v>0</v>
      </c>
      <c r="H48" s="794">
        <v>0</v>
      </c>
      <c r="I48" s="798">
        <v>0</v>
      </c>
    </row>
    <row r="49" spans="1:18">
      <c r="A49" s="738" t="s">
        <v>7</v>
      </c>
      <c r="B49" s="795">
        <v>0</v>
      </c>
      <c r="C49" s="795">
        <v>0</v>
      </c>
      <c r="D49" s="794">
        <v>0</v>
      </c>
      <c r="E49" s="794">
        <v>0</v>
      </c>
      <c r="F49" s="795">
        <v>0</v>
      </c>
      <c r="G49" s="795">
        <v>0</v>
      </c>
      <c r="H49" s="794">
        <v>0</v>
      </c>
      <c r="I49" s="798">
        <v>0</v>
      </c>
    </row>
    <row r="50" spans="1:18">
      <c r="A50" s="756" t="s">
        <v>6</v>
      </c>
      <c r="B50" s="801">
        <v>0</v>
      </c>
      <c r="C50" s="801">
        <v>0</v>
      </c>
      <c r="D50" s="794">
        <v>0</v>
      </c>
      <c r="E50" s="794">
        <v>0</v>
      </c>
      <c r="F50" s="802">
        <v>8550</v>
      </c>
      <c r="G50" s="801">
        <v>3.47</v>
      </c>
      <c r="H50" s="794">
        <v>0</v>
      </c>
      <c r="I50" s="803">
        <v>0</v>
      </c>
    </row>
    <row r="51" spans="1:18">
      <c r="A51" s="804" t="s">
        <v>597</v>
      </c>
      <c r="B51" s="805">
        <f>SUM(B39:B50)</f>
        <v>2450</v>
      </c>
      <c r="C51" s="806">
        <v>0.5</v>
      </c>
      <c r="D51" s="805">
        <f>SUM(D39:D50)</f>
        <v>26950</v>
      </c>
      <c r="E51" s="806">
        <v>3.6551</v>
      </c>
      <c r="F51" s="807">
        <f>SUM(F39:F50)</f>
        <v>8550</v>
      </c>
      <c r="G51" s="806">
        <v>3.47</v>
      </c>
      <c r="H51" s="805">
        <f>SUM(H39:H50)</f>
        <v>23850</v>
      </c>
      <c r="I51" s="808">
        <v>3.4554</v>
      </c>
      <c r="K51" s="809"/>
      <c r="L51" s="786"/>
    </row>
    <row r="52" spans="1:18" ht="19.5" customHeight="1">
      <c r="A52" s="2830" t="s">
        <v>810</v>
      </c>
      <c r="B52" s="2850" t="s">
        <v>818</v>
      </c>
      <c r="C52" s="2850"/>
      <c r="D52" s="2850"/>
      <c r="E52" s="2850"/>
      <c r="F52" s="2850" t="s">
        <v>819</v>
      </c>
      <c r="G52" s="2850"/>
      <c r="H52" s="2850"/>
      <c r="I52" s="2851"/>
      <c r="K52"/>
      <c r="L52" s="786"/>
      <c r="M52"/>
      <c r="N52"/>
      <c r="O52"/>
      <c r="P52"/>
      <c r="Q52"/>
      <c r="R52"/>
    </row>
    <row r="53" spans="1:18" ht="15" customHeight="1">
      <c r="A53" s="2848"/>
      <c r="B53" s="2852" t="s">
        <v>102</v>
      </c>
      <c r="C53" s="2853"/>
      <c r="D53" s="2854" t="s">
        <v>106</v>
      </c>
      <c r="E53" s="2853"/>
      <c r="F53" s="2852" t="s">
        <v>102</v>
      </c>
      <c r="G53" s="2853"/>
      <c r="H53" s="2854" t="s">
        <v>106</v>
      </c>
      <c r="I53" s="2855"/>
      <c r="L53" s="786"/>
    </row>
    <row r="54" spans="1:18" ht="31.5">
      <c r="A54" s="2849"/>
      <c r="B54" s="787" t="s">
        <v>462</v>
      </c>
      <c r="C54" s="788" t="s">
        <v>816</v>
      </c>
      <c r="D54" s="787" t="s">
        <v>462</v>
      </c>
      <c r="E54" s="788" t="s">
        <v>816</v>
      </c>
      <c r="F54" s="787" t="s">
        <v>462</v>
      </c>
      <c r="G54" s="788" t="s">
        <v>816</v>
      </c>
      <c r="H54" s="787" t="s">
        <v>462</v>
      </c>
      <c r="I54" s="789" t="s">
        <v>816</v>
      </c>
      <c r="L54" s="786"/>
    </row>
    <row r="55" spans="1:18">
      <c r="A55" s="790" t="s">
        <v>17</v>
      </c>
      <c r="B55" s="791">
        <v>25300</v>
      </c>
      <c r="C55" s="791">
        <v>0.48</v>
      </c>
      <c r="D55" s="810">
        <v>28850</v>
      </c>
      <c r="E55" s="794">
        <v>3.3014000000000001</v>
      </c>
      <c r="F55" s="791">
        <v>0</v>
      </c>
      <c r="G55" s="791">
        <v>0</v>
      </c>
      <c r="H55" s="791">
        <v>0</v>
      </c>
      <c r="I55" s="811">
        <v>0</v>
      </c>
    </row>
    <row r="56" spans="1:18">
      <c r="A56" s="738" t="s">
        <v>16</v>
      </c>
      <c r="B56" s="791">
        <v>7400</v>
      </c>
      <c r="C56" s="791">
        <v>0.45</v>
      </c>
      <c r="D56" s="794">
        <v>0</v>
      </c>
      <c r="E56" s="794">
        <v>0</v>
      </c>
      <c r="F56" s="795">
        <v>0</v>
      </c>
      <c r="G56" s="791">
        <v>0</v>
      </c>
      <c r="H56" s="791">
        <v>0</v>
      </c>
      <c r="I56" s="812">
        <v>0</v>
      </c>
    </row>
    <row r="57" spans="1:18">
      <c r="A57" s="738" t="s">
        <v>817</v>
      </c>
      <c r="B57" s="791">
        <v>5500</v>
      </c>
      <c r="C57" s="791">
        <v>0.67</v>
      </c>
      <c r="D57" s="794">
        <v>0</v>
      </c>
      <c r="E57" s="813">
        <v>0</v>
      </c>
      <c r="F57" s="791">
        <v>0</v>
      </c>
      <c r="G57" s="791">
        <v>0</v>
      </c>
      <c r="H57" s="791">
        <v>0</v>
      </c>
      <c r="I57" s="812">
        <v>0</v>
      </c>
    </row>
    <row r="58" spans="1:18">
      <c r="A58" s="738" t="s">
        <v>14</v>
      </c>
      <c r="B58" s="799">
        <v>0</v>
      </c>
      <c r="C58" s="799">
        <v>0</v>
      </c>
      <c r="D58" s="794">
        <v>0</v>
      </c>
      <c r="E58" s="794">
        <v>0</v>
      </c>
      <c r="F58" s="799">
        <v>1700</v>
      </c>
      <c r="G58" s="814">
        <v>1.52</v>
      </c>
      <c r="H58" s="794">
        <v>0</v>
      </c>
      <c r="I58" s="812">
        <v>0</v>
      </c>
    </row>
    <row r="59" spans="1:18">
      <c r="A59" s="738" t="s">
        <v>13</v>
      </c>
      <c r="B59" s="799">
        <v>0</v>
      </c>
      <c r="C59" s="799">
        <v>0</v>
      </c>
      <c r="D59" s="794">
        <v>0</v>
      </c>
      <c r="E59" s="794">
        <v>0</v>
      </c>
      <c r="F59" s="799">
        <v>0</v>
      </c>
      <c r="G59" s="799">
        <v>0</v>
      </c>
      <c r="H59" s="794">
        <v>0</v>
      </c>
      <c r="I59" s="812">
        <v>0</v>
      </c>
    </row>
    <row r="60" spans="1:18">
      <c r="A60" s="738" t="s">
        <v>12</v>
      </c>
      <c r="B60" s="799">
        <v>0</v>
      </c>
      <c r="C60" s="799">
        <v>0</v>
      </c>
      <c r="D60" s="794">
        <v>0</v>
      </c>
      <c r="E60" s="813">
        <v>0</v>
      </c>
      <c r="F60" s="799">
        <v>0</v>
      </c>
      <c r="G60" s="791">
        <v>0</v>
      </c>
      <c r="H60" s="794">
        <v>0</v>
      </c>
      <c r="I60" s="815">
        <v>0</v>
      </c>
    </row>
    <row r="61" spans="1:18">
      <c r="A61" s="738" t="s">
        <v>11</v>
      </c>
      <c r="B61" s="791">
        <v>0</v>
      </c>
      <c r="C61" s="791">
        <v>0</v>
      </c>
      <c r="D61" s="794">
        <v>0</v>
      </c>
      <c r="E61" s="794">
        <v>0</v>
      </c>
      <c r="F61" s="791">
        <v>0</v>
      </c>
      <c r="G61" s="799">
        <v>0</v>
      </c>
      <c r="H61" s="794">
        <v>0</v>
      </c>
      <c r="I61" s="812">
        <v>0</v>
      </c>
    </row>
    <row r="62" spans="1:18">
      <c r="A62" s="738" t="s">
        <v>10</v>
      </c>
      <c r="B62" s="799">
        <v>0</v>
      </c>
      <c r="C62" s="799">
        <v>0</v>
      </c>
      <c r="D62" s="794">
        <v>0</v>
      </c>
      <c r="E62" s="813">
        <v>0</v>
      </c>
      <c r="F62" s="799">
        <v>0</v>
      </c>
      <c r="G62" s="799">
        <v>0</v>
      </c>
      <c r="H62" s="794">
        <v>0</v>
      </c>
      <c r="I62" s="815">
        <v>0</v>
      </c>
    </row>
    <row r="63" spans="1:18">
      <c r="A63" s="738" t="s">
        <v>9</v>
      </c>
      <c r="B63" s="795">
        <v>0</v>
      </c>
      <c r="C63" s="795">
        <v>0</v>
      </c>
      <c r="D63" s="794">
        <v>0</v>
      </c>
      <c r="E63" s="813">
        <v>0</v>
      </c>
      <c r="F63" s="795">
        <v>0</v>
      </c>
      <c r="G63" s="791">
        <v>0</v>
      </c>
      <c r="H63" s="794">
        <v>0</v>
      </c>
      <c r="I63" s="815">
        <v>0</v>
      </c>
    </row>
    <row r="64" spans="1:18">
      <c r="A64" s="738" t="s">
        <v>8</v>
      </c>
      <c r="B64" s="795">
        <v>0</v>
      </c>
      <c r="C64" s="795">
        <v>0</v>
      </c>
      <c r="D64" s="794">
        <v>0</v>
      </c>
      <c r="E64" s="813">
        <v>0</v>
      </c>
      <c r="F64" s="795">
        <v>0</v>
      </c>
      <c r="G64" s="799">
        <v>0</v>
      </c>
      <c r="H64" s="794">
        <v>0</v>
      </c>
      <c r="I64" s="815">
        <v>0</v>
      </c>
    </row>
    <row r="65" spans="1:11">
      <c r="A65" s="738" t="s">
        <v>7</v>
      </c>
      <c r="B65" s="795">
        <v>0</v>
      </c>
      <c r="C65" s="795">
        <v>0</v>
      </c>
      <c r="D65" s="794">
        <v>0</v>
      </c>
      <c r="E65" s="813">
        <v>0</v>
      </c>
      <c r="F65" s="795">
        <v>0</v>
      </c>
      <c r="G65" s="795">
        <v>0</v>
      </c>
      <c r="H65" s="794">
        <v>0</v>
      </c>
      <c r="I65" s="815">
        <v>0</v>
      </c>
    </row>
    <row r="66" spans="1:11">
      <c r="A66" s="756" t="s">
        <v>6</v>
      </c>
      <c r="B66" s="802">
        <v>5000</v>
      </c>
      <c r="C66" s="802">
        <v>3.17</v>
      </c>
      <c r="D66" s="794">
        <v>0</v>
      </c>
      <c r="E66" s="813">
        <v>0</v>
      </c>
      <c r="F66" s="801">
        <v>0</v>
      </c>
      <c r="G66" s="791">
        <v>0</v>
      </c>
      <c r="H66" s="794">
        <v>0</v>
      </c>
      <c r="I66" s="815">
        <v>0</v>
      </c>
    </row>
    <row r="67" spans="1:11">
      <c r="A67" s="804" t="s">
        <v>597</v>
      </c>
      <c r="B67" s="807">
        <f>SUM(B55:B66)</f>
        <v>43200</v>
      </c>
      <c r="C67" s="807">
        <v>0.81</v>
      </c>
      <c r="D67" s="805">
        <f>SUM(D55:D66)</f>
        <v>28850</v>
      </c>
      <c r="E67" s="806">
        <v>3.3014000000000001</v>
      </c>
      <c r="F67" s="805">
        <f>SUM(F55:F66)</f>
        <v>1700</v>
      </c>
      <c r="G67" s="806">
        <v>1.52</v>
      </c>
      <c r="H67" s="816">
        <f>SUM(H55:H66)</f>
        <v>0</v>
      </c>
      <c r="I67" s="817">
        <v>0</v>
      </c>
    </row>
    <row r="68" spans="1:11" ht="15.75" customHeight="1">
      <c r="A68" s="2830" t="s">
        <v>810</v>
      </c>
      <c r="B68" s="2836" t="s">
        <v>820</v>
      </c>
      <c r="C68" s="2837"/>
      <c r="D68" s="2837"/>
      <c r="E68" s="2837"/>
      <c r="F68" s="2837"/>
      <c r="G68" s="2837"/>
      <c r="H68" s="2837"/>
      <c r="I68" s="2838"/>
    </row>
    <row r="69" spans="1:11">
      <c r="A69" s="2830"/>
      <c r="B69" s="2839" t="s">
        <v>821</v>
      </c>
      <c r="C69" s="2840"/>
      <c r="D69" s="2840"/>
      <c r="E69" s="2841"/>
      <c r="F69" s="2839" t="s">
        <v>822</v>
      </c>
      <c r="G69" s="2840"/>
      <c r="H69" s="2840"/>
      <c r="I69" s="2842"/>
      <c r="K69" s="786"/>
    </row>
    <row r="70" spans="1:11">
      <c r="A70" s="2830"/>
      <c r="B70" s="2843" t="s">
        <v>102</v>
      </c>
      <c r="C70" s="2844"/>
      <c r="D70" s="2843" t="s">
        <v>106</v>
      </c>
      <c r="E70" s="2844"/>
      <c r="F70" s="2845" t="s">
        <v>102</v>
      </c>
      <c r="G70" s="2846"/>
      <c r="H70" s="2845" t="s">
        <v>106</v>
      </c>
      <c r="I70" s="2847"/>
    </row>
    <row r="71" spans="1:11" ht="31.5">
      <c r="A71" s="2831"/>
      <c r="B71" s="787" t="s">
        <v>462</v>
      </c>
      <c r="C71" s="788" t="s">
        <v>816</v>
      </c>
      <c r="D71" s="787" t="s">
        <v>462</v>
      </c>
      <c r="E71" s="818" t="s">
        <v>816</v>
      </c>
      <c r="F71" s="819" t="s">
        <v>462</v>
      </c>
      <c r="G71" s="787" t="s">
        <v>823</v>
      </c>
      <c r="H71" s="820" t="s">
        <v>462</v>
      </c>
      <c r="I71" s="789" t="s">
        <v>823</v>
      </c>
    </row>
    <row r="72" spans="1:11">
      <c r="A72" s="790" t="s">
        <v>17</v>
      </c>
      <c r="B72" s="821">
        <v>0</v>
      </c>
      <c r="C72" s="821">
        <v>0</v>
      </c>
      <c r="D72" s="821">
        <v>0</v>
      </c>
      <c r="E72" s="821">
        <v>0</v>
      </c>
      <c r="F72" s="822">
        <v>0</v>
      </c>
      <c r="G72" s="822">
        <v>0</v>
      </c>
      <c r="H72" s="822">
        <v>0</v>
      </c>
      <c r="I72" s="811">
        <v>0</v>
      </c>
    </row>
    <row r="73" spans="1:11">
      <c r="A73" s="738" t="s">
        <v>16</v>
      </c>
      <c r="B73" s="823">
        <v>0</v>
      </c>
      <c r="C73" s="824">
        <v>0</v>
      </c>
      <c r="D73" s="824">
        <v>0</v>
      </c>
      <c r="E73" s="824">
        <v>0</v>
      </c>
      <c r="F73" s="825">
        <v>0</v>
      </c>
      <c r="G73" s="822">
        <v>0</v>
      </c>
      <c r="H73" s="822">
        <v>0</v>
      </c>
      <c r="I73" s="812">
        <v>0</v>
      </c>
    </row>
    <row r="74" spans="1:11">
      <c r="A74" s="738" t="s">
        <v>15</v>
      </c>
      <c r="B74" s="826">
        <v>0</v>
      </c>
      <c r="C74" s="824">
        <v>0</v>
      </c>
      <c r="D74" s="824">
        <v>0</v>
      </c>
      <c r="E74" s="824">
        <v>0</v>
      </c>
      <c r="F74" s="822">
        <v>0</v>
      </c>
      <c r="G74" s="822">
        <v>0</v>
      </c>
      <c r="H74" s="822">
        <v>0</v>
      </c>
      <c r="I74" s="812">
        <v>0</v>
      </c>
    </row>
    <row r="75" spans="1:11">
      <c r="A75" s="738" t="s">
        <v>14</v>
      </c>
      <c r="B75" s="824">
        <v>100</v>
      </c>
      <c r="C75" s="822">
        <v>3</v>
      </c>
      <c r="D75" s="822">
        <v>0</v>
      </c>
      <c r="E75" s="822">
        <v>0</v>
      </c>
      <c r="F75" s="822">
        <v>0</v>
      </c>
      <c r="G75" s="822">
        <v>0</v>
      </c>
      <c r="H75" s="822">
        <v>0</v>
      </c>
      <c r="I75" s="812">
        <v>0</v>
      </c>
    </row>
    <row r="76" spans="1:11">
      <c r="A76" s="738" t="s">
        <v>13</v>
      </c>
      <c r="B76" s="824">
        <v>0</v>
      </c>
      <c r="C76" s="822">
        <v>0</v>
      </c>
      <c r="D76" s="822">
        <v>0</v>
      </c>
      <c r="E76" s="822">
        <v>0</v>
      </c>
      <c r="F76" s="825">
        <v>44050</v>
      </c>
      <c r="G76" s="822">
        <v>5</v>
      </c>
      <c r="H76" s="827">
        <v>0</v>
      </c>
      <c r="I76" s="812">
        <v>0</v>
      </c>
    </row>
    <row r="77" spans="1:11">
      <c r="A77" s="738" t="s">
        <v>12</v>
      </c>
      <c r="B77" s="828">
        <v>2000</v>
      </c>
      <c r="C77" s="822">
        <v>3</v>
      </c>
      <c r="D77" s="822">
        <v>0</v>
      </c>
      <c r="E77" s="822">
        <v>0</v>
      </c>
      <c r="F77" s="828">
        <v>0</v>
      </c>
      <c r="G77" s="822">
        <v>0</v>
      </c>
      <c r="H77" s="822">
        <v>0</v>
      </c>
      <c r="I77" s="815">
        <v>0</v>
      </c>
    </row>
    <row r="78" spans="1:11">
      <c r="A78" s="738" t="s">
        <v>11</v>
      </c>
      <c r="B78" s="824">
        <v>1050</v>
      </c>
      <c r="C78" s="822">
        <v>3</v>
      </c>
      <c r="D78" s="822">
        <v>0</v>
      </c>
      <c r="E78" s="822">
        <v>0</v>
      </c>
      <c r="F78" s="825">
        <v>10000</v>
      </c>
      <c r="G78" s="822">
        <v>5</v>
      </c>
      <c r="H78" s="825">
        <v>3600</v>
      </c>
      <c r="I78" s="812">
        <v>5</v>
      </c>
    </row>
    <row r="79" spans="1:11">
      <c r="A79" s="738" t="s">
        <v>10</v>
      </c>
      <c r="B79" s="824">
        <v>0</v>
      </c>
      <c r="C79" s="822">
        <v>0</v>
      </c>
      <c r="D79" s="822">
        <v>0</v>
      </c>
      <c r="E79" s="822">
        <v>0</v>
      </c>
      <c r="F79" s="825">
        <v>6100</v>
      </c>
      <c r="G79" s="822">
        <v>5</v>
      </c>
      <c r="H79" s="825">
        <v>400</v>
      </c>
      <c r="I79" s="815">
        <v>5</v>
      </c>
    </row>
    <row r="80" spans="1:11">
      <c r="A80" s="738" t="s">
        <v>9</v>
      </c>
      <c r="B80" s="824">
        <v>0</v>
      </c>
      <c r="C80" s="822">
        <v>0</v>
      </c>
      <c r="D80" s="822">
        <v>0</v>
      </c>
      <c r="E80" s="822">
        <v>0</v>
      </c>
      <c r="F80" s="825">
        <v>1670</v>
      </c>
      <c r="G80" s="822">
        <v>5</v>
      </c>
      <c r="H80" s="825">
        <v>0</v>
      </c>
      <c r="I80" s="815">
        <v>0</v>
      </c>
    </row>
    <row r="81" spans="1:9">
      <c r="A81" s="738" t="s">
        <v>8</v>
      </c>
      <c r="B81" s="824">
        <v>0</v>
      </c>
      <c r="C81" s="822">
        <v>0</v>
      </c>
      <c r="D81" s="822">
        <v>0</v>
      </c>
      <c r="E81" s="822">
        <v>0</v>
      </c>
      <c r="F81" s="825">
        <v>7900</v>
      </c>
      <c r="G81" s="822">
        <v>5</v>
      </c>
      <c r="H81" s="825">
        <v>1700</v>
      </c>
      <c r="I81" s="815">
        <v>5</v>
      </c>
    </row>
    <row r="82" spans="1:9">
      <c r="A82" s="738" t="s">
        <v>7</v>
      </c>
      <c r="B82" s="824">
        <v>0</v>
      </c>
      <c r="C82" s="822">
        <v>0</v>
      </c>
      <c r="D82" s="822">
        <v>0</v>
      </c>
      <c r="E82" s="822">
        <v>0</v>
      </c>
      <c r="F82" s="822">
        <v>0</v>
      </c>
      <c r="G82" s="822">
        <v>0</v>
      </c>
      <c r="H82" s="822">
        <v>0</v>
      </c>
      <c r="I82" s="815">
        <v>0</v>
      </c>
    </row>
    <row r="83" spans="1:9">
      <c r="A83" s="756" t="s">
        <v>6</v>
      </c>
      <c r="B83" s="829">
        <v>42800</v>
      </c>
      <c r="C83" s="822">
        <v>3</v>
      </c>
      <c r="D83" s="822">
        <v>0</v>
      </c>
      <c r="E83" s="822">
        <v>0</v>
      </c>
      <c r="F83" s="822">
        <v>0</v>
      </c>
      <c r="G83" s="822">
        <v>0</v>
      </c>
      <c r="H83" s="822">
        <v>0</v>
      </c>
      <c r="I83" s="815">
        <v>0</v>
      </c>
    </row>
    <row r="84" spans="1:9" ht="16.5" thickBot="1">
      <c r="A84" s="804" t="s">
        <v>597</v>
      </c>
      <c r="B84" s="830">
        <f>SUM(B72:B83)</f>
        <v>45950</v>
      </c>
      <c r="C84" s="831">
        <v>3</v>
      </c>
      <c r="D84" s="832">
        <v>0</v>
      </c>
      <c r="E84" s="833">
        <v>0</v>
      </c>
      <c r="F84" s="832">
        <f>SUM(F72:F83)</f>
        <v>69720</v>
      </c>
      <c r="G84" s="833">
        <v>5</v>
      </c>
      <c r="H84" s="834">
        <f>SUM(H72:H83)</f>
        <v>5700</v>
      </c>
      <c r="I84" s="835">
        <v>5</v>
      </c>
    </row>
    <row r="85" spans="1:9" ht="16.5" thickTop="1">
      <c r="A85" s="2830" t="s">
        <v>810</v>
      </c>
      <c r="B85" s="2832" t="s">
        <v>824</v>
      </c>
      <c r="C85" s="2833"/>
      <c r="D85" s="836"/>
      <c r="E85" s="836"/>
      <c r="F85" s="836"/>
      <c r="G85" s="837"/>
      <c r="H85" s="836"/>
      <c r="I85" s="836"/>
    </row>
    <row r="86" spans="1:9">
      <c r="A86" s="2830"/>
      <c r="B86" s="2834"/>
      <c r="C86" s="2835"/>
      <c r="D86" s="836"/>
      <c r="E86" s="836"/>
      <c r="F86" s="836"/>
      <c r="G86" s="837"/>
      <c r="H86" s="836"/>
      <c r="I86" s="836"/>
    </row>
    <row r="87" spans="1:9">
      <c r="A87" s="2830"/>
      <c r="B87" s="838" t="s">
        <v>102</v>
      </c>
      <c r="C87" s="839" t="s">
        <v>106</v>
      </c>
      <c r="D87" s="836"/>
      <c r="E87" s="836"/>
      <c r="F87" s="836"/>
      <c r="G87" s="837"/>
      <c r="H87" s="836"/>
      <c r="I87" s="836"/>
    </row>
    <row r="88" spans="1:9">
      <c r="A88" s="2831"/>
      <c r="B88" s="840" t="s">
        <v>462</v>
      </c>
      <c r="C88" s="841" t="s">
        <v>462</v>
      </c>
      <c r="D88" s="836"/>
      <c r="E88" s="836"/>
      <c r="F88" s="836"/>
      <c r="G88" s="837"/>
      <c r="H88" s="836"/>
      <c r="I88" s="836"/>
    </row>
    <row r="89" spans="1:9">
      <c r="A89" s="790" t="s">
        <v>17</v>
      </c>
      <c r="B89" s="842">
        <v>0</v>
      </c>
      <c r="C89" s="811">
        <v>0</v>
      </c>
      <c r="D89" s="836"/>
      <c r="E89" s="836"/>
      <c r="F89" s="836"/>
      <c r="G89" s="837"/>
      <c r="H89" s="836"/>
      <c r="I89" s="836"/>
    </row>
    <row r="90" spans="1:9">
      <c r="A90" s="738" t="s">
        <v>16</v>
      </c>
      <c r="B90" s="843">
        <v>0</v>
      </c>
      <c r="C90" s="812">
        <v>0</v>
      </c>
      <c r="D90" s="836"/>
      <c r="E90" s="836"/>
      <c r="F90" s="836"/>
      <c r="G90" s="837"/>
      <c r="H90" s="836"/>
      <c r="I90" s="836"/>
    </row>
    <row r="91" spans="1:9">
      <c r="A91" s="738" t="s">
        <v>15</v>
      </c>
      <c r="B91" s="843">
        <v>300</v>
      </c>
      <c r="C91" s="844">
        <v>3420</v>
      </c>
      <c r="D91" s="836"/>
      <c r="E91" s="836"/>
      <c r="F91" s="836"/>
      <c r="G91" s="837"/>
      <c r="H91" s="836"/>
      <c r="I91" s="836"/>
    </row>
    <row r="92" spans="1:9">
      <c r="A92" s="738" t="s">
        <v>14</v>
      </c>
      <c r="B92" s="843">
        <v>5200</v>
      </c>
      <c r="C92" s="844">
        <v>2000</v>
      </c>
      <c r="D92" s="836"/>
      <c r="E92" s="836"/>
      <c r="F92" s="836"/>
      <c r="G92" s="837"/>
      <c r="H92" s="836"/>
      <c r="I92" s="836"/>
    </row>
    <row r="93" spans="1:9">
      <c r="A93" s="738" t="s">
        <v>13</v>
      </c>
      <c r="B93" s="843">
        <v>15080</v>
      </c>
      <c r="C93" s="844">
        <v>300</v>
      </c>
      <c r="D93" s="836"/>
      <c r="E93" s="836"/>
      <c r="F93" s="836"/>
      <c r="G93" s="837"/>
      <c r="H93" s="836"/>
      <c r="I93" s="836"/>
    </row>
    <row r="94" spans="1:9">
      <c r="A94" s="738" t="s">
        <v>12</v>
      </c>
      <c r="B94" s="843">
        <v>3000</v>
      </c>
      <c r="C94" s="845">
        <v>1000</v>
      </c>
      <c r="D94" s="836"/>
      <c r="E94" s="836"/>
      <c r="F94" s="836"/>
      <c r="G94" s="837"/>
      <c r="H94" s="836"/>
      <c r="I94" s="836"/>
    </row>
    <row r="95" spans="1:9">
      <c r="A95" s="738" t="s">
        <v>11</v>
      </c>
      <c r="B95" s="843">
        <v>500</v>
      </c>
      <c r="C95" s="812">
        <v>0</v>
      </c>
      <c r="D95" s="836"/>
      <c r="E95" s="836"/>
      <c r="F95" s="836"/>
      <c r="G95" s="837"/>
      <c r="H95" s="836"/>
      <c r="I95" s="836"/>
    </row>
    <row r="96" spans="1:9">
      <c r="A96" s="738" t="s">
        <v>10</v>
      </c>
      <c r="B96" s="843">
        <v>3300</v>
      </c>
      <c r="C96" s="815">
        <v>0</v>
      </c>
      <c r="D96" s="836"/>
      <c r="E96" s="836"/>
      <c r="F96" s="836"/>
      <c r="G96" s="837"/>
      <c r="H96" s="836"/>
      <c r="I96" s="836"/>
    </row>
    <row r="97" spans="1:11">
      <c r="A97" s="738" t="s">
        <v>9</v>
      </c>
      <c r="B97" s="843">
        <v>2480</v>
      </c>
      <c r="C97" s="815">
        <v>3000</v>
      </c>
      <c r="D97" s="836"/>
      <c r="E97" s="836"/>
      <c r="F97" s="836"/>
      <c r="G97" s="846"/>
      <c r="H97" s="836"/>
      <c r="I97" s="836"/>
    </row>
    <row r="98" spans="1:11">
      <c r="A98" s="738" t="s">
        <v>8</v>
      </c>
      <c r="B98" s="843">
        <v>8465</v>
      </c>
      <c r="C98" s="815">
        <v>4930</v>
      </c>
      <c r="D98" s="836"/>
      <c r="E98" s="836"/>
      <c r="F98" s="836"/>
      <c r="G98" s="846"/>
      <c r="H98" s="836"/>
      <c r="I98" s="836"/>
    </row>
    <row r="99" spans="1:11">
      <c r="A99" s="738" t="s">
        <v>7</v>
      </c>
      <c r="B99" s="843">
        <v>0</v>
      </c>
      <c r="C99" s="815">
        <v>131630.83749999999</v>
      </c>
      <c r="D99" s="836"/>
      <c r="E99" s="836"/>
      <c r="F99" s="836"/>
      <c r="G99" s="836"/>
      <c r="H99" s="836"/>
      <c r="I99" s="836"/>
    </row>
    <row r="100" spans="1:11">
      <c r="A100" s="756" t="s">
        <v>6</v>
      </c>
      <c r="B100" s="843">
        <v>0</v>
      </c>
      <c r="C100" s="815">
        <v>8048.1324999999997</v>
      </c>
      <c r="D100" s="847"/>
      <c r="E100" s="836"/>
      <c r="F100" s="836"/>
      <c r="G100" s="837"/>
      <c r="H100" s="836"/>
      <c r="I100" s="836"/>
    </row>
    <row r="101" spans="1:11" ht="16.5" thickBot="1">
      <c r="A101" s="848" t="s">
        <v>597</v>
      </c>
      <c r="B101" s="849">
        <f>SUM(B89:B100)</f>
        <v>38325</v>
      </c>
      <c r="C101" s="850">
        <f>SUM(C89:C100)</f>
        <v>154328.97</v>
      </c>
      <c r="D101" s="836"/>
      <c r="E101" s="836"/>
      <c r="F101" s="836"/>
      <c r="G101" s="837"/>
      <c r="H101" s="836"/>
      <c r="I101" s="836"/>
    </row>
    <row r="102" spans="1:11" ht="16.5" thickTop="1">
      <c r="A102" s="851" t="s">
        <v>825</v>
      </c>
      <c r="E102" s="852"/>
      <c r="G102" s="786"/>
      <c r="K102" s="786"/>
    </row>
    <row r="103" spans="1:11">
      <c r="K103" s="786"/>
    </row>
    <row r="104" spans="1:11">
      <c r="I104" s="853"/>
    </row>
    <row r="106" spans="1:11">
      <c r="H106" s="854"/>
    </row>
  </sheetData>
  <mergeCells count="40">
    <mergeCell ref="A1:I1"/>
    <mergeCell ref="A2:I2"/>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A36:A38"/>
    <mergeCell ref="B36:E36"/>
    <mergeCell ref="F36:I36"/>
    <mergeCell ref="B37:C37"/>
    <mergeCell ref="D37:E37"/>
    <mergeCell ref="F37:G37"/>
    <mergeCell ref="H37:I37"/>
    <mergeCell ref="A52:A54"/>
    <mergeCell ref="B52:E52"/>
    <mergeCell ref="F52:I52"/>
    <mergeCell ref="B53:C53"/>
    <mergeCell ref="D53:E53"/>
    <mergeCell ref="F53:G53"/>
    <mergeCell ref="H53:I53"/>
    <mergeCell ref="A85:A88"/>
    <mergeCell ref="B85:C86"/>
    <mergeCell ref="A68:A71"/>
    <mergeCell ref="B68:I68"/>
    <mergeCell ref="B69:E69"/>
    <mergeCell ref="F69:I69"/>
    <mergeCell ref="B70:C70"/>
    <mergeCell ref="D70:E70"/>
    <mergeCell ref="F70:G70"/>
    <mergeCell ref="H70:I70"/>
  </mergeCells>
  <pageMargins left="0" right="0" top="0" bottom="0" header="0.3" footer="0.3"/>
  <pageSetup scale="46" orientation="portrait" r:id="rId1"/>
</worksheet>
</file>

<file path=xl/worksheets/sheet52.xml><?xml version="1.0" encoding="utf-8"?>
<worksheet xmlns="http://schemas.openxmlformats.org/spreadsheetml/2006/main" xmlns:r="http://schemas.openxmlformats.org/officeDocument/2006/relationships">
  <sheetPr>
    <pageSetUpPr fitToPage="1"/>
  </sheetPr>
  <dimension ref="A1:T34"/>
  <sheetViews>
    <sheetView showGridLines="0" zoomScale="80" zoomScaleNormal="80" zoomScaleSheetLayoutView="76" workbookViewId="0">
      <selection activeCell="W13" sqref="W13"/>
    </sheetView>
  </sheetViews>
  <sheetFormatPr defaultRowHeight="15.75"/>
  <cols>
    <col min="1" max="1" width="13.140625" style="730" bestFit="1" customWidth="1"/>
    <col min="2" max="2" width="14.85546875" style="730" bestFit="1" customWidth="1"/>
    <col min="3" max="3" width="18.5703125" style="730" bestFit="1" customWidth="1"/>
    <col min="4" max="5" width="9.85546875" style="730" bestFit="1" customWidth="1"/>
    <col min="6" max="6" width="14.85546875" style="730" bestFit="1" customWidth="1"/>
    <col min="7" max="7" width="14" style="730" customWidth="1"/>
    <col min="8" max="8" width="14.7109375" style="730" bestFit="1" customWidth="1"/>
    <col min="9" max="9" width="14.28515625" style="730" customWidth="1"/>
    <col min="10" max="11" width="9.85546875" style="730" bestFit="1" customWidth="1"/>
    <col min="12" max="12" width="12.28515625" style="730" customWidth="1"/>
    <col min="13" max="13" width="14" style="730" customWidth="1"/>
    <col min="14" max="14" width="13.85546875" style="730" customWidth="1"/>
    <col min="15" max="15" width="13.85546875" style="730" bestFit="1" customWidth="1"/>
    <col min="16" max="16" width="13.42578125" style="730" customWidth="1"/>
    <col min="17" max="17" width="11.5703125" style="730" customWidth="1"/>
    <col min="18" max="256" width="9.140625" style="730"/>
    <col min="257" max="257" width="13.140625" style="730" bestFit="1" customWidth="1"/>
    <col min="258" max="258" width="14.7109375" style="730" bestFit="1" customWidth="1"/>
    <col min="259" max="259" width="18.42578125" style="730" bestFit="1" customWidth="1"/>
    <col min="260" max="261" width="9.7109375" style="730" bestFit="1" customWidth="1"/>
    <col min="262" max="262" width="14.7109375" style="730" bestFit="1" customWidth="1"/>
    <col min="263" max="263" width="14" style="730" customWidth="1"/>
    <col min="264" max="264" width="14.140625" style="730" bestFit="1" customWidth="1"/>
    <col min="265" max="265" width="14.28515625" style="730" customWidth="1"/>
    <col min="266" max="267" width="9.7109375" style="730" bestFit="1" customWidth="1"/>
    <col min="268" max="268" width="12.28515625" style="730" customWidth="1"/>
    <col min="269" max="269" width="14" style="730" customWidth="1"/>
    <col min="270" max="270" width="13.85546875" style="730" customWidth="1"/>
    <col min="271" max="271" width="13.7109375" style="730" bestFit="1" customWidth="1"/>
    <col min="272" max="272" width="13.42578125" style="730" customWidth="1"/>
    <col min="273" max="273" width="11.5703125" style="730" customWidth="1"/>
    <col min="274" max="512" width="9.140625" style="730"/>
    <col min="513" max="513" width="13.140625" style="730" bestFit="1" customWidth="1"/>
    <col min="514" max="514" width="14.7109375" style="730" bestFit="1" customWidth="1"/>
    <col min="515" max="515" width="18.42578125" style="730" bestFit="1" customWidth="1"/>
    <col min="516" max="517" width="9.7109375" style="730" bestFit="1" customWidth="1"/>
    <col min="518" max="518" width="14.7109375" style="730" bestFit="1" customWidth="1"/>
    <col min="519" max="519" width="14" style="730" customWidth="1"/>
    <col min="520" max="520" width="14.140625" style="730" bestFit="1" customWidth="1"/>
    <col min="521" max="521" width="14.28515625" style="730" customWidth="1"/>
    <col min="522" max="523" width="9.7109375" style="730" bestFit="1" customWidth="1"/>
    <col min="524" max="524" width="12.28515625" style="730" customWidth="1"/>
    <col min="525" max="525" width="14" style="730" customWidth="1"/>
    <col min="526" max="526" width="13.85546875" style="730" customWidth="1"/>
    <col min="527" max="527" width="13.7109375" style="730" bestFit="1" customWidth="1"/>
    <col min="528" max="528" width="13.42578125" style="730" customWidth="1"/>
    <col min="529" max="529" width="11.5703125" style="730" customWidth="1"/>
    <col min="530" max="768" width="9.140625" style="730"/>
    <col min="769" max="769" width="13.140625" style="730" bestFit="1" customWidth="1"/>
    <col min="770" max="770" width="14.7109375" style="730" bestFit="1" customWidth="1"/>
    <col min="771" max="771" width="18.42578125" style="730" bestFit="1" customWidth="1"/>
    <col min="772" max="773" width="9.7109375" style="730" bestFit="1" customWidth="1"/>
    <col min="774" max="774" width="14.7109375" style="730" bestFit="1" customWidth="1"/>
    <col min="775" max="775" width="14" style="730" customWidth="1"/>
    <col min="776" max="776" width="14.140625" style="730" bestFit="1" customWidth="1"/>
    <col min="777" max="777" width="14.28515625" style="730" customWidth="1"/>
    <col min="778" max="779" width="9.7109375" style="730" bestFit="1" customWidth="1"/>
    <col min="780" max="780" width="12.28515625" style="730" customWidth="1"/>
    <col min="781" max="781" width="14" style="730" customWidth="1"/>
    <col min="782" max="782" width="13.85546875" style="730" customWidth="1"/>
    <col min="783" max="783" width="13.7109375" style="730" bestFit="1" customWidth="1"/>
    <col min="784" max="784" width="13.42578125" style="730" customWidth="1"/>
    <col min="785" max="785" width="11.5703125" style="730" customWidth="1"/>
    <col min="786" max="1024" width="9.140625" style="730"/>
    <col min="1025" max="1025" width="13.140625" style="730" bestFit="1" customWidth="1"/>
    <col min="1026" max="1026" width="14.7109375" style="730" bestFit="1" customWidth="1"/>
    <col min="1027" max="1027" width="18.42578125" style="730" bestFit="1" customWidth="1"/>
    <col min="1028" max="1029" width="9.7109375" style="730" bestFit="1" customWidth="1"/>
    <col min="1030" max="1030" width="14.7109375" style="730" bestFit="1" customWidth="1"/>
    <col min="1031" max="1031" width="14" style="730" customWidth="1"/>
    <col min="1032" max="1032" width="14.140625" style="730" bestFit="1" customWidth="1"/>
    <col min="1033" max="1033" width="14.28515625" style="730" customWidth="1"/>
    <col min="1034" max="1035" width="9.7109375" style="730" bestFit="1" customWidth="1"/>
    <col min="1036" max="1036" width="12.28515625" style="730" customWidth="1"/>
    <col min="1037" max="1037" width="14" style="730" customWidth="1"/>
    <col min="1038" max="1038" width="13.85546875" style="730" customWidth="1"/>
    <col min="1039" max="1039" width="13.7109375" style="730" bestFit="1" customWidth="1"/>
    <col min="1040" max="1040" width="13.42578125" style="730" customWidth="1"/>
    <col min="1041" max="1041" width="11.5703125" style="730" customWidth="1"/>
    <col min="1042" max="1280" width="9.140625" style="730"/>
    <col min="1281" max="1281" width="13.140625" style="730" bestFit="1" customWidth="1"/>
    <col min="1282" max="1282" width="14.7109375" style="730" bestFit="1" customWidth="1"/>
    <col min="1283" max="1283" width="18.42578125" style="730" bestFit="1" customWidth="1"/>
    <col min="1284" max="1285" width="9.7109375" style="730" bestFit="1" customWidth="1"/>
    <col min="1286" max="1286" width="14.7109375" style="730" bestFit="1" customWidth="1"/>
    <col min="1287" max="1287" width="14" style="730" customWidth="1"/>
    <col min="1288" max="1288" width="14.140625" style="730" bestFit="1" customWidth="1"/>
    <col min="1289" max="1289" width="14.28515625" style="730" customWidth="1"/>
    <col min="1290" max="1291" width="9.7109375" style="730" bestFit="1" customWidth="1"/>
    <col min="1292" max="1292" width="12.28515625" style="730" customWidth="1"/>
    <col min="1293" max="1293" width="14" style="730" customWidth="1"/>
    <col min="1294" max="1294" width="13.85546875" style="730" customWidth="1"/>
    <col min="1295" max="1295" width="13.7109375" style="730" bestFit="1" customWidth="1"/>
    <col min="1296" max="1296" width="13.42578125" style="730" customWidth="1"/>
    <col min="1297" max="1297" width="11.5703125" style="730" customWidth="1"/>
    <col min="1298" max="1536" width="9.140625" style="730"/>
    <col min="1537" max="1537" width="13.140625" style="730" bestFit="1" customWidth="1"/>
    <col min="1538" max="1538" width="14.7109375" style="730" bestFit="1" customWidth="1"/>
    <col min="1539" max="1539" width="18.42578125" style="730" bestFit="1" customWidth="1"/>
    <col min="1540" max="1541" width="9.7109375" style="730" bestFit="1" customWidth="1"/>
    <col min="1542" max="1542" width="14.7109375" style="730" bestFit="1" customWidth="1"/>
    <col min="1543" max="1543" width="14" style="730" customWidth="1"/>
    <col min="1544" max="1544" width="14.140625" style="730" bestFit="1" customWidth="1"/>
    <col min="1545" max="1545" width="14.28515625" style="730" customWidth="1"/>
    <col min="1546" max="1547" width="9.7109375" style="730" bestFit="1" customWidth="1"/>
    <col min="1548" max="1548" width="12.28515625" style="730" customWidth="1"/>
    <col min="1549" max="1549" width="14" style="730" customWidth="1"/>
    <col min="1550" max="1550" width="13.85546875" style="730" customWidth="1"/>
    <col min="1551" max="1551" width="13.7109375" style="730" bestFit="1" customWidth="1"/>
    <col min="1552" max="1552" width="13.42578125" style="730" customWidth="1"/>
    <col min="1553" max="1553" width="11.5703125" style="730" customWidth="1"/>
    <col min="1554" max="1792" width="9.140625" style="730"/>
    <col min="1793" max="1793" width="13.140625" style="730" bestFit="1" customWidth="1"/>
    <col min="1794" max="1794" width="14.7109375" style="730" bestFit="1" customWidth="1"/>
    <col min="1795" max="1795" width="18.42578125" style="730" bestFit="1" customWidth="1"/>
    <col min="1796" max="1797" width="9.7109375" style="730" bestFit="1" customWidth="1"/>
    <col min="1798" max="1798" width="14.7109375" style="730" bestFit="1" customWidth="1"/>
    <col min="1799" max="1799" width="14" style="730" customWidth="1"/>
    <col min="1800" max="1800" width="14.140625" style="730" bestFit="1" customWidth="1"/>
    <col min="1801" max="1801" width="14.28515625" style="730" customWidth="1"/>
    <col min="1802" max="1803" width="9.7109375" style="730" bestFit="1" customWidth="1"/>
    <col min="1804" max="1804" width="12.28515625" style="730" customWidth="1"/>
    <col min="1805" max="1805" width="14" style="730" customWidth="1"/>
    <col min="1806" max="1806" width="13.85546875" style="730" customWidth="1"/>
    <col min="1807" max="1807" width="13.7109375" style="730" bestFit="1" customWidth="1"/>
    <col min="1808" max="1808" width="13.42578125" style="730" customWidth="1"/>
    <col min="1809" max="1809" width="11.5703125" style="730" customWidth="1"/>
    <col min="1810" max="2048" width="9.140625" style="730"/>
    <col min="2049" max="2049" width="13.140625" style="730" bestFit="1" customWidth="1"/>
    <col min="2050" max="2050" width="14.7109375" style="730" bestFit="1" customWidth="1"/>
    <col min="2051" max="2051" width="18.42578125" style="730" bestFit="1" customWidth="1"/>
    <col min="2052" max="2053" width="9.7109375" style="730" bestFit="1" customWidth="1"/>
    <col min="2054" max="2054" width="14.7109375" style="730" bestFit="1" customWidth="1"/>
    <col min="2055" max="2055" width="14" style="730" customWidth="1"/>
    <col min="2056" max="2056" width="14.140625" style="730" bestFit="1" customWidth="1"/>
    <col min="2057" max="2057" width="14.28515625" style="730" customWidth="1"/>
    <col min="2058" max="2059" width="9.7109375" style="730" bestFit="1" customWidth="1"/>
    <col min="2060" max="2060" width="12.28515625" style="730" customWidth="1"/>
    <col min="2061" max="2061" width="14" style="730" customWidth="1"/>
    <col min="2062" max="2062" width="13.85546875" style="730" customWidth="1"/>
    <col min="2063" max="2063" width="13.7109375" style="730" bestFit="1" customWidth="1"/>
    <col min="2064" max="2064" width="13.42578125" style="730" customWidth="1"/>
    <col min="2065" max="2065" width="11.5703125" style="730" customWidth="1"/>
    <col min="2066" max="2304" width="9.140625" style="730"/>
    <col min="2305" max="2305" width="13.140625" style="730" bestFit="1" customWidth="1"/>
    <col min="2306" max="2306" width="14.7109375" style="730" bestFit="1" customWidth="1"/>
    <col min="2307" max="2307" width="18.42578125" style="730" bestFit="1" customWidth="1"/>
    <col min="2308" max="2309" width="9.7109375" style="730" bestFit="1" customWidth="1"/>
    <col min="2310" max="2310" width="14.7109375" style="730" bestFit="1" customWidth="1"/>
    <col min="2311" max="2311" width="14" style="730" customWidth="1"/>
    <col min="2312" max="2312" width="14.140625" style="730" bestFit="1" customWidth="1"/>
    <col min="2313" max="2313" width="14.28515625" style="730" customWidth="1"/>
    <col min="2314" max="2315" width="9.7109375" style="730" bestFit="1" customWidth="1"/>
    <col min="2316" max="2316" width="12.28515625" style="730" customWidth="1"/>
    <col min="2317" max="2317" width="14" style="730" customWidth="1"/>
    <col min="2318" max="2318" width="13.85546875" style="730" customWidth="1"/>
    <col min="2319" max="2319" width="13.7109375" style="730" bestFit="1" customWidth="1"/>
    <col min="2320" max="2320" width="13.42578125" style="730" customWidth="1"/>
    <col min="2321" max="2321" width="11.5703125" style="730" customWidth="1"/>
    <col min="2322" max="2560" width="9.140625" style="730"/>
    <col min="2561" max="2561" width="13.140625" style="730" bestFit="1" customWidth="1"/>
    <col min="2562" max="2562" width="14.7109375" style="730" bestFit="1" customWidth="1"/>
    <col min="2563" max="2563" width="18.42578125" style="730" bestFit="1" customWidth="1"/>
    <col min="2564" max="2565" width="9.7109375" style="730" bestFit="1" customWidth="1"/>
    <col min="2566" max="2566" width="14.7109375" style="730" bestFit="1" customWidth="1"/>
    <col min="2567" max="2567" width="14" style="730" customWidth="1"/>
    <col min="2568" max="2568" width="14.140625" style="730" bestFit="1" customWidth="1"/>
    <col min="2569" max="2569" width="14.28515625" style="730" customWidth="1"/>
    <col min="2570" max="2571" width="9.7109375" style="730" bestFit="1" customWidth="1"/>
    <col min="2572" max="2572" width="12.28515625" style="730" customWidth="1"/>
    <col min="2573" max="2573" width="14" style="730" customWidth="1"/>
    <col min="2574" max="2574" width="13.85546875" style="730" customWidth="1"/>
    <col min="2575" max="2575" width="13.7109375" style="730" bestFit="1" customWidth="1"/>
    <col min="2576" max="2576" width="13.42578125" style="730" customWidth="1"/>
    <col min="2577" max="2577" width="11.5703125" style="730" customWidth="1"/>
    <col min="2578" max="2816" width="9.140625" style="730"/>
    <col min="2817" max="2817" width="13.140625" style="730" bestFit="1" customWidth="1"/>
    <col min="2818" max="2818" width="14.7109375" style="730" bestFit="1" customWidth="1"/>
    <col min="2819" max="2819" width="18.42578125" style="730" bestFit="1" customWidth="1"/>
    <col min="2820" max="2821" width="9.7109375" style="730" bestFit="1" customWidth="1"/>
    <col min="2822" max="2822" width="14.7109375" style="730" bestFit="1" customWidth="1"/>
    <col min="2823" max="2823" width="14" style="730" customWidth="1"/>
    <col min="2824" max="2824" width="14.140625" style="730" bestFit="1" customWidth="1"/>
    <col min="2825" max="2825" width="14.28515625" style="730" customWidth="1"/>
    <col min="2826" max="2827" width="9.7109375" style="730" bestFit="1" customWidth="1"/>
    <col min="2828" max="2828" width="12.28515625" style="730" customWidth="1"/>
    <col min="2829" max="2829" width="14" style="730" customWidth="1"/>
    <col min="2830" max="2830" width="13.85546875" style="730" customWidth="1"/>
    <col min="2831" max="2831" width="13.7109375" style="730" bestFit="1" customWidth="1"/>
    <col min="2832" max="2832" width="13.42578125" style="730" customWidth="1"/>
    <col min="2833" max="2833" width="11.5703125" style="730" customWidth="1"/>
    <col min="2834" max="3072" width="9.140625" style="730"/>
    <col min="3073" max="3073" width="13.140625" style="730" bestFit="1" customWidth="1"/>
    <col min="3074" max="3074" width="14.7109375" style="730" bestFit="1" customWidth="1"/>
    <col min="3075" max="3075" width="18.42578125" style="730" bestFit="1" customWidth="1"/>
    <col min="3076" max="3077" width="9.7109375" style="730" bestFit="1" customWidth="1"/>
    <col min="3078" max="3078" width="14.7109375" style="730" bestFit="1" customWidth="1"/>
    <col min="3079" max="3079" width="14" style="730" customWidth="1"/>
    <col min="3080" max="3080" width="14.140625" style="730" bestFit="1" customWidth="1"/>
    <col min="3081" max="3081" width="14.28515625" style="730" customWidth="1"/>
    <col min="3082" max="3083" width="9.7109375" style="730" bestFit="1" customWidth="1"/>
    <col min="3084" max="3084" width="12.28515625" style="730" customWidth="1"/>
    <col min="3085" max="3085" width="14" style="730" customWidth="1"/>
    <col min="3086" max="3086" width="13.85546875" style="730" customWidth="1"/>
    <col min="3087" max="3087" width="13.7109375" style="730" bestFit="1" customWidth="1"/>
    <col min="3088" max="3088" width="13.42578125" style="730" customWidth="1"/>
    <col min="3089" max="3089" width="11.5703125" style="730" customWidth="1"/>
    <col min="3090" max="3328" width="9.140625" style="730"/>
    <col min="3329" max="3329" width="13.140625" style="730" bestFit="1" customWidth="1"/>
    <col min="3330" max="3330" width="14.7109375" style="730" bestFit="1" customWidth="1"/>
    <col min="3331" max="3331" width="18.42578125" style="730" bestFit="1" customWidth="1"/>
    <col min="3332" max="3333" width="9.7109375" style="730" bestFit="1" customWidth="1"/>
    <col min="3334" max="3334" width="14.7109375" style="730" bestFit="1" customWidth="1"/>
    <col min="3335" max="3335" width="14" style="730" customWidth="1"/>
    <col min="3336" max="3336" width="14.140625" style="730" bestFit="1" customWidth="1"/>
    <col min="3337" max="3337" width="14.28515625" style="730" customWidth="1"/>
    <col min="3338" max="3339" width="9.7109375" style="730" bestFit="1" customWidth="1"/>
    <col min="3340" max="3340" width="12.28515625" style="730" customWidth="1"/>
    <col min="3341" max="3341" width="14" style="730" customWidth="1"/>
    <col min="3342" max="3342" width="13.85546875" style="730" customWidth="1"/>
    <col min="3343" max="3343" width="13.7109375" style="730" bestFit="1" customWidth="1"/>
    <col min="3344" max="3344" width="13.42578125" style="730" customWidth="1"/>
    <col min="3345" max="3345" width="11.5703125" style="730" customWidth="1"/>
    <col min="3346" max="3584" width="9.140625" style="730"/>
    <col min="3585" max="3585" width="13.140625" style="730" bestFit="1" customWidth="1"/>
    <col min="3586" max="3586" width="14.7109375" style="730" bestFit="1" customWidth="1"/>
    <col min="3587" max="3587" width="18.42578125" style="730" bestFit="1" customWidth="1"/>
    <col min="3588" max="3589" width="9.7109375" style="730" bestFit="1" customWidth="1"/>
    <col min="3590" max="3590" width="14.7109375" style="730" bestFit="1" customWidth="1"/>
    <col min="3591" max="3591" width="14" style="730" customWidth="1"/>
    <col min="3592" max="3592" width="14.140625" style="730" bestFit="1" customWidth="1"/>
    <col min="3593" max="3593" width="14.28515625" style="730" customWidth="1"/>
    <col min="3594" max="3595" width="9.7109375" style="730" bestFit="1" customWidth="1"/>
    <col min="3596" max="3596" width="12.28515625" style="730" customWidth="1"/>
    <col min="3597" max="3597" width="14" style="730" customWidth="1"/>
    <col min="3598" max="3598" width="13.85546875" style="730" customWidth="1"/>
    <col min="3599" max="3599" width="13.7109375" style="730" bestFit="1" customWidth="1"/>
    <col min="3600" max="3600" width="13.42578125" style="730" customWidth="1"/>
    <col min="3601" max="3601" width="11.5703125" style="730" customWidth="1"/>
    <col min="3602" max="3840" width="9.140625" style="730"/>
    <col min="3841" max="3841" width="13.140625" style="730" bestFit="1" customWidth="1"/>
    <col min="3842" max="3842" width="14.7109375" style="730" bestFit="1" customWidth="1"/>
    <col min="3843" max="3843" width="18.42578125" style="730" bestFit="1" customWidth="1"/>
    <col min="3844" max="3845" width="9.7109375" style="730" bestFit="1" customWidth="1"/>
    <col min="3846" max="3846" width="14.7109375" style="730" bestFit="1" customWidth="1"/>
    <col min="3847" max="3847" width="14" style="730" customWidth="1"/>
    <col min="3848" max="3848" width="14.140625" style="730" bestFit="1" customWidth="1"/>
    <col min="3849" max="3849" width="14.28515625" style="730" customWidth="1"/>
    <col min="3850" max="3851" width="9.7109375" style="730" bestFit="1" customWidth="1"/>
    <col min="3852" max="3852" width="12.28515625" style="730" customWidth="1"/>
    <col min="3853" max="3853" width="14" style="730" customWidth="1"/>
    <col min="3854" max="3854" width="13.85546875" style="730" customWidth="1"/>
    <col min="3855" max="3855" width="13.7109375" style="730" bestFit="1" customWidth="1"/>
    <col min="3856" max="3856" width="13.42578125" style="730" customWidth="1"/>
    <col min="3857" max="3857" width="11.5703125" style="730" customWidth="1"/>
    <col min="3858" max="4096" width="9.140625" style="730"/>
    <col min="4097" max="4097" width="13.140625" style="730" bestFit="1" customWidth="1"/>
    <col min="4098" max="4098" width="14.7109375" style="730" bestFit="1" customWidth="1"/>
    <col min="4099" max="4099" width="18.42578125" style="730" bestFit="1" customWidth="1"/>
    <col min="4100" max="4101" width="9.7109375" style="730" bestFit="1" customWidth="1"/>
    <col min="4102" max="4102" width="14.7109375" style="730" bestFit="1" customWidth="1"/>
    <col min="4103" max="4103" width="14" style="730" customWidth="1"/>
    <col min="4104" max="4104" width="14.140625" style="730" bestFit="1" customWidth="1"/>
    <col min="4105" max="4105" width="14.28515625" style="730" customWidth="1"/>
    <col min="4106" max="4107" width="9.7109375" style="730" bestFit="1" customWidth="1"/>
    <col min="4108" max="4108" width="12.28515625" style="730" customWidth="1"/>
    <col min="4109" max="4109" width="14" style="730" customWidth="1"/>
    <col min="4110" max="4110" width="13.85546875" style="730" customWidth="1"/>
    <col min="4111" max="4111" width="13.7109375" style="730" bestFit="1" customWidth="1"/>
    <col min="4112" max="4112" width="13.42578125" style="730" customWidth="1"/>
    <col min="4113" max="4113" width="11.5703125" style="730" customWidth="1"/>
    <col min="4114" max="4352" width="9.140625" style="730"/>
    <col min="4353" max="4353" width="13.140625" style="730" bestFit="1" customWidth="1"/>
    <col min="4354" max="4354" width="14.7109375" style="730" bestFit="1" customWidth="1"/>
    <col min="4355" max="4355" width="18.42578125" style="730" bestFit="1" customWidth="1"/>
    <col min="4356" max="4357" width="9.7109375" style="730" bestFit="1" customWidth="1"/>
    <col min="4358" max="4358" width="14.7109375" style="730" bestFit="1" customWidth="1"/>
    <col min="4359" max="4359" width="14" style="730" customWidth="1"/>
    <col min="4360" max="4360" width="14.140625" style="730" bestFit="1" customWidth="1"/>
    <col min="4361" max="4361" width="14.28515625" style="730" customWidth="1"/>
    <col min="4362" max="4363" width="9.7109375" style="730" bestFit="1" customWidth="1"/>
    <col min="4364" max="4364" width="12.28515625" style="730" customWidth="1"/>
    <col min="4365" max="4365" width="14" style="730" customWidth="1"/>
    <col min="4366" max="4366" width="13.85546875" style="730" customWidth="1"/>
    <col min="4367" max="4367" width="13.7109375" style="730" bestFit="1" customWidth="1"/>
    <col min="4368" max="4368" width="13.42578125" style="730" customWidth="1"/>
    <col min="4369" max="4369" width="11.5703125" style="730" customWidth="1"/>
    <col min="4370" max="4608" width="9.140625" style="730"/>
    <col min="4609" max="4609" width="13.140625" style="730" bestFit="1" customWidth="1"/>
    <col min="4610" max="4610" width="14.7109375" style="730" bestFit="1" customWidth="1"/>
    <col min="4611" max="4611" width="18.42578125" style="730" bestFit="1" customWidth="1"/>
    <col min="4612" max="4613" width="9.7109375" style="730" bestFit="1" customWidth="1"/>
    <col min="4614" max="4614" width="14.7109375" style="730" bestFit="1" customWidth="1"/>
    <col min="4615" max="4615" width="14" style="730" customWidth="1"/>
    <col min="4616" max="4616" width="14.140625" style="730" bestFit="1" customWidth="1"/>
    <col min="4617" max="4617" width="14.28515625" style="730" customWidth="1"/>
    <col min="4618" max="4619" width="9.7109375" style="730" bestFit="1" customWidth="1"/>
    <col min="4620" max="4620" width="12.28515625" style="730" customWidth="1"/>
    <col min="4621" max="4621" width="14" style="730" customWidth="1"/>
    <col min="4622" max="4622" width="13.85546875" style="730" customWidth="1"/>
    <col min="4623" max="4623" width="13.7109375" style="730" bestFit="1" customWidth="1"/>
    <col min="4624" max="4624" width="13.42578125" style="730" customWidth="1"/>
    <col min="4625" max="4625" width="11.5703125" style="730" customWidth="1"/>
    <col min="4626" max="4864" width="9.140625" style="730"/>
    <col min="4865" max="4865" width="13.140625" style="730" bestFit="1" customWidth="1"/>
    <col min="4866" max="4866" width="14.7109375" style="730" bestFit="1" customWidth="1"/>
    <col min="4867" max="4867" width="18.42578125" style="730" bestFit="1" customWidth="1"/>
    <col min="4868" max="4869" width="9.7109375" style="730" bestFit="1" customWidth="1"/>
    <col min="4870" max="4870" width="14.7109375" style="730" bestFit="1" customWidth="1"/>
    <col min="4871" max="4871" width="14" style="730" customWidth="1"/>
    <col min="4872" max="4872" width="14.140625" style="730" bestFit="1" customWidth="1"/>
    <col min="4873" max="4873" width="14.28515625" style="730" customWidth="1"/>
    <col min="4874" max="4875" width="9.7109375" style="730" bestFit="1" customWidth="1"/>
    <col min="4876" max="4876" width="12.28515625" style="730" customWidth="1"/>
    <col min="4877" max="4877" width="14" style="730" customWidth="1"/>
    <col min="4878" max="4878" width="13.85546875" style="730" customWidth="1"/>
    <col min="4879" max="4879" width="13.7109375" style="730" bestFit="1" customWidth="1"/>
    <col min="4880" max="4880" width="13.42578125" style="730" customWidth="1"/>
    <col min="4881" max="4881" width="11.5703125" style="730" customWidth="1"/>
    <col min="4882" max="5120" width="9.140625" style="730"/>
    <col min="5121" max="5121" width="13.140625" style="730" bestFit="1" customWidth="1"/>
    <col min="5122" max="5122" width="14.7109375" style="730" bestFit="1" customWidth="1"/>
    <col min="5123" max="5123" width="18.42578125" style="730" bestFit="1" customWidth="1"/>
    <col min="5124" max="5125" width="9.7109375" style="730" bestFit="1" customWidth="1"/>
    <col min="5126" max="5126" width="14.7109375" style="730" bestFit="1" customWidth="1"/>
    <col min="5127" max="5127" width="14" style="730" customWidth="1"/>
    <col min="5128" max="5128" width="14.140625" style="730" bestFit="1" customWidth="1"/>
    <col min="5129" max="5129" width="14.28515625" style="730" customWidth="1"/>
    <col min="5130" max="5131" width="9.7109375" style="730" bestFit="1" customWidth="1"/>
    <col min="5132" max="5132" width="12.28515625" style="730" customWidth="1"/>
    <col min="5133" max="5133" width="14" style="730" customWidth="1"/>
    <col min="5134" max="5134" width="13.85546875" style="730" customWidth="1"/>
    <col min="5135" max="5135" width="13.7109375" style="730" bestFit="1" customWidth="1"/>
    <col min="5136" max="5136" width="13.42578125" style="730" customWidth="1"/>
    <col min="5137" max="5137" width="11.5703125" style="730" customWidth="1"/>
    <col min="5138" max="5376" width="9.140625" style="730"/>
    <col min="5377" max="5377" width="13.140625" style="730" bestFit="1" customWidth="1"/>
    <col min="5378" max="5378" width="14.7109375" style="730" bestFit="1" customWidth="1"/>
    <col min="5379" max="5379" width="18.42578125" style="730" bestFit="1" customWidth="1"/>
    <col min="5380" max="5381" width="9.7109375" style="730" bestFit="1" customWidth="1"/>
    <col min="5382" max="5382" width="14.7109375" style="730" bestFit="1" customWidth="1"/>
    <col min="5383" max="5383" width="14" style="730" customWidth="1"/>
    <col min="5384" max="5384" width="14.140625" style="730" bestFit="1" customWidth="1"/>
    <col min="5385" max="5385" width="14.28515625" style="730" customWidth="1"/>
    <col min="5386" max="5387" width="9.7109375" style="730" bestFit="1" customWidth="1"/>
    <col min="5388" max="5388" width="12.28515625" style="730" customWidth="1"/>
    <col min="5389" max="5389" width="14" style="730" customWidth="1"/>
    <col min="5390" max="5390" width="13.85546875" style="730" customWidth="1"/>
    <col min="5391" max="5391" width="13.7109375" style="730" bestFit="1" customWidth="1"/>
    <col min="5392" max="5392" width="13.42578125" style="730" customWidth="1"/>
    <col min="5393" max="5393" width="11.5703125" style="730" customWidth="1"/>
    <col min="5394" max="5632" width="9.140625" style="730"/>
    <col min="5633" max="5633" width="13.140625" style="730" bestFit="1" customWidth="1"/>
    <col min="5634" max="5634" width="14.7109375" style="730" bestFit="1" customWidth="1"/>
    <col min="5635" max="5635" width="18.42578125" style="730" bestFit="1" customWidth="1"/>
    <col min="5636" max="5637" width="9.7109375" style="730" bestFit="1" customWidth="1"/>
    <col min="5638" max="5638" width="14.7109375" style="730" bestFit="1" customWidth="1"/>
    <col min="5639" max="5639" width="14" style="730" customWidth="1"/>
    <col min="5640" max="5640" width="14.140625" style="730" bestFit="1" customWidth="1"/>
    <col min="5641" max="5641" width="14.28515625" style="730" customWidth="1"/>
    <col min="5642" max="5643" width="9.7109375" style="730" bestFit="1" customWidth="1"/>
    <col min="5644" max="5644" width="12.28515625" style="730" customWidth="1"/>
    <col min="5645" max="5645" width="14" style="730" customWidth="1"/>
    <col min="5646" max="5646" width="13.85546875" style="730" customWidth="1"/>
    <col min="5647" max="5647" width="13.7109375" style="730" bestFit="1" customWidth="1"/>
    <col min="5648" max="5648" width="13.42578125" style="730" customWidth="1"/>
    <col min="5649" max="5649" width="11.5703125" style="730" customWidth="1"/>
    <col min="5650" max="5888" width="9.140625" style="730"/>
    <col min="5889" max="5889" width="13.140625" style="730" bestFit="1" customWidth="1"/>
    <col min="5890" max="5890" width="14.7109375" style="730" bestFit="1" customWidth="1"/>
    <col min="5891" max="5891" width="18.42578125" style="730" bestFit="1" customWidth="1"/>
    <col min="5892" max="5893" width="9.7109375" style="730" bestFit="1" customWidth="1"/>
    <col min="5894" max="5894" width="14.7109375" style="730" bestFit="1" customWidth="1"/>
    <col min="5895" max="5895" width="14" style="730" customWidth="1"/>
    <col min="5896" max="5896" width="14.140625" style="730" bestFit="1" customWidth="1"/>
    <col min="5897" max="5897" width="14.28515625" style="730" customWidth="1"/>
    <col min="5898" max="5899" width="9.7109375" style="730" bestFit="1" customWidth="1"/>
    <col min="5900" max="5900" width="12.28515625" style="730" customWidth="1"/>
    <col min="5901" max="5901" width="14" style="730" customWidth="1"/>
    <col min="5902" max="5902" width="13.85546875" style="730" customWidth="1"/>
    <col min="5903" max="5903" width="13.7109375" style="730" bestFit="1" customWidth="1"/>
    <col min="5904" max="5904" width="13.42578125" style="730" customWidth="1"/>
    <col min="5905" max="5905" width="11.5703125" style="730" customWidth="1"/>
    <col min="5906" max="6144" width="9.140625" style="730"/>
    <col min="6145" max="6145" width="13.140625" style="730" bestFit="1" customWidth="1"/>
    <col min="6146" max="6146" width="14.7109375" style="730" bestFit="1" customWidth="1"/>
    <col min="6147" max="6147" width="18.42578125" style="730" bestFit="1" customWidth="1"/>
    <col min="6148" max="6149" width="9.7109375" style="730" bestFit="1" customWidth="1"/>
    <col min="6150" max="6150" width="14.7109375" style="730" bestFit="1" customWidth="1"/>
    <col min="6151" max="6151" width="14" style="730" customWidth="1"/>
    <col min="6152" max="6152" width="14.140625" style="730" bestFit="1" customWidth="1"/>
    <col min="6153" max="6153" width="14.28515625" style="730" customWidth="1"/>
    <col min="6154" max="6155" width="9.7109375" style="730" bestFit="1" customWidth="1"/>
    <col min="6156" max="6156" width="12.28515625" style="730" customWidth="1"/>
    <col min="6157" max="6157" width="14" style="730" customWidth="1"/>
    <col min="6158" max="6158" width="13.85546875" style="730" customWidth="1"/>
    <col min="6159" max="6159" width="13.7109375" style="730" bestFit="1" customWidth="1"/>
    <col min="6160" max="6160" width="13.42578125" style="730" customWidth="1"/>
    <col min="6161" max="6161" width="11.5703125" style="730" customWidth="1"/>
    <col min="6162" max="6400" width="9.140625" style="730"/>
    <col min="6401" max="6401" width="13.140625" style="730" bestFit="1" customWidth="1"/>
    <col min="6402" max="6402" width="14.7109375" style="730" bestFit="1" customWidth="1"/>
    <col min="6403" max="6403" width="18.42578125" style="730" bestFit="1" customWidth="1"/>
    <col min="6404" max="6405" width="9.7109375" style="730" bestFit="1" customWidth="1"/>
    <col min="6406" max="6406" width="14.7109375" style="730" bestFit="1" customWidth="1"/>
    <col min="6407" max="6407" width="14" style="730" customWidth="1"/>
    <col min="6408" max="6408" width="14.140625" style="730" bestFit="1" customWidth="1"/>
    <col min="6409" max="6409" width="14.28515625" style="730" customWidth="1"/>
    <col min="6410" max="6411" width="9.7109375" style="730" bestFit="1" customWidth="1"/>
    <col min="6412" max="6412" width="12.28515625" style="730" customWidth="1"/>
    <col min="6413" max="6413" width="14" style="730" customWidth="1"/>
    <col min="6414" max="6414" width="13.85546875" style="730" customWidth="1"/>
    <col min="6415" max="6415" width="13.7109375" style="730" bestFit="1" customWidth="1"/>
    <col min="6416" max="6416" width="13.42578125" style="730" customWidth="1"/>
    <col min="6417" max="6417" width="11.5703125" style="730" customWidth="1"/>
    <col min="6418" max="6656" width="9.140625" style="730"/>
    <col min="6657" max="6657" width="13.140625" style="730" bestFit="1" customWidth="1"/>
    <col min="6658" max="6658" width="14.7109375" style="730" bestFit="1" customWidth="1"/>
    <col min="6659" max="6659" width="18.42578125" style="730" bestFit="1" customWidth="1"/>
    <col min="6660" max="6661" width="9.7109375" style="730" bestFit="1" customWidth="1"/>
    <col min="6662" max="6662" width="14.7109375" style="730" bestFit="1" customWidth="1"/>
    <col min="6663" max="6663" width="14" style="730" customWidth="1"/>
    <col min="6664" max="6664" width="14.140625" style="730" bestFit="1" customWidth="1"/>
    <col min="6665" max="6665" width="14.28515625" style="730" customWidth="1"/>
    <col min="6666" max="6667" width="9.7109375" style="730" bestFit="1" customWidth="1"/>
    <col min="6668" max="6668" width="12.28515625" style="730" customWidth="1"/>
    <col min="6669" max="6669" width="14" style="730" customWidth="1"/>
    <col min="6670" max="6670" width="13.85546875" style="730" customWidth="1"/>
    <col min="6671" max="6671" width="13.7109375" style="730" bestFit="1" customWidth="1"/>
    <col min="6672" max="6672" width="13.42578125" style="730" customWidth="1"/>
    <col min="6673" max="6673" width="11.5703125" style="730" customWidth="1"/>
    <col min="6674" max="6912" width="9.140625" style="730"/>
    <col min="6913" max="6913" width="13.140625" style="730" bestFit="1" customWidth="1"/>
    <col min="6914" max="6914" width="14.7109375" style="730" bestFit="1" customWidth="1"/>
    <col min="6915" max="6915" width="18.42578125" style="730" bestFit="1" customWidth="1"/>
    <col min="6916" max="6917" width="9.7109375" style="730" bestFit="1" customWidth="1"/>
    <col min="6918" max="6918" width="14.7109375" style="730" bestFit="1" customWidth="1"/>
    <col min="6919" max="6919" width="14" style="730" customWidth="1"/>
    <col min="6920" max="6920" width="14.140625" style="730" bestFit="1" customWidth="1"/>
    <col min="6921" max="6921" width="14.28515625" style="730" customWidth="1"/>
    <col min="6922" max="6923" width="9.7109375" style="730" bestFit="1" customWidth="1"/>
    <col min="6924" max="6924" width="12.28515625" style="730" customWidth="1"/>
    <col min="6925" max="6925" width="14" style="730" customWidth="1"/>
    <col min="6926" max="6926" width="13.85546875" style="730" customWidth="1"/>
    <col min="6927" max="6927" width="13.7109375" style="730" bestFit="1" customWidth="1"/>
    <col min="6928" max="6928" width="13.42578125" style="730" customWidth="1"/>
    <col min="6929" max="6929" width="11.5703125" style="730" customWidth="1"/>
    <col min="6930" max="7168" width="9.140625" style="730"/>
    <col min="7169" max="7169" width="13.140625" style="730" bestFit="1" customWidth="1"/>
    <col min="7170" max="7170" width="14.7109375" style="730" bestFit="1" customWidth="1"/>
    <col min="7171" max="7171" width="18.42578125" style="730" bestFit="1" customWidth="1"/>
    <col min="7172" max="7173" width="9.7109375" style="730" bestFit="1" customWidth="1"/>
    <col min="7174" max="7174" width="14.7109375" style="730" bestFit="1" customWidth="1"/>
    <col min="7175" max="7175" width="14" style="730" customWidth="1"/>
    <col min="7176" max="7176" width="14.140625" style="730" bestFit="1" customWidth="1"/>
    <col min="7177" max="7177" width="14.28515625" style="730" customWidth="1"/>
    <col min="7178" max="7179" width="9.7109375" style="730" bestFit="1" customWidth="1"/>
    <col min="7180" max="7180" width="12.28515625" style="730" customWidth="1"/>
    <col min="7181" max="7181" width="14" style="730" customWidth="1"/>
    <col min="7182" max="7182" width="13.85546875" style="730" customWidth="1"/>
    <col min="7183" max="7183" width="13.7109375" style="730" bestFit="1" customWidth="1"/>
    <col min="7184" max="7184" width="13.42578125" style="730" customWidth="1"/>
    <col min="7185" max="7185" width="11.5703125" style="730" customWidth="1"/>
    <col min="7186" max="7424" width="9.140625" style="730"/>
    <col min="7425" max="7425" width="13.140625" style="730" bestFit="1" customWidth="1"/>
    <col min="7426" max="7426" width="14.7109375" style="730" bestFit="1" customWidth="1"/>
    <col min="7427" max="7427" width="18.42578125" style="730" bestFit="1" customWidth="1"/>
    <col min="7428" max="7429" width="9.7109375" style="730" bestFit="1" customWidth="1"/>
    <col min="7430" max="7430" width="14.7109375" style="730" bestFit="1" customWidth="1"/>
    <col min="7431" max="7431" width="14" style="730" customWidth="1"/>
    <col min="7432" max="7432" width="14.140625" style="730" bestFit="1" customWidth="1"/>
    <col min="7433" max="7433" width="14.28515625" style="730" customWidth="1"/>
    <col min="7434" max="7435" width="9.7109375" style="730" bestFit="1" customWidth="1"/>
    <col min="7436" max="7436" width="12.28515625" style="730" customWidth="1"/>
    <col min="7437" max="7437" width="14" style="730" customWidth="1"/>
    <col min="7438" max="7438" width="13.85546875" style="730" customWidth="1"/>
    <col min="7439" max="7439" width="13.7109375" style="730" bestFit="1" customWidth="1"/>
    <col min="7440" max="7440" width="13.42578125" style="730" customWidth="1"/>
    <col min="7441" max="7441" width="11.5703125" style="730" customWidth="1"/>
    <col min="7442" max="7680" width="9.140625" style="730"/>
    <col min="7681" max="7681" width="13.140625" style="730" bestFit="1" customWidth="1"/>
    <col min="7682" max="7682" width="14.7109375" style="730" bestFit="1" customWidth="1"/>
    <col min="7683" max="7683" width="18.42578125" style="730" bestFit="1" customWidth="1"/>
    <col min="7684" max="7685" width="9.7109375" style="730" bestFit="1" customWidth="1"/>
    <col min="7686" max="7686" width="14.7109375" style="730" bestFit="1" customWidth="1"/>
    <col min="7687" max="7687" width="14" style="730" customWidth="1"/>
    <col min="7688" max="7688" width="14.140625" style="730" bestFit="1" customWidth="1"/>
    <col min="7689" max="7689" width="14.28515625" style="730" customWidth="1"/>
    <col min="7690" max="7691" width="9.7109375" style="730" bestFit="1" customWidth="1"/>
    <col min="7692" max="7692" width="12.28515625" style="730" customWidth="1"/>
    <col min="7693" max="7693" width="14" style="730" customWidth="1"/>
    <col min="7694" max="7694" width="13.85546875" style="730" customWidth="1"/>
    <col min="7695" max="7695" width="13.7109375" style="730" bestFit="1" customWidth="1"/>
    <col min="7696" max="7696" width="13.42578125" style="730" customWidth="1"/>
    <col min="7697" max="7697" width="11.5703125" style="730" customWidth="1"/>
    <col min="7698" max="7936" width="9.140625" style="730"/>
    <col min="7937" max="7937" width="13.140625" style="730" bestFit="1" customWidth="1"/>
    <col min="7938" max="7938" width="14.7109375" style="730" bestFit="1" customWidth="1"/>
    <col min="7939" max="7939" width="18.42578125" style="730" bestFit="1" customWidth="1"/>
    <col min="7940" max="7941" width="9.7109375" style="730" bestFit="1" customWidth="1"/>
    <col min="7942" max="7942" width="14.7109375" style="730" bestFit="1" customWidth="1"/>
    <col min="7943" max="7943" width="14" style="730" customWidth="1"/>
    <col min="7944" max="7944" width="14.140625" style="730" bestFit="1" customWidth="1"/>
    <col min="7945" max="7945" width="14.28515625" style="730" customWidth="1"/>
    <col min="7946" max="7947" width="9.7109375" style="730" bestFit="1" customWidth="1"/>
    <col min="7948" max="7948" width="12.28515625" style="730" customWidth="1"/>
    <col min="7949" max="7949" width="14" style="730" customWidth="1"/>
    <col min="7950" max="7950" width="13.85546875" style="730" customWidth="1"/>
    <col min="7951" max="7951" width="13.7109375" style="730" bestFit="1" customWidth="1"/>
    <col min="7952" max="7952" width="13.42578125" style="730" customWidth="1"/>
    <col min="7953" max="7953" width="11.5703125" style="730" customWidth="1"/>
    <col min="7954" max="8192" width="9.140625" style="730"/>
    <col min="8193" max="8193" width="13.140625" style="730" bestFit="1" customWidth="1"/>
    <col min="8194" max="8194" width="14.7109375" style="730" bestFit="1" customWidth="1"/>
    <col min="8195" max="8195" width="18.42578125" style="730" bestFit="1" customWidth="1"/>
    <col min="8196" max="8197" width="9.7109375" style="730" bestFit="1" customWidth="1"/>
    <col min="8198" max="8198" width="14.7109375" style="730" bestFit="1" customWidth="1"/>
    <col min="8199" max="8199" width="14" style="730" customWidth="1"/>
    <col min="8200" max="8200" width="14.140625" style="730" bestFit="1" customWidth="1"/>
    <col min="8201" max="8201" width="14.28515625" style="730" customWidth="1"/>
    <col min="8202" max="8203" width="9.7109375" style="730" bestFit="1" customWidth="1"/>
    <col min="8204" max="8204" width="12.28515625" style="730" customWidth="1"/>
    <col min="8205" max="8205" width="14" style="730" customWidth="1"/>
    <col min="8206" max="8206" width="13.85546875" style="730" customWidth="1"/>
    <col min="8207" max="8207" width="13.7109375" style="730" bestFit="1" customWidth="1"/>
    <col min="8208" max="8208" width="13.42578125" style="730" customWidth="1"/>
    <col min="8209" max="8209" width="11.5703125" style="730" customWidth="1"/>
    <col min="8210" max="8448" width="9.140625" style="730"/>
    <col min="8449" max="8449" width="13.140625" style="730" bestFit="1" customWidth="1"/>
    <col min="8450" max="8450" width="14.7109375" style="730" bestFit="1" customWidth="1"/>
    <col min="8451" max="8451" width="18.42578125" style="730" bestFit="1" customWidth="1"/>
    <col min="8452" max="8453" width="9.7109375" style="730" bestFit="1" customWidth="1"/>
    <col min="8454" max="8454" width="14.7109375" style="730" bestFit="1" customWidth="1"/>
    <col min="8455" max="8455" width="14" style="730" customWidth="1"/>
    <col min="8456" max="8456" width="14.140625" style="730" bestFit="1" customWidth="1"/>
    <col min="8457" max="8457" width="14.28515625" style="730" customWidth="1"/>
    <col min="8458" max="8459" width="9.7109375" style="730" bestFit="1" customWidth="1"/>
    <col min="8460" max="8460" width="12.28515625" style="730" customWidth="1"/>
    <col min="8461" max="8461" width="14" style="730" customWidth="1"/>
    <col min="8462" max="8462" width="13.85546875" style="730" customWidth="1"/>
    <col min="8463" max="8463" width="13.7109375" style="730" bestFit="1" customWidth="1"/>
    <col min="8464" max="8464" width="13.42578125" style="730" customWidth="1"/>
    <col min="8465" max="8465" width="11.5703125" style="730" customWidth="1"/>
    <col min="8466" max="8704" width="9.140625" style="730"/>
    <col min="8705" max="8705" width="13.140625" style="730" bestFit="1" customWidth="1"/>
    <col min="8706" max="8706" width="14.7109375" style="730" bestFit="1" customWidth="1"/>
    <col min="8707" max="8707" width="18.42578125" style="730" bestFit="1" customWidth="1"/>
    <col min="8708" max="8709" width="9.7109375" style="730" bestFit="1" customWidth="1"/>
    <col min="8710" max="8710" width="14.7109375" style="730" bestFit="1" customWidth="1"/>
    <col min="8711" max="8711" width="14" style="730" customWidth="1"/>
    <col min="8712" max="8712" width="14.140625" style="730" bestFit="1" customWidth="1"/>
    <col min="8713" max="8713" width="14.28515625" style="730" customWidth="1"/>
    <col min="8714" max="8715" width="9.7109375" style="730" bestFit="1" customWidth="1"/>
    <col min="8716" max="8716" width="12.28515625" style="730" customWidth="1"/>
    <col min="8717" max="8717" width="14" style="730" customWidth="1"/>
    <col min="8718" max="8718" width="13.85546875" style="730" customWidth="1"/>
    <col min="8719" max="8719" width="13.7109375" style="730" bestFit="1" customWidth="1"/>
    <col min="8720" max="8720" width="13.42578125" style="730" customWidth="1"/>
    <col min="8721" max="8721" width="11.5703125" style="730" customWidth="1"/>
    <col min="8722" max="8960" width="9.140625" style="730"/>
    <col min="8961" max="8961" width="13.140625" style="730" bestFit="1" customWidth="1"/>
    <col min="8962" max="8962" width="14.7109375" style="730" bestFit="1" customWidth="1"/>
    <col min="8963" max="8963" width="18.42578125" style="730" bestFit="1" customWidth="1"/>
    <col min="8964" max="8965" width="9.7109375" style="730" bestFit="1" customWidth="1"/>
    <col min="8966" max="8966" width="14.7109375" style="730" bestFit="1" customWidth="1"/>
    <col min="8967" max="8967" width="14" style="730" customWidth="1"/>
    <col min="8968" max="8968" width="14.140625" style="730" bestFit="1" customWidth="1"/>
    <col min="8969" max="8969" width="14.28515625" style="730" customWidth="1"/>
    <col min="8970" max="8971" width="9.7109375" style="730" bestFit="1" customWidth="1"/>
    <col min="8972" max="8972" width="12.28515625" style="730" customWidth="1"/>
    <col min="8973" max="8973" width="14" style="730" customWidth="1"/>
    <col min="8974" max="8974" width="13.85546875" style="730" customWidth="1"/>
    <col min="8975" max="8975" width="13.7109375" style="730" bestFit="1" customWidth="1"/>
    <col min="8976" max="8976" width="13.42578125" style="730" customWidth="1"/>
    <col min="8977" max="8977" width="11.5703125" style="730" customWidth="1"/>
    <col min="8978" max="9216" width="9.140625" style="730"/>
    <col min="9217" max="9217" width="13.140625" style="730" bestFit="1" customWidth="1"/>
    <col min="9218" max="9218" width="14.7109375" style="730" bestFit="1" customWidth="1"/>
    <col min="9219" max="9219" width="18.42578125" style="730" bestFit="1" customWidth="1"/>
    <col min="9220" max="9221" width="9.7109375" style="730" bestFit="1" customWidth="1"/>
    <col min="9222" max="9222" width="14.7109375" style="730" bestFit="1" customWidth="1"/>
    <col min="9223" max="9223" width="14" style="730" customWidth="1"/>
    <col min="9224" max="9224" width="14.140625" style="730" bestFit="1" customWidth="1"/>
    <col min="9225" max="9225" width="14.28515625" style="730" customWidth="1"/>
    <col min="9226" max="9227" width="9.7109375" style="730" bestFit="1" customWidth="1"/>
    <col min="9228" max="9228" width="12.28515625" style="730" customWidth="1"/>
    <col min="9229" max="9229" width="14" style="730" customWidth="1"/>
    <col min="9230" max="9230" width="13.85546875" style="730" customWidth="1"/>
    <col min="9231" max="9231" width="13.7109375" style="730" bestFit="1" customWidth="1"/>
    <col min="9232" max="9232" width="13.42578125" style="730" customWidth="1"/>
    <col min="9233" max="9233" width="11.5703125" style="730" customWidth="1"/>
    <col min="9234" max="9472" width="9.140625" style="730"/>
    <col min="9473" max="9473" width="13.140625" style="730" bestFit="1" customWidth="1"/>
    <col min="9474" max="9474" width="14.7109375" style="730" bestFit="1" customWidth="1"/>
    <col min="9475" max="9475" width="18.42578125" style="730" bestFit="1" customWidth="1"/>
    <col min="9476" max="9477" width="9.7109375" style="730" bestFit="1" customWidth="1"/>
    <col min="9478" max="9478" width="14.7109375" style="730" bestFit="1" customWidth="1"/>
    <col min="9479" max="9479" width="14" style="730" customWidth="1"/>
    <col min="9480" max="9480" width="14.140625" style="730" bestFit="1" customWidth="1"/>
    <col min="9481" max="9481" width="14.28515625" style="730" customWidth="1"/>
    <col min="9482" max="9483" width="9.7109375" style="730" bestFit="1" customWidth="1"/>
    <col min="9484" max="9484" width="12.28515625" style="730" customWidth="1"/>
    <col min="9485" max="9485" width="14" style="730" customWidth="1"/>
    <col min="9486" max="9486" width="13.85546875" style="730" customWidth="1"/>
    <col min="9487" max="9487" width="13.7109375" style="730" bestFit="1" customWidth="1"/>
    <col min="9488" max="9488" width="13.42578125" style="730" customWidth="1"/>
    <col min="9489" max="9489" width="11.5703125" style="730" customWidth="1"/>
    <col min="9490" max="9728" width="9.140625" style="730"/>
    <col min="9729" max="9729" width="13.140625" style="730" bestFit="1" customWidth="1"/>
    <col min="9730" max="9730" width="14.7109375" style="730" bestFit="1" customWidth="1"/>
    <col min="9731" max="9731" width="18.42578125" style="730" bestFit="1" customWidth="1"/>
    <col min="9732" max="9733" width="9.7109375" style="730" bestFit="1" customWidth="1"/>
    <col min="9734" max="9734" width="14.7109375" style="730" bestFit="1" customWidth="1"/>
    <col min="9735" max="9735" width="14" style="730" customWidth="1"/>
    <col min="9736" max="9736" width="14.140625" style="730" bestFit="1" customWidth="1"/>
    <col min="9737" max="9737" width="14.28515625" style="730" customWidth="1"/>
    <col min="9738" max="9739" width="9.7109375" style="730" bestFit="1" customWidth="1"/>
    <col min="9740" max="9740" width="12.28515625" style="730" customWidth="1"/>
    <col min="9741" max="9741" width="14" style="730" customWidth="1"/>
    <col min="9742" max="9742" width="13.85546875" style="730" customWidth="1"/>
    <col min="9743" max="9743" width="13.7109375" style="730" bestFit="1" customWidth="1"/>
    <col min="9744" max="9744" width="13.42578125" style="730" customWidth="1"/>
    <col min="9745" max="9745" width="11.5703125" style="730" customWidth="1"/>
    <col min="9746" max="9984" width="9.140625" style="730"/>
    <col min="9985" max="9985" width="13.140625" style="730" bestFit="1" customWidth="1"/>
    <col min="9986" max="9986" width="14.7109375" style="730" bestFit="1" customWidth="1"/>
    <col min="9987" max="9987" width="18.42578125" style="730" bestFit="1" customWidth="1"/>
    <col min="9988" max="9989" width="9.7109375" style="730" bestFit="1" customWidth="1"/>
    <col min="9990" max="9990" width="14.7109375" style="730" bestFit="1" customWidth="1"/>
    <col min="9991" max="9991" width="14" style="730" customWidth="1"/>
    <col min="9992" max="9992" width="14.140625" style="730" bestFit="1" customWidth="1"/>
    <col min="9993" max="9993" width="14.28515625" style="730" customWidth="1"/>
    <col min="9994" max="9995" width="9.7109375" style="730" bestFit="1" customWidth="1"/>
    <col min="9996" max="9996" width="12.28515625" style="730" customWidth="1"/>
    <col min="9997" max="9997" width="14" style="730" customWidth="1"/>
    <col min="9998" max="9998" width="13.85546875" style="730" customWidth="1"/>
    <col min="9999" max="9999" width="13.7109375" style="730" bestFit="1" customWidth="1"/>
    <col min="10000" max="10000" width="13.42578125" style="730" customWidth="1"/>
    <col min="10001" max="10001" width="11.5703125" style="730" customWidth="1"/>
    <col min="10002" max="10240" width="9.140625" style="730"/>
    <col min="10241" max="10241" width="13.140625" style="730" bestFit="1" customWidth="1"/>
    <col min="10242" max="10242" width="14.7109375" style="730" bestFit="1" customWidth="1"/>
    <col min="10243" max="10243" width="18.42578125" style="730" bestFit="1" customWidth="1"/>
    <col min="10244" max="10245" width="9.7109375" style="730" bestFit="1" customWidth="1"/>
    <col min="10246" max="10246" width="14.7109375" style="730" bestFit="1" customWidth="1"/>
    <col min="10247" max="10247" width="14" style="730" customWidth="1"/>
    <col min="10248" max="10248" width="14.140625" style="730" bestFit="1" customWidth="1"/>
    <col min="10249" max="10249" width="14.28515625" style="730" customWidth="1"/>
    <col min="10250" max="10251" width="9.7109375" style="730" bestFit="1" customWidth="1"/>
    <col min="10252" max="10252" width="12.28515625" style="730" customWidth="1"/>
    <col min="10253" max="10253" width="14" style="730" customWidth="1"/>
    <col min="10254" max="10254" width="13.85546875" style="730" customWidth="1"/>
    <col min="10255" max="10255" width="13.7109375" style="730" bestFit="1" customWidth="1"/>
    <col min="10256" max="10256" width="13.42578125" style="730" customWidth="1"/>
    <col min="10257" max="10257" width="11.5703125" style="730" customWidth="1"/>
    <col min="10258" max="10496" width="9.140625" style="730"/>
    <col min="10497" max="10497" width="13.140625" style="730" bestFit="1" customWidth="1"/>
    <col min="10498" max="10498" width="14.7109375" style="730" bestFit="1" customWidth="1"/>
    <col min="10499" max="10499" width="18.42578125" style="730" bestFit="1" customWidth="1"/>
    <col min="10500" max="10501" width="9.7109375" style="730" bestFit="1" customWidth="1"/>
    <col min="10502" max="10502" width="14.7109375" style="730" bestFit="1" customWidth="1"/>
    <col min="10503" max="10503" width="14" style="730" customWidth="1"/>
    <col min="10504" max="10504" width="14.140625" style="730" bestFit="1" customWidth="1"/>
    <col min="10505" max="10505" width="14.28515625" style="730" customWidth="1"/>
    <col min="10506" max="10507" width="9.7109375" style="730" bestFit="1" customWidth="1"/>
    <col min="10508" max="10508" width="12.28515625" style="730" customWidth="1"/>
    <col min="10509" max="10509" width="14" style="730" customWidth="1"/>
    <col min="10510" max="10510" width="13.85546875" style="730" customWidth="1"/>
    <col min="10511" max="10511" width="13.7109375" style="730" bestFit="1" customWidth="1"/>
    <col min="10512" max="10512" width="13.42578125" style="730" customWidth="1"/>
    <col min="10513" max="10513" width="11.5703125" style="730" customWidth="1"/>
    <col min="10514" max="10752" width="9.140625" style="730"/>
    <col min="10753" max="10753" width="13.140625" style="730" bestFit="1" customWidth="1"/>
    <col min="10754" max="10754" width="14.7109375" style="730" bestFit="1" customWidth="1"/>
    <col min="10755" max="10755" width="18.42578125" style="730" bestFit="1" customWidth="1"/>
    <col min="10756" max="10757" width="9.7109375" style="730" bestFit="1" customWidth="1"/>
    <col min="10758" max="10758" width="14.7109375" style="730" bestFit="1" customWidth="1"/>
    <col min="10759" max="10759" width="14" style="730" customWidth="1"/>
    <col min="10760" max="10760" width="14.140625" style="730" bestFit="1" customWidth="1"/>
    <col min="10761" max="10761" width="14.28515625" style="730" customWidth="1"/>
    <col min="10762" max="10763" width="9.7109375" style="730" bestFit="1" customWidth="1"/>
    <col min="10764" max="10764" width="12.28515625" style="730" customWidth="1"/>
    <col min="10765" max="10765" width="14" style="730" customWidth="1"/>
    <col min="10766" max="10766" width="13.85546875" style="730" customWidth="1"/>
    <col min="10767" max="10767" width="13.7109375" style="730" bestFit="1" customWidth="1"/>
    <col min="10768" max="10768" width="13.42578125" style="730" customWidth="1"/>
    <col min="10769" max="10769" width="11.5703125" style="730" customWidth="1"/>
    <col min="10770" max="11008" width="9.140625" style="730"/>
    <col min="11009" max="11009" width="13.140625" style="730" bestFit="1" customWidth="1"/>
    <col min="11010" max="11010" width="14.7109375" style="730" bestFit="1" customWidth="1"/>
    <col min="11011" max="11011" width="18.42578125" style="730" bestFit="1" customWidth="1"/>
    <col min="11012" max="11013" width="9.7109375" style="730" bestFit="1" customWidth="1"/>
    <col min="11014" max="11014" width="14.7109375" style="730" bestFit="1" customWidth="1"/>
    <col min="11015" max="11015" width="14" style="730" customWidth="1"/>
    <col min="11016" max="11016" width="14.140625" style="730" bestFit="1" customWidth="1"/>
    <col min="11017" max="11017" width="14.28515625" style="730" customWidth="1"/>
    <col min="11018" max="11019" width="9.7109375" style="730" bestFit="1" customWidth="1"/>
    <col min="11020" max="11020" width="12.28515625" style="730" customWidth="1"/>
    <col min="11021" max="11021" width="14" style="730" customWidth="1"/>
    <col min="11022" max="11022" width="13.85546875" style="730" customWidth="1"/>
    <col min="11023" max="11023" width="13.7109375" style="730" bestFit="1" customWidth="1"/>
    <col min="11024" max="11024" width="13.42578125" style="730" customWidth="1"/>
    <col min="11025" max="11025" width="11.5703125" style="730" customWidth="1"/>
    <col min="11026" max="11264" width="9.140625" style="730"/>
    <col min="11265" max="11265" width="13.140625" style="730" bestFit="1" customWidth="1"/>
    <col min="11266" max="11266" width="14.7109375" style="730" bestFit="1" customWidth="1"/>
    <col min="11267" max="11267" width="18.42578125" style="730" bestFit="1" customWidth="1"/>
    <col min="11268" max="11269" width="9.7109375" style="730" bestFit="1" customWidth="1"/>
    <col min="11270" max="11270" width="14.7109375" style="730" bestFit="1" customWidth="1"/>
    <col min="11271" max="11271" width="14" style="730" customWidth="1"/>
    <col min="11272" max="11272" width="14.140625" style="730" bestFit="1" customWidth="1"/>
    <col min="11273" max="11273" width="14.28515625" style="730" customWidth="1"/>
    <col min="11274" max="11275" width="9.7109375" style="730" bestFit="1" customWidth="1"/>
    <col min="11276" max="11276" width="12.28515625" style="730" customWidth="1"/>
    <col min="11277" max="11277" width="14" style="730" customWidth="1"/>
    <col min="11278" max="11278" width="13.85546875" style="730" customWidth="1"/>
    <col min="11279" max="11279" width="13.7109375" style="730" bestFit="1" customWidth="1"/>
    <col min="11280" max="11280" width="13.42578125" style="730" customWidth="1"/>
    <col min="11281" max="11281" width="11.5703125" style="730" customWidth="1"/>
    <col min="11282" max="11520" width="9.140625" style="730"/>
    <col min="11521" max="11521" width="13.140625" style="730" bestFit="1" customWidth="1"/>
    <col min="11522" max="11522" width="14.7109375" style="730" bestFit="1" customWidth="1"/>
    <col min="11523" max="11523" width="18.42578125" style="730" bestFit="1" customWidth="1"/>
    <col min="11524" max="11525" width="9.7109375" style="730" bestFit="1" customWidth="1"/>
    <col min="11526" max="11526" width="14.7109375" style="730" bestFit="1" customWidth="1"/>
    <col min="11527" max="11527" width="14" style="730" customWidth="1"/>
    <col min="11528" max="11528" width="14.140625" style="730" bestFit="1" customWidth="1"/>
    <col min="11529" max="11529" width="14.28515625" style="730" customWidth="1"/>
    <col min="11530" max="11531" width="9.7109375" style="730" bestFit="1" customWidth="1"/>
    <col min="11532" max="11532" width="12.28515625" style="730" customWidth="1"/>
    <col min="11533" max="11533" width="14" style="730" customWidth="1"/>
    <col min="11534" max="11534" width="13.85546875" style="730" customWidth="1"/>
    <col min="11535" max="11535" width="13.7109375" style="730" bestFit="1" customWidth="1"/>
    <col min="11536" max="11536" width="13.42578125" style="730" customWidth="1"/>
    <col min="11537" max="11537" width="11.5703125" style="730" customWidth="1"/>
    <col min="11538" max="11776" width="9.140625" style="730"/>
    <col min="11777" max="11777" width="13.140625" style="730" bestFit="1" customWidth="1"/>
    <col min="11778" max="11778" width="14.7109375" style="730" bestFit="1" customWidth="1"/>
    <col min="11779" max="11779" width="18.42578125" style="730" bestFit="1" customWidth="1"/>
    <col min="11780" max="11781" width="9.7109375" style="730" bestFit="1" customWidth="1"/>
    <col min="11782" max="11782" width="14.7109375" style="730" bestFit="1" customWidth="1"/>
    <col min="11783" max="11783" width="14" style="730" customWidth="1"/>
    <col min="11784" max="11784" width="14.140625" style="730" bestFit="1" customWidth="1"/>
    <col min="11785" max="11785" width="14.28515625" style="730" customWidth="1"/>
    <col min="11786" max="11787" width="9.7109375" style="730" bestFit="1" customWidth="1"/>
    <col min="11788" max="11788" width="12.28515625" style="730" customWidth="1"/>
    <col min="11789" max="11789" width="14" style="730" customWidth="1"/>
    <col min="11790" max="11790" width="13.85546875" style="730" customWidth="1"/>
    <col min="11791" max="11791" width="13.7109375" style="730" bestFit="1" customWidth="1"/>
    <col min="11792" max="11792" width="13.42578125" style="730" customWidth="1"/>
    <col min="11793" max="11793" width="11.5703125" style="730" customWidth="1"/>
    <col min="11794" max="12032" width="9.140625" style="730"/>
    <col min="12033" max="12033" width="13.140625" style="730" bestFit="1" customWidth="1"/>
    <col min="12034" max="12034" width="14.7109375" style="730" bestFit="1" customWidth="1"/>
    <col min="12035" max="12035" width="18.42578125" style="730" bestFit="1" customWidth="1"/>
    <col min="12036" max="12037" width="9.7109375" style="730" bestFit="1" customWidth="1"/>
    <col min="12038" max="12038" width="14.7109375" style="730" bestFit="1" customWidth="1"/>
    <col min="12039" max="12039" width="14" style="730" customWidth="1"/>
    <col min="12040" max="12040" width="14.140625" style="730" bestFit="1" customWidth="1"/>
    <col min="12041" max="12041" width="14.28515625" style="730" customWidth="1"/>
    <col min="12042" max="12043" width="9.7109375" style="730" bestFit="1" customWidth="1"/>
    <col min="12044" max="12044" width="12.28515625" style="730" customWidth="1"/>
    <col min="12045" max="12045" width="14" style="730" customWidth="1"/>
    <col min="12046" max="12046" width="13.85546875" style="730" customWidth="1"/>
    <col min="12047" max="12047" width="13.7109375" style="730" bestFit="1" customWidth="1"/>
    <col min="12048" max="12048" width="13.42578125" style="730" customWidth="1"/>
    <col min="12049" max="12049" width="11.5703125" style="730" customWidth="1"/>
    <col min="12050" max="12288" width="9.140625" style="730"/>
    <col min="12289" max="12289" width="13.140625" style="730" bestFit="1" customWidth="1"/>
    <col min="12290" max="12290" width="14.7109375" style="730" bestFit="1" customWidth="1"/>
    <col min="12291" max="12291" width="18.42578125" style="730" bestFit="1" customWidth="1"/>
    <col min="12292" max="12293" width="9.7109375" style="730" bestFit="1" customWidth="1"/>
    <col min="12294" max="12294" width="14.7109375" style="730" bestFit="1" customWidth="1"/>
    <col min="12295" max="12295" width="14" style="730" customWidth="1"/>
    <col min="12296" max="12296" width="14.140625" style="730" bestFit="1" customWidth="1"/>
    <col min="12297" max="12297" width="14.28515625" style="730" customWidth="1"/>
    <col min="12298" max="12299" width="9.7109375" style="730" bestFit="1" customWidth="1"/>
    <col min="12300" max="12300" width="12.28515625" style="730" customWidth="1"/>
    <col min="12301" max="12301" width="14" style="730" customWidth="1"/>
    <col min="12302" max="12302" width="13.85546875" style="730" customWidth="1"/>
    <col min="12303" max="12303" width="13.7109375" style="730" bestFit="1" customWidth="1"/>
    <col min="12304" max="12304" width="13.42578125" style="730" customWidth="1"/>
    <col min="12305" max="12305" width="11.5703125" style="730" customWidth="1"/>
    <col min="12306" max="12544" width="9.140625" style="730"/>
    <col min="12545" max="12545" width="13.140625" style="730" bestFit="1" customWidth="1"/>
    <col min="12546" max="12546" width="14.7109375" style="730" bestFit="1" customWidth="1"/>
    <col min="12547" max="12547" width="18.42578125" style="730" bestFit="1" customWidth="1"/>
    <col min="12548" max="12549" width="9.7109375" style="730" bestFit="1" customWidth="1"/>
    <col min="12550" max="12550" width="14.7109375" style="730" bestFit="1" customWidth="1"/>
    <col min="12551" max="12551" width="14" style="730" customWidth="1"/>
    <col min="12552" max="12552" width="14.140625" style="730" bestFit="1" customWidth="1"/>
    <col min="12553" max="12553" width="14.28515625" style="730" customWidth="1"/>
    <col min="12554" max="12555" width="9.7109375" style="730" bestFit="1" customWidth="1"/>
    <col min="12556" max="12556" width="12.28515625" style="730" customWidth="1"/>
    <col min="12557" max="12557" width="14" style="730" customWidth="1"/>
    <col min="12558" max="12558" width="13.85546875" style="730" customWidth="1"/>
    <col min="12559" max="12559" width="13.7109375" style="730" bestFit="1" customWidth="1"/>
    <col min="12560" max="12560" width="13.42578125" style="730" customWidth="1"/>
    <col min="12561" max="12561" width="11.5703125" style="730" customWidth="1"/>
    <col min="12562" max="12800" width="9.140625" style="730"/>
    <col min="12801" max="12801" width="13.140625" style="730" bestFit="1" customWidth="1"/>
    <col min="12802" max="12802" width="14.7109375" style="730" bestFit="1" customWidth="1"/>
    <col min="12803" max="12803" width="18.42578125" style="730" bestFit="1" customWidth="1"/>
    <col min="12804" max="12805" width="9.7109375" style="730" bestFit="1" customWidth="1"/>
    <col min="12806" max="12806" width="14.7109375" style="730" bestFit="1" customWidth="1"/>
    <col min="12807" max="12807" width="14" style="730" customWidth="1"/>
    <col min="12808" max="12808" width="14.140625" style="730" bestFit="1" customWidth="1"/>
    <col min="12809" max="12809" width="14.28515625" style="730" customWidth="1"/>
    <col min="12810" max="12811" width="9.7109375" style="730" bestFit="1" customWidth="1"/>
    <col min="12812" max="12812" width="12.28515625" style="730" customWidth="1"/>
    <col min="12813" max="12813" width="14" style="730" customWidth="1"/>
    <col min="12814" max="12814" width="13.85546875" style="730" customWidth="1"/>
    <col min="12815" max="12815" width="13.7109375" style="730" bestFit="1" customWidth="1"/>
    <col min="12816" max="12816" width="13.42578125" style="730" customWidth="1"/>
    <col min="12817" max="12817" width="11.5703125" style="730" customWidth="1"/>
    <col min="12818" max="13056" width="9.140625" style="730"/>
    <col min="13057" max="13057" width="13.140625" style="730" bestFit="1" customWidth="1"/>
    <col min="13058" max="13058" width="14.7109375" style="730" bestFit="1" customWidth="1"/>
    <col min="13059" max="13059" width="18.42578125" style="730" bestFit="1" customWidth="1"/>
    <col min="13060" max="13061" width="9.7109375" style="730" bestFit="1" customWidth="1"/>
    <col min="13062" max="13062" width="14.7109375" style="730" bestFit="1" customWidth="1"/>
    <col min="13063" max="13063" width="14" style="730" customWidth="1"/>
    <col min="13064" max="13064" width="14.140625" style="730" bestFit="1" customWidth="1"/>
    <col min="13065" max="13065" width="14.28515625" style="730" customWidth="1"/>
    <col min="13066" max="13067" width="9.7109375" style="730" bestFit="1" customWidth="1"/>
    <col min="13068" max="13068" width="12.28515625" style="730" customWidth="1"/>
    <col min="13069" max="13069" width="14" style="730" customWidth="1"/>
    <col min="13070" max="13070" width="13.85546875" style="730" customWidth="1"/>
    <col min="13071" max="13071" width="13.7109375" style="730" bestFit="1" customWidth="1"/>
    <col min="13072" max="13072" width="13.42578125" style="730" customWidth="1"/>
    <col min="13073" max="13073" width="11.5703125" style="730" customWidth="1"/>
    <col min="13074" max="13312" width="9.140625" style="730"/>
    <col min="13313" max="13313" width="13.140625" style="730" bestFit="1" customWidth="1"/>
    <col min="13314" max="13314" width="14.7109375" style="730" bestFit="1" customWidth="1"/>
    <col min="13315" max="13315" width="18.42578125" style="730" bestFit="1" customWidth="1"/>
    <col min="13316" max="13317" width="9.7109375" style="730" bestFit="1" customWidth="1"/>
    <col min="13318" max="13318" width="14.7109375" style="730" bestFit="1" customWidth="1"/>
    <col min="13319" max="13319" width="14" style="730" customWidth="1"/>
    <col min="13320" max="13320" width="14.140625" style="730" bestFit="1" customWidth="1"/>
    <col min="13321" max="13321" width="14.28515625" style="730" customWidth="1"/>
    <col min="13322" max="13323" width="9.7109375" style="730" bestFit="1" customWidth="1"/>
    <col min="13324" max="13324" width="12.28515625" style="730" customWidth="1"/>
    <col min="13325" max="13325" width="14" style="730" customWidth="1"/>
    <col min="13326" max="13326" width="13.85546875" style="730" customWidth="1"/>
    <col min="13327" max="13327" width="13.7109375" style="730" bestFit="1" customWidth="1"/>
    <col min="13328" max="13328" width="13.42578125" style="730" customWidth="1"/>
    <col min="13329" max="13329" width="11.5703125" style="730" customWidth="1"/>
    <col min="13330" max="13568" width="9.140625" style="730"/>
    <col min="13569" max="13569" width="13.140625" style="730" bestFit="1" customWidth="1"/>
    <col min="13570" max="13570" width="14.7109375" style="730" bestFit="1" customWidth="1"/>
    <col min="13571" max="13571" width="18.42578125" style="730" bestFit="1" customWidth="1"/>
    <col min="13572" max="13573" width="9.7109375" style="730" bestFit="1" customWidth="1"/>
    <col min="13574" max="13574" width="14.7109375" style="730" bestFit="1" customWidth="1"/>
    <col min="13575" max="13575" width="14" style="730" customWidth="1"/>
    <col min="13576" max="13576" width="14.140625" style="730" bestFit="1" customWidth="1"/>
    <col min="13577" max="13577" width="14.28515625" style="730" customWidth="1"/>
    <col min="13578" max="13579" width="9.7109375" style="730" bestFit="1" customWidth="1"/>
    <col min="13580" max="13580" width="12.28515625" style="730" customWidth="1"/>
    <col min="13581" max="13581" width="14" style="730" customWidth="1"/>
    <col min="13582" max="13582" width="13.85546875" style="730" customWidth="1"/>
    <col min="13583" max="13583" width="13.7109375" style="730" bestFit="1" customWidth="1"/>
    <col min="13584" max="13584" width="13.42578125" style="730" customWidth="1"/>
    <col min="13585" max="13585" width="11.5703125" style="730" customWidth="1"/>
    <col min="13586" max="13824" width="9.140625" style="730"/>
    <col min="13825" max="13825" width="13.140625" style="730" bestFit="1" customWidth="1"/>
    <col min="13826" max="13826" width="14.7109375" style="730" bestFit="1" customWidth="1"/>
    <col min="13827" max="13827" width="18.42578125" style="730" bestFit="1" customWidth="1"/>
    <col min="13828" max="13829" width="9.7109375" style="730" bestFit="1" customWidth="1"/>
    <col min="13830" max="13830" width="14.7109375" style="730" bestFit="1" customWidth="1"/>
    <col min="13831" max="13831" width="14" style="730" customWidth="1"/>
    <col min="13832" max="13832" width="14.140625" style="730" bestFit="1" customWidth="1"/>
    <col min="13833" max="13833" width="14.28515625" style="730" customWidth="1"/>
    <col min="13834" max="13835" width="9.7109375" style="730" bestFit="1" customWidth="1"/>
    <col min="13836" max="13836" width="12.28515625" style="730" customWidth="1"/>
    <col min="13837" max="13837" width="14" style="730" customWidth="1"/>
    <col min="13838" max="13838" width="13.85546875" style="730" customWidth="1"/>
    <col min="13839" max="13839" width="13.7109375" style="730" bestFit="1" customWidth="1"/>
    <col min="13840" max="13840" width="13.42578125" style="730" customWidth="1"/>
    <col min="13841" max="13841" width="11.5703125" style="730" customWidth="1"/>
    <col min="13842" max="14080" width="9.140625" style="730"/>
    <col min="14081" max="14081" width="13.140625" style="730" bestFit="1" customWidth="1"/>
    <col min="14082" max="14082" width="14.7109375" style="730" bestFit="1" customWidth="1"/>
    <col min="14083" max="14083" width="18.42578125" style="730" bestFit="1" customWidth="1"/>
    <col min="14084" max="14085" width="9.7109375" style="730" bestFit="1" customWidth="1"/>
    <col min="14086" max="14086" width="14.7109375" style="730" bestFit="1" customWidth="1"/>
    <col min="14087" max="14087" width="14" style="730" customWidth="1"/>
    <col min="14088" max="14088" width="14.140625" style="730" bestFit="1" customWidth="1"/>
    <col min="14089" max="14089" width="14.28515625" style="730" customWidth="1"/>
    <col min="14090" max="14091" width="9.7109375" style="730" bestFit="1" customWidth="1"/>
    <col min="14092" max="14092" width="12.28515625" style="730" customWidth="1"/>
    <col min="14093" max="14093" width="14" style="730" customWidth="1"/>
    <col min="14094" max="14094" width="13.85546875" style="730" customWidth="1"/>
    <col min="14095" max="14095" width="13.7109375" style="730" bestFit="1" customWidth="1"/>
    <col min="14096" max="14096" width="13.42578125" style="730" customWidth="1"/>
    <col min="14097" max="14097" width="11.5703125" style="730" customWidth="1"/>
    <col min="14098" max="14336" width="9.140625" style="730"/>
    <col min="14337" max="14337" width="13.140625" style="730" bestFit="1" customWidth="1"/>
    <col min="14338" max="14338" width="14.7109375" style="730" bestFit="1" customWidth="1"/>
    <col min="14339" max="14339" width="18.42578125" style="730" bestFit="1" customWidth="1"/>
    <col min="14340" max="14341" width="9.7109375" style="730" bestFit="1" customWidth="1"/>
    <col min="14342" max="14342" width="14.7109375" style="730" bestFit="1" customWidth="1"/>
    <col min="14343" max="14343" width="14" style="730" customWidth="1"/>
    <col min="14344" max="14344" width="14.140625" style="730" bestFit="1" customWidth="1"/>
    <col min="14345" max="14345" width="14.28515625" style="730" customWidth="1"/>
    <col min="14346" max="14347" width="9.7109375" style="730" bestFit="1" customWidth="1"/>
    <col min="14348" max="14348" width="12.28515625" style="730" customWidth="1"/>
    <col min="14349" max="14349" width="14" style="730" customWidth="1"/>
    <col min="14350" max="14350" width="13.85546875" style="730" customWidth="1"/>
    <col min="14351" max="14351" width="13.7109375" style="730" bestFit="1" customWidth="1"/>
    <col min="14352" max="14352" width="13.42578125" style="730" customWidth="1"/>
    <col min="14353" max="14353" width="11.5703125" style="730" customWidth="1"/>
    <col min="14354" max="14592" width="9.140625" style="730"/>
    <col min="14593" max="14593" width="13.140625" style="730" bestFit="1" customWidth="1"/>
    <col min="14594" max="14594" width="14.7109375" style="730" bestFit="1" customWidth="1"/>
    <col min="14595" max="14595" width="18.42578125" style="730" bestFit="1" customWidth="1"/>
    <col min="14596" max="14597" width="9.7109375" style="730" bestFit="1" customWidth="1"/>
    <col min="14598" max="14598" width="14.7109375" style="730" bestFit="1" customWidth="1"/>
    <col min="14599" max="14599" width="14" style="730" customWidth="1"/>
    <col min="14600" max="14600" width="14.140625" style="730" bestFit="1" customWidth="1"/>
    <col min="14601" max="14601" width="14.28515625" style="730" customWidth="1"/>
    <col min="14602" max="14603" width="9.7109375" style="730" bestFit="1" customWidth="1"/>
    <col min="14604" max="14604" width="12.28515625" style="730" customWidth="1"/>
    <col min="14605" max="14605" width="14" style="730" customWidth="1"/>
    <col min="14606" max="14606" width="13.85546875" style="730" customWidth="1"/>
    <col min="14607" max="14607" width="13.7109375" style="730" bestFit="1" customWidth="1"/>
    <col min="14608" max="14608" width="13.42578125" style="730" customWidth="1"/>
    <col min="14609" max="14609" width="11.5703125" style="730" customWidth="1"/>
    <col min="14610" max="14848" width="9.140625" style="730"/>
    <col min="14849" max="14849" width="13.140625" style="730" bestFit="1" customWidth="1"/>
    <col min="14850" max="14850" width="14.7109375" style="730" bestFit="1" customWidth="1"/>
    <col min="14851" max="14851" width="18.42578125" style="730" bestFit="1" customWidth="1"/>
    <col min="14852" max="14853" width="9.7109375" style="730" bestFit="1" customWidth="1"/>
    <col min="14854" max="14854" width="14.7109375" style="730" bestFit="1" customWidth="1"/>
    <col min="14855" max="14855" width="14" style="730" customWidth="1"/>
    <col min="14856" max="14856" width="14.140625" style="730" bestFit="1" customWidth="1"/>
    <col min="14857" max="14857" width="14.28515625" style="730" customWidth="1"/>
    <col min="14858" max="14859" width="9.7109375" style="730" bestFit="1" customWidth="1"/>
    <col min="14860" max="14860" width="12.28515625" style="730" customWidth="1"/>
    <col min="14861" max="14861" width="14" style="730" customWidth="1"/>
    <col min="14862" max="14862" width="13.85546875" style="730" customWidth="1"/>
    <col min="14863" max="14863" width="13.7109375" style="730" bestFit="1" customWidth="1"/>
    <col min="14864" max="14864" width="13.42578125" style="730" customWidth="1"/>
    <col min="14865" max="14865" width="11.5703125" style="730" customWidth="1"/>
    <col min="14866" max="15104" width="9.140625" style="730"/>
    <col min="15105" max="15105" width="13.140625" style="730" bestFit="1" customWidth="1"/>
    <col min="15106" max="15106" width="14.7109375" style="730" bestFit="1" customWidth="1"/>
    <col min="15107" max="15107" width="18.42578125" style="730" bestFit="1" customWidth="1"/>
    <col min="15108" max="15109" width="9.7109375" style="730" bestFit="1" customWidth="1"/>
    <col min="15110" max="15110" width="14.7109375" style="730" bestFit="1" customWidth="1"/>
    <col min="15111" max="15111" width="14" style="730" customWidth="1"/>
    <col min="15112" max="15112" width="14.140625" style="730" bestFit="1" customWidth="1"/>
    <col min="15113" max="15113" width="14.28515625" style="730" customWidth="1"/>
    <col min="15114" max="15115" width="9.7109375" style="730" bestFit="1" customWidth="1"/>
    <col min="15116" max="15116" width="12.28515625" style="730" customWidth="1"/>
    <col min="15117" max="15117" width="14" style="730" customWidth="1"/>
    <col min="15118" max="15118" width="13.85546875" style="730" customWidth="1"/>
    <col min="15119" max="15119" width="13.7109375" style="730" bestFit="1" customWidth="1"/>
    <col min="15120" max="15120" width="13.42578125" style="730" customWidth="1"/>
    <col min="15121" max="15121" width="11.5703125" style="730" customWidth="1"/>
    <col min="15122" max="15360" width="9.140625" style="730"/>
    <col min="15361" max="15361" width="13.140625" style="730" bestFit="1" customWidth="1"/>
    <col min="15362" max="15362" width="14.7109375" style="730" bestFit="1" customWidth="1"/>
    <col min="15363" max="15363" width="18.42578125" style="730" bestFit="1" customWidth="1"/>
    <col min="15364" max="15365" width="9.7109375" style="730" bestFit="1" customWidth="1"/>
    <col min="15366" max="15366" width="14.7109375" style="730" bestFit="1" customWidth="1"/>
    <col min="15367" max="15367" width="14" style="730" customWidth="1"/>
    <col min="15368" max="15368" width="14.140625" style="730" bestFit="1" customWidth="1"/>
    <col min="15369" max="15369" width="14.28515625" style="730" customWidth="1"/>
    <col min="15370" max="15371" width="9.7109375" style="730" bestFit="1" customWidth="1"/>
    <col min="15372" max="15372" width="12.28515625" style="730" customWidth="1"/>
    <col min="15373" max="15373" width="14" style="730" customWidth="1"/>
    <col min="15374" max="15374" width="13.85546875" style="730" customWidth="1"/>
    <col min="15375" max="15375" width="13.7109375" style="730" bestFit="1" customWidth="1"/>
    <col min="15376" max="15376" width="13.42578125" style="730" customWidth="1"/>
    <col min="15377" max="15377" width="11.5703125" style="730" customWidth="1"/>
    <col min="15378" max="15616" width="9.140625" style="730"/>
    <col min="15617" max="15617" width="13.140625" style="730" bestFit="1" customWidth="1"/>
    <col min="15618" max="15618" width="14.7109375" style="730" bestFit="1" customWidth="1"/>
    <col min="15619" max="15619" width="18.42578125" style="730" bestFit="1" customWidth="1"/>
    <col min="15620" max="15621" width="9.7109375" style="730" bestFit="1" customWidth="1"/>
    <col min="15622" max="15622" width="14.7109375" style="730" bestFit="1" customWidth="1"/>
    <col min="15623" max="15623" width="14" style="730" customWidth="1"/>
    <col min="15624" max="15624" width="14.140625" style="730" bestFit="1" customWidth="1"/>
    <col min="15625" max="15625" width="14.28515625" style="730" customWidth="1"/>
    <col min="15626" max="15627" width="9.7109375" style="730" bestFit="1" customWidth="1"/>
    <col min="15628" max="15628" width="12.28515625" style="730" customWidth="1"/>
    <col min="15629" max="15629" width="14" style="730" customWidth="1"/>
    <col min="15630" max="15630" width="13.85546875" style="730" customWidth="1"/>
    <col min="15631" max="15631" width="13.7109375" style="730" bestFit="1" customWidth="1"/>
    <col min="15632" max="15632" width="13.42578125" style="730" customWidth="1"/>
    <col min="15633" max="15633" width="11.5703125" style="730" customWidth="1"/>
    <col min="15634" max="15872" width="9.140625" style="730"/>
    <col min="15873" max="15873" width="13.140625" style="730" bestFit="1" customWidth="1"/>
    <col min="15874" max="15874" width="14.7109375" style="730" bestFit="1" customWidth="1"/>
    <col min="15875" max="15875" width="18.42578125" style="730" bestFit="1" customWidth="1"/>
    <col min="15876" max="15877" width="9.7109375" style="730" bestFit="1" customWidth="1"/>
    <col min="15878" max="15878" width="14.7109375" style="730" bestFit="1" customWidth="1"/>
    <col min="15879" max="15879" width="14" style="730" customWidth="1"/>
    <col min="15880" max="15880" width="14.140625" style="730" bestFit="1" customWidth="1"/>
    <col min="15881" max="15881" width="14.28515625" style="730" customWidth="1"/>
    <col min="15882" max="15883" width="9.7109375" style="730" bestFit="1" customWidth="1"/>
    <col min="15884" max="15884" width="12.28515625" style="730" customWidth="1"/>
    <col min="15885" max="15885" width="14" style="730" customWidth="1"/>
    <col min="15886" max="15886" width="13.85546875" style="730" customWidth="1"/>
    <col min="15887" max="15887" width="13.7109375" style="730" bestFit="1" customWidth="1"/>
    <col min="15888" max="15888" width="13.42578125" style="730" customWidth="1"/>
    <col min="15889" max="15889" width="11.5703125" style="730" customWidth="1"/>
    <col min="15890" max="16128" width="9.140625" style="730"/>
    <col min="16129" max="16129" width="13.140625" style="730" bestFit="1" customWidth="1"/>
    <col min="16130" max="16130" width="14.7109375" style="730" bestFit="1" customWidth="1"/>
    <col min="16131" max="16131" width="18.42578125" style="730" bestFit="1" customWidth="1"/>
    <col min="16132" max="16133" width="9.7109375" style="730" bestFit="1" customWidth="1"/>
    <col min="16134" max="16134" width="14.7109375" style="730" bestFit="1" customWidth="1"/>
    <col min="16135" max="16135" width="14" style="730" customWidth="1"/>
    <col min="16136" max="16136" width="14.140625" style="730" bestFit="1" customWidth="1"/>
    <col min="16137" max="16137" width="14.28515625" style="730" customWidth="1"/>
    <col min="16138" max="16139" width="9.7109375" style="730" bestFit="1" customWidth="1"/>
    <col min="16140" max="16140" width="12.28515625" style="730" customWidth="1"/>
    <col min="16141" max="16141" width="14" style="730" customWidth="1"/>
    <col min="16142" max="16142" width="13.85546875" style="730" customWidth="1"/>
    <col min="16143" max="16143" width="13.7109375" style="730" bestFit="1" customWidth="1"/>
    <col min="16144" max="16144" width="13.42578125" style="730" customWidth="1"/>
    <col min="16145" max="16145" width="11.5703125" style="730" customWidth="1"/>
    <col min="16146" max="16384" width="9.140625" style="730"/>
  </cols>
  <sheetData>
    <row r="1" spans="1:20">
      <c r="A1" s="2867" t="s">
        <v>1549</v>
      </c>
      <c r="B1" s="2867"/>
      <c r="C1" s="2867"/>
      <c r="D1" s="2867"/>
      <c r="E1" s="2867"/>
      <c r="F1" s="2867"/>
      <c r="G1" s="2867"/>
      <c r="H1" s="2867"/>
      <c r="I1" s="2867"/>
      <c r="J1" s="2867"/>
      <c r="K1" s="2867"/>
      <c r="L1" s="2867"/>
      <c r="M1" s="2867"/>
      <c r="N1" s="2867"/>
      <c r="O1" s="2867"/>
      <c r="P1" s="2867"/>
      <c r="Q1" s="2867"/>
    </row>
    <row r="2" spans="1:20">
      <c r="A2" s="2868" t="s">
        <v>826</v>
      </c>
      <c r="B2" s="2868"/>
      <c r="C2" s="2868"/>
      <c r="D2" s="2868"/>
      <c r="E2" s="2868"/>
      <c r="F2" s="2868"/>
      <c r="G2" s="2868"/>
      <c r="H2" s="2868"/>
      <c r="I2" s="2868"/>
      <c r="J2" s="2868"/>
      <c r="K2" s="2868"/>
      <c r="L2" s="2868"/>
      <c r="M2" s="2868"/>
      <c r="N2" s="2868"/>
      <c r="O2" s="2868"/>
      <c r="P2" s="2868"/>
      <c r="Q2" s="2868"/>
    </row>
    <row r="3" spans="1:20" ht="16.5" thickBot="1">
      <c r="A3" s="855"/>
      <c r="O3" s="856"/>
      <c r="Q3" s="856" t="s">
        <v>827</v>
      </c>
    </row>
    <row r="4" spans="1:20" ht="21" customHeight="1" thickTop="1">
      <c r="A4" s="2876" t="s">
        <v>216</v>
      </c>
      <c r="B4" s="2878" t="s">
        <v>828</v>
      </c>
      <c r="C4" s="2879"/>
      <c r="D4" s="2879"/>
      <c r="E4" s="2879"/>
      <c r="F4" s="2879"/>
      <c r="G4" s="2879"/>
      <c r="H4" s="2879"/>
      <c r="I4" s="2879"/>
      <c r="J4" s="2879"/>
      <c r="K4" s="2879"/>
      <c r="L4" s="2879"/>
      <c r="M4" s="2880"/>
      <c r="N4" s="2879" t="s">
        <v>829</v>
      </c>
      <c r="O4" s="2879"/>
      <c r="P4" s="2879"/>
      <c r="Q4" s="2881"/>
    </row>
    <row r="5" spans="1:20" ht="21" customHeight="1">
      <c r="A5" s="2877"/>
      <c r="B5" s="2882" t="s">
        <v>102</v>
      </c>
      <c r="C5" s="2883"/>
      <c r="D5" s="2883"/>
      <c r="E5" s="2883"/>
      <c r="F5" s="2883"/>
      <c r="G5" s="2884"/>
      <c r="H5" s="2883" t="s">
        <v>106</v>
      </c>
      <c r="I5" s="2883"/>
      <c r="J5" s="2883"/>
      <c r="K5" s="2883"/>
      <c r="L5" s="2883"/>
      <c r="M5" s="2884"/>
      <c r="N5" s="2885" t="s">
        <v>102</v>
      </c>
      <c r="O5" s="2886"/>
      <c r="P5" s="2885" t="s">
        <v>106</v>
      </c>
      <c r="Q5" s="2889"/>
    </row>
    <row r="6" spans="1:20" ht="31.5" customHeight="1">
      <c r="A6" s="2877"/>
      <c r="B6" s="2891" t="s">
        <v>830</v>
      </c>
      <c r="C6" s="2892"/>
      <c r="D6" s="2891" t="s">
        <v>831</v>
      </c>
      <c r="E6" s="2892"/>
      <c r="F6" s="2893" t="s">
        <v>832</v>
      </c>
      <c r="G6" s="2894"/>
      <c r="H6" s="2895" t="s">
        <v>830</v>
      </c>
      <c r="I6" s="2892"/>
      <c r="J6" s="2891" t="s">
        <v>831</v>
      </c>
      <c r="K6" s="2892"/>
      <c r="L6" s="2893" t="s">
        <v>832</v>
      </c>
      <c r="M6" s="2894"/>
      <c r="N6" s="2887"/>
      <c r="O6" s="2888"/>
      <c r="P6" s="2887"/>
      <c r="Q6" s="2890"/>
    </row>
    <row r="7" spans="1:20" ht="21" customHeight="1">
      <c r="A7" s="2877"/>
      <c r="B7" s="857" t="s">
        <v>833</v>
      </c>
      <c r="C7" s="857" t="s">
        <v>834</v>
      </c>
      <c r="D7" s="857" t="s">
        <v>833</v>
      </c>
      <c r="E7" s="857" t="s">
        <v>834</v>
      </c>
      <c r="F7" s="857" t="s">
        <v>833</v>
      </c>
      <c r="G7" s="858" t="s">
        <v>834</v>
      </c>
      <c r="H7" s="859" t="s">
        <v>833</v>
      </c>
      <c r="I7" s="857" t="s">
        <v>834</v>
      </c>
      <c r="J7" s="857" t="s">
        <v>833</v>
      </c>
      <c r="K7" s="857" t="s">
        <v>834</v>
      </c>
      <c r="L7" s="857" t="s">
        <v>833</v>
      </c>
      <c r="M7" s="858" t="s">
        <v>834</v>
      </c>
      <c r="N7" s="860" t="s">
        <v>829</v>
      </c>
      <c r="O7" s="860" t="s">
        <v>835</v>
      </c>
      <c r="P7" s="860" t="s">
        <v>829</v>
      </c>
      <c r="Q7" s="861" t="s">
        <v>835</v>
      </c>
    </row>
    <row r="8" spans="1:20" ht="30" customHeight="1">
      <c r="A8" s="738" t="s">
        <v>17</v>
      </c>
      <c r="B8" s="862">
        <v>186.82499999999999</v>
      </c>
      <c r="C8" s="863">
        <v>19141.891500000002</v>
      </c>
      <c r="D8" s="864">
        <v>3.9000000000000004</v>
      </c>
      <c r="E8" s="864">
        <v>400.06200000000001</v>
      </c>
      <c r="F8" s="865">
        <f t="shared" ref="F8:G19" si="0">B8-D8</f>
        <v>182.92499999999998</v>
      </c>
      <c r="G8" s="865">
        <f t="shared" si="0"/>
        <v>18741.8295</v>
      </c>
      <c r="H8" s="866">
        <v>157.83750000000001</v>
      </c>
      <c r="I8" s="863">
        <v>17405.290125</v>
      </c>
      <c r="J8" s="867">
        <v>70</v>
      </c>
      <c r="K8" s="868">
        <v>7718.5</v>
      </c>
      <c r="L8" s="865">
        <f>H8-J8</f>
        <v>87.837500000000006</v>
      </c>
      <c r="M8" s="865">
        <f t="shared" ref="L8:M19" si="1">I8-K8</f>
        <v>9686.7901249999995</v>
      </c>
      <c r="N8" s="869">
        <v>19228.93</v>
      </c>
      <c r="O8" s="869">
        <v>300</v>
      </c>
      <c r="P8" s="870">
        <v>22040.17</v>
      </c>
      <c r="Q8" s="871">
        <v>320</v>
      </c>
      <c r="S8" s="786"/>
      <c r="T8" s="786"/>
    </row>
    <row r="9" spans="1:20" ht="30" customHeight="1">
      <c r="A9" s="738" t="s">
        <v>16</v>
      </c>
      <c r="B9" s="862">
        <v>344.4</v>
      </c>
      <c r="C9" s="864">
        <v>35282.550000000003</v>
      </c>
      <c r="D9" s="864">
        <v>13</v>
      </c>
      <c r="E9" s="864">
        <v>1329.38</v>
      </c>
      <c r="F9" s="865">
        <f t="shared" si="0"/>
        <v>331.4</v>
      </c>
      <c r="G9" s="865">
        <f t="shared" si="0"/>
        <v>33953.170000000006</v>
      </c>
      <c r="H9" s="866">
        <v>192.06299999999999</v>
      </c>
      <c r="I9" s="864">
        <v>21783.822390000001</v>
      </c>
      <c r="J9" s="865">
        <v>0</v>
      </c>
      <c r="K9" s="865">
        <v>0</v>
      </c>
      <c r="L9" s="865">
        <f t="shared" si="1"/>
        <v>192.06299999999999</v>
      </c>
      <c r="M9" s="865">
        <f t="shared" si="1"/>
        <v>21783.822390000001</v>
      </c>
      <c r="N9" s="869">
        <v>20495.34</v>
      </c>
      <c r="O9" s="869">
        <v>320</v>
      </c>
      <c r="P9" s="872">
        <v>28421.87</v>
      </c>
      <c r="Q9" s="873">
        <v>400</v>
      </c>
      <c r="R9" s="874"/>
      <c r="S9" s="786"/>
    </row>
    <row r="10" spans="1:20" ht="30" customHeight="1">
      <c r="A10" s="738" t="s">
        <v>15</v>
      </c>
      <c r="B10" s="862">
        <v>416.28</v>
      </c>
      <c r="C10" s="864">
        <v>43260.45</v>
      </c>
      <c r="D10" s="864">
        <v>0</v>
      </c>
      <c r="E10" s="864">
        <v>0</v>
      </c>
      <c r="F10" s="865">
        <f t="shared" si="0"/>
        <v>416.28</v>
      </c>
      <c r="G10" s="865">
        <f t="shared" si="0"/>
        <v>43260.45</v>
      </c>
      <c r="H10" s="866">
        <v>419.17</v>
      </c>
      <c r="I10" s="864">
        <v>49281.63</v>
      </c>
      <c r="J10" s="865">
        <v>0</v>
      </c>
      <c r="K10" s="865">
        <v>0</v>
      </c>
      <c r="L10" s="865">
        <f t="shared" si="1"/>
        <v>419.17</v>
      </c>
      <c r="M10" s="865">
        <f t="shared" si="1"/>
        <v>49281.63</v>
      </c>
      <c r="N10" s="869">
        <v>15569.72</v>
      </c>
      <c r="O10" s="869">
        <v>240</v>
      </c>
      <c r="P10" s="872">
        <v>22025.87</v>
      </c>
      <c r="Q10" s="873">
        <v>300</v>
      </c>
      <c r="S10" s="786"/>
    </row>
    <row r="11" spans="1:20" ht="30" customHeight="1">
      <c r="A11" s="738" t="s">
        <v>14</v>
      </c>
      <c r="B11" s="862">
        <v>334.7</v>
      </c>
      <c r="C11" s="864">
        <v>34788.513250000004</v>
      </c>
      <c r="D11" s="864">
        <v>0</v>
      </c>
      <c r="E11" s="864">
        <v>0</v>
      </c>
      <c r="F11" s="865">
        <f t="shared" si="0"/>
        <v>334.7</v>
      </c>
      <c r="G11" s="865">
        <f t="shared" si="0"/>
        <v>34788.513250000004</v>
      </c>
      <c r="H11" s="864">
        <v>180.38</v>
      </c>
      <c r="I11" s="866">
        <v>21107.49</v>
      </c>
      <c r="J11" s="864">
        <v>0</v>
      </c>
      <c r="K11" s="864">
        <v>0</v>
      </c>
      <c r="L11" s="865">
        <f>H11-J11</f>
        <v>180.38</v>
      </c>
      <c r="M11" s="865">
        <f t="shared" si="1"/>
        <v>21107.49</v>
      </c>
      <c r="N11" s="869">
        <v>32487.71</v>
      </c>
      <c r="O11" s="869">
        <v>500</v>
      </c>
      <c r="P11" s="872">
        <v>26320.12</v>
      </c>
      <c r="Q11" s="873">
        <v>360</v>
      </c>
      <c r="S11" s="786"/>
    </row>
    <row r="12" spans="1:20" ht="30" customHeight="1">
      <c r="A12" s="738" t="s">
        <v>13</v>
      </c>
      <c r="B12" s="862">
        <v>336.15</v>
      </c>
      <c r="C12" s="864">
        <v>34715.016000000003</v>
      </c>
      <c r="D12" s="864">
        <v>0</v>
      </c>
      <c r="E12" s="864">
        <v>0</v>
      </c>
      <c r="F12" s="865">
        <f t="shared" si="0"/>
        <v>336.15</v>
      </c>
      <c r="G12" s="865">
        <f t="shared" si="0"/>
        <v>34715.016000000003</v>
      </c>
      <c r="H12" s="866">
        <v>217.5</v>
      </c>
      <c r="I12" s="864">
        <v>24778.692499999997</v>
      </c>
      <c r="J12" s="864">
        <v>0</v>
      </c>
      <c r="K12" s="864">
        <v>0</v>
      </c>
      <c r="L12" s="865">
        <f>H12-J12</f>
        <v>217.5</v>
      </c>
      <c r="M12" s="865">
        <f t="shared" si="1"/>
        <v>24778.692499999997</v>
      </c>
      <c r="N12" s="869">
        <v>23246.55</v>
      </c>
      <c r="O12" s="869">
        <v>360</v>
      </c>
      <c r="P12" s="872">
        <v>25457.27</v>
      </c>
      <c r="Q12" s="873">
        <v>360</v>
      </c>
      <c r="S12" s="786"/>
    </row>
    <row r="13" spans="1:20" ht="30" customHeight="1">
      <c r="A13" s="738" t="s">
        <v>12</v>
      </c>
      <c r="B13" s="862">
        <v>301.86</v>
      </c>
      <c r="C13" s="864">
        <v>30854.165300000001</v>
      </c>
      <c r="D13" s="864">
        <v>0</v>
      </c>
      <c r="E13" s="864">
        <v>0</v>
      </c>
      <c r="F13" s="865">
        <f t="shared" si="0"/>
        <v>301.86</v>
      </c>
      <c r="G13" s="865">
        <f t="shared" si="0"/>
        <v>30854.165300000001</v>
      </c>
      <c r="H13" s="866">
        <v>298.875</v>
      </c>
      <c r="I13" s="864">
        <v>33649.246500000001</v>
      </c>
      <c r="J13" s="864">
        <v>0</v>
      </c>
      <c r="K13" s="864">
        <v>0</v>
      </c>
      <c r="L13" s="865">
        <f t="shared" si="1"/>
        <v>298.875</v>
      </c>
      <c r="M13" s="865">
        <f t="shared" si="1"/>
        <v>33649.246500000001</v>
      </c>
      <c r="N13" s="869">
        <v>30670.890000000003</v>
      </c>
      <c r="O13" s="869">
        <v>480</v>
      </c>
      <c r="P13" s="872">
        <v>29709.35</v>
      </c>
      <c r="Q13" s="873">
        <v>424</v>
      </c>
    </row>
    <row r="14" spans="1:20" ht="30" customHeight="1">
      <c r="A14" s="738" t="s">
        <v>11</v>
      </c>
      <c r="B14" s="862">
        <v>394.4</v>
      </c>
      <c r="C14" s="864">
        <v>40334</v>
      </c>
      <c r="D14" s="864">
        <v>0</v>
      </c>
      <c r="E14" s="864">
        <v>0</v>
      </c>
      <c r="F14" s="865">
        <f t="shared" si="0"/>
        <v>394.4</v>
      </c>
      <c r="G14" s="865">
        <f t="shared" si="0"/>
        <v>40334</v>
      </c>
      <c r="H14" s="866">
        <v>327.8</v>
      </c>
      <c r="I14" s="864">
        <v>37367.839</v>
      </c>
      <c r="J14" s="864">
        <v>0</v>
      </c>
      <c r="K14" s="864">
        <v>0</v>
      </c>
      <c r="L14" s="865">
        <f t="shared" si="1"/>
        <v>327.8</v>
      </c>
      <c r="M14" s="865">
        <f t="shared" si="1"/>
        <v>37367.839</v>
      </c>
      <c r="N14" s="869">
        <v>33218.699999999997</v>
      </c>
      <c r="O14" s="869">
        <v>520</v>
      </c>
      <c r="P14" s="872">
        <v>22796.91</v>
      </c>
      <c r="Q14" s="873">
        <v>320</v>
      </c>
    </row>
    <row r="15" spans="1:20" ht="30" customHeight="1">
      <c r="A15" s="738" t="s">
        <v>10</v>
      </c>
      <c r="B15" s="864">
        <v>433.7</v>
      </c>
      <c r="C15" s="864">
        <v>44943.199999999997</v>
      </c>
      <c r="D15" s="864">
        <v>0</v>
      </c>
      <c r="E15" s="862">
        <v>0</v>
      </c>
      <c r="F15" s="864">
        <f t="shared" si="0"/>
        <v>433.7</v>
      </c>
      <c r="G15" s="865">
        <f t="shared" si="0"/>
        <v>44943.199999999997</v>
      </c>
      <c r="H15" s="865">
        <v>246.47500000000002</v>
      </c>
      <c r="I15" s="864">
        <v>27903.655500000001</v>
      </c>
      <c r="J15" s="864">
        <v>0</v>
      </c>
      <c r="K15" s="864">
        <v>0</v>
      </c>
      <c r="L15" s="865">
        <f t="shared" si="1"/>
        <v>246.47500000000002</v>
      </c>
      <c r="M15" s="865">
        <f t="shared" si="1"/>
        <v>27903.655500000001</v>
      </c>
      <c r="N15" s="869">
        <v>27221.9</v>
      </c>
      <c r="O15" s="869">
        <v>420</v>
      </c>
      <c r="P15" s="872">
        <v>24119.979999999996</v>
      </c>
      <c r="Q15" s="873">
        <v>340</v>
      </c>
    </row>
    <row r="16" spans="1:20" ht="30" customHeight="1">
      <c r="A16" s="738" t="s">
        <v>9</v>
      </c>
      <c r="B16" s="875">
        <v>444.95</v>
      </c>
      <c r="C16" s="875">
        <v>46299.7</v>
      </c>
      <c r="D16" s="864">
        <v>0</v>
      </c>
      <c r="E16" s="862">
        <v>0</v>
      </c>
      <c r="F16" s="864">
        <f t="shared" si="0"/>
        <v>444.95</v>
      </c>
      <c r="G16" s="865">
        <f t="shared" si="0"/>
        <v>46299.7</v>
      </c>
      <c r="H16" s="876">
        <v>241.06</v>
      </c>
      <c r="I16" s="875">
        <v>26659.37255</v>
      </c>
      <c r="J16" s="864">
        <v>0</v>
      </c>
      <c r="K16" s="864">
        <v>0</v>
      </c>
      <c r="L16" s="865">
        <f t="shared" si="1"/>
        <v>241.06</v>
      </c>
      <c r="M16" s="865">
        <f t="shared" si="1"/>
        <v>26659.37255</v>
      </c>
      <c r="N16" s="869">
        <v>33828.160000000003</v>
      </c>
      <c r="O16" s="869">
        <v>520</v>
      </c>
      <c r="P16" s="872">
        <v>23461.980000000003</v>
      </c>
      <c r="Q16" s="873">
        <v>340</v>
      </c>
    </row>
    <row r="17" spans="1:19" ht="30" customHeight="1">
      <c r="A17" s="738" t="s">
        <v>8</v>
      </c>
      <c r="B17" s="862">
        <v>307.3</v>
      </c>
      <c r="C17" s="864">
        <v>32592.7</v>
      </c>
      <c r="D17" s="864">
        <v>0</v>
      </c>
      <c r="E17" s="862">
        <v>0</v>
      </c>
      <c r="F17" s="864">
        <f t="shared" si="0"/>
        <v>307.3</v>
      </c>
      <c r="G17" s="865">
        <f t="shared" si="0"/>
        <v>32592.7</v>
      </c>
      <c r="H17" s="866">
        <v>357.77500000000003</v>
      </c>
      <c r="I17" s="864">
        <v>39863.166750000004</v>
      </c>
      <c r="J17" s="864">
        <v>0</v>
      </c>
      <c r="K17" s="864">
        <v>0</v>
      </c>
      <c r="L17" s="865">
        <f t="shared" si="1"/>
        <v>357.77500000000003</v>
      </c>
      <c r="M17" s="865">
        <f t="shared" si="1"/>
        <v>39863.166750000004</v>
      </c>
      <c r="N17" s="869">
        <v>22587.31</v>
      </c>
      <c r="O17" s="869">
        <v>340</v>
      </c>
      <c r="P17" s="872">
        <v>23648.359999999997</v>
      </c>
      <c r="Q17" s="873">
        <v>340</v>
      </c>
    </row>
    <row r="18" spans="1:19" ht="30" customHeight="1">
      <c r="A18" s="738" t="s">
        <v>7</v>
      </c>
      <c r="B18" s="862">
        <v>292.52499999999998</v>
      </c>
      <c r="C18" s="864">
        <v>31595.168000000001</v>
      </c>
      <c r="D18" s="864">
        <v>0</v>
      </c>
      <c r="E18" s="862">
        <v>0</v>
      </c>
      <c r="F18" s="864">
        <f t="shared" si="0"/>
        <v>292.52499999999998</v>
      </c>
      <c r="G18" s="865">
        <f t="shared" si="0"/>
        <v>31595.168000000001</v>
      </c>
      <c r="H18" s="866">
        <v>346.57500000000005</v>
      </c>
      <c r="I18" s="864">
        <v>38640.774749999997</v>
      </c>
      <c r="J18" s="864">
        <v>0</v>
      </c>
      <c r="K18" s="864">
        <v>0</v>
      </c>
      <c r="L18" s="865">
        <f t="shared" si="1"/>
        <v>346.57500000000005</v>
      </c>
      <c r="M18" s="865">
        <f t="shared" si="1"/>
        <v>38640.774749999997</v>
      </c>
      <c r="N18" s="869">
        <v>24339.982</v>
      </c>
      <c r="O18" s="869">
        <v>360</v>
      </c>
      <c r="P18" s="872">
        <v>27830.472000000005</v>
      </c>
      <c r="Q18" s="873">
        <v>400</v>
      </c>
    </row>
    <row r="19" spans="1:19" ht="30" customHeight="1">
      <c r="A19" s="756" t="s">
        <v>6</v>
      </c>
      <c r="B19" s="877">
        <v>344.1</v>
      </c>
      <c r="C19" s="878">
        <v>37673.784299999999</v>
      </c>
      <c r="D19" s="864">
        <v>68</v>
      </c>
      <c r="E19" s="862">
        <v>7416.08</v>
      </c>
      <c r="F19" s="864">
        <f t="shared" si="0"/>
        <v>276.10000000000002</v>
      </c>
      <c r="G19" s="865">
        <f t="shared" si="0"/>
        <v>30257.704299999998</v>
      </c>
      <c r="H19" s="879">
        <v>273.42500000000001</v>
      </c>
      <c r="I19" s="878">
        <v>30187.329750000004</v>
      </c>
      <c r="J19" s="878">
        <v>0</v>
      </c>
      <c r="K19" s="878">
        <v>0</v>
      </c>
      <c r="L19" s="865">
        <f t="shared" si="1"/>
        <v>273.42500000000001</v>
      </c>
      <c r="M19" s="865">
        <f t="shared" si="1"/>
        <v>30187.329750000004</v>
      </c>
      <c r="N19" s="880">
        <v>28753.32</v>
      </c>
      <c r="O19" s="880">
        <v>400</v>
      </c>
      <c r="P19" s="881">
        <v>23494.149999999998</v>
      </c>
      <c r="Q19" s="882">
        <v>340</v>
      </c>
      <c r="S19" s="883"/>
    </row>
    <row r="20" spans="1:19" ht="30" customHeight="1" thickBot="1">
      <c r="A20" s="884" t="s">
        <v>597</v>
      </c>
      <c r="B20" s="885">
        <f>SUM(B8:B19)</f>
        <v>4137.1900000000005</v>
      </c>
      <c r="C20" s="886">
        <f>SUM(C8:C19)</f>
        <v>431481.13835000002</v>
      </c>
      <c r="D20" s="886">
        <f>SUM(D8:D19)</f>
        <v>84.9</v>
      </c>
      <c r="E20" s="886">
        <f>SUM(E8:E19)</f>
        <v>9145.5220000000008</v>
      </c>
      <c r="F20" s="885">
        <f>SUM(F8:F19)</f>
        <v>4052.29</v>
      </c>
      <c r="G20" s="886">
        <f t="shared" ref="G20:M20" si="2">SUM(G8:G19)</f>
        <v>422335.61635000003</v>
      </c>
      <c r="H20" s="886">
        <f>SUM(H8:H19)</f>
        <v>3258.9355000000005</v>
      </c>
      <c r="I20" s="886">
        <f>SUM(I8:I19)</f>
        <v>368628.30981500004</v>
      </c>
      <c r="J20" s="886">
        <f t="shared" si="2"/>
        <v>70</v>
      </c>
      <c r="K20" s="886">
        <f t="shared" si="2"/>
        <v>7718.5</v>
      </c>
      <c r="L20" s="885">
        <f>SUM(L8:L19)</f>
        <v>3188.9355000000005</v>
      </c>
      <c r="M20" s="886">
        <f t="shared" si="2"/>
        <v>360909.80981500004</v>
      </c>
      <c r="N20" s="887">
        <f>SUM(N8:N19)</f>
        <v>311648.51200000005</v>
      </c>
      <c r="O20" s="887">
        <f>SUM(O8:O19)</f>
        <v>4760</v>
      </c>
      <c r="P20" s="887">
        <f>SUM(P8:P19)</f>
        <v>299326.50199999998</v>
      </c>
      <c r="Q20" s="888">
        <f>SUM(Q8:Q19)</f>
        <v>4244</v>
      </c>
      <c r="S20" s="883"/>
    </row>
    <row r="21" spans="1:19" ht="16.5" thickTop="1">
      <c r="S21" s="883"/>
    </row>
    <row r="22" spans="1:19">
      <c r="C22" s="800"/>
      <c r="D22" s="854"/>
      <c r="E22" s="854"/>
      <c r="F22" s="854"/>
      <c r="I22" s="800"/>
      <c r="J22" s="854"/>
      <c r="K22" s="854"/>
      <c r="L22" s="854"/>
      <c r="N22" s="883"/>
      <c r="P22" s="883"/>
      <c r="S22" s="883"/>
    </row>
    <row r="23" spans="1:19">
      <c r="B23" s="851"/>
      <c r="C23" s="889"/>
      <c r="D23" s="851"/>
      <c r="E23" s="851"/>
      <c r="F23" s="851"/>
      <c r="G23" s="851"/>
      <c r="H23" s="851"/>
      <c r="I23" s="889"/>
      <c r="J23" s="851"/>
      <c r="K23" s="851"/>
      <c r="L23" s="851"/>
      <c r="M23" s="851"/>
      <c r="N23" s="883"/>
      <c r="O23" s="786"/>
      <c r="P23" s="883"/>
      <c r="Q23" s="786"/>
    </row>
    <row r="24" spans="1:19">
      <c r="B24" s="851"/>
      <c r="C24" s="851"/>
      <c r="D24" s="851"/>
      <c r="E24" s="851"/>
      <c r="F24" s="851"/>
      <c r="G24" s="851"/>
      <c r="H24" s="851"/>
      <c r="I24" s="851"/>
      <c r="J24" s="851"/>
      <c r="K24" s="851"/>
      <c r="L24" s="851"/>
      <c r="M24" s="851"/>
      <c r="N24" s="883"/>
      <c r="O24" s="874"/>
      <c r="P24" s="883"/>
      <c r="Q24" s="786"/>
    </row>
    <row r="25" spans="1:19">
      <c r="B25" s="851"/>
      <c r="C25" s="851"/>
      <c r="D25" s="851"/>
      <c r="E25" s="851"/>
      <c r="F25" s="851"/>
      <c r="G25" s="851"/>
      <c r="H25" s="851"/>
      <c r="I25" s="890"/>
      <c r="J25" s="851"/>
      <c r="K25" s="851"/>
      <c r="L25" s="851"/>
      <c r="M25" s="851"/>
      <c r="O25" s="874"/>
      <c r="P25" s="786"/>
    </row>
    <row r="26" spans="1:19">
      <c r="B26" s="851"/>
      <c r="C26" s="851"/>
      <c r="D26" s="851"/>
      <c r="E26" s="851"/>
      <c r="F26" s="851"/>
      <c r="G26" s="851"/>
      <c r="H26" s="851"/>
      <c r="I26" s="890"/>
      <c r="J26" s="851"/>
      <c r="K26" s="851"/>
      <c r="L26" s="851"/>
      <c r="M26" s="851"/>
      <c r="N26" s="786"/>
      <c r="O26" s="786"/>
      <c r="P26" s="874"/>
      <c r="Q26" s="874"/>
      <c r="R26" s="730" t="s">
        <v>836</v>
      </c>
    </row>
    <row r="27" spans="1:19">
      <c r="B27" s="851"/>
      <c r="C27" s="851"/>
      <c r="D27" s="851"/>
      <c r="E27" s="851"/>
      <c r="F27" s="851"/>
      <c r="G27" s="851"/>
      <c r="H27" s="851"/>
      <c r="I27" s="851"/>
      <c r="J27" s="851"/>
      <c r="K27" s="851"/>
      <c r="L27" s="851"/>
      <c r="M27" s="851"/>
      <c r="N27" s="786"/>
      <c r="O27" s="786"/>
      <c r="P27" s="786"/>
    </row>
    <row r="28" spans="1:19">
      <c r="B28" s="851"/>
      <c r="C28" s="851"/>
      <c r="D28" s="851"/>
      <c r="E28" s="851"/>
      <c r="F28" s="851"/>
      <c r="G28" s="851"/>
      <c r="H28" s="851"/>
      <c r="I28" s="851"/>
      <c r="J28" s="851"/>
      <c r="K28" s="851"/>
      <c r="L28" s="851"/>
      <c r="M28" s="851"/>
    </row>
    <row r="29" spans="1:19">
      <c r="B29" s="851"/>
      <c r="C29" s="851"/>
      <c r="D29" s="851"/>
      <c r="E29" s="851"/>
      <c r="F29" s="851"/>
      <c r="G29" s="851"/>
      <c r="H29" s="851"/>
      <c r="I29" s="851"/>
      <c r="J29" s="851"/>
      <c r="K29" s="851"/>
      <c r="L29" s="851"/>
      <c r="M29" s="851"/>
      <c r="P29" s="874"/>
    </row>
    <row r="30" spans="1:19">
      <c r="B30" s="851"/>
      <c r="C30" s="851"/>
      <c r="D30" s="851"/>
      <c r="E30" s="851"/>
      <c r="F30" s="851"/>
      <c r="G30" s="851"/>
      <c r="H30" s="851"/>
      <c r="I30" s="851"/>
      <c r="J30" s="851"/>
      <c r="K30" s="851"/>
      <c r="L30" s="851"/>
      <c r="M30" s="851"/>
    </row>
    <row r="31" spans="1:19">
      <c r="B31" s="851"/>
      <c r="C31" s="851"/>
      <c r="D31" s="851"/>
      <c r="E31" s="851"/>
      <c r="F31" s="851"/>
      <c r="G31" s="891"/>
      <c r="H31" s="851"/>
      <c r="I31" s="851"/>
      <c r="J31" s="851"/>
      <c r="K31" s="851"/>
      <c r="L31" s="851"/>
      <c r="M31" s="891"/>
      <c r="P31" s="874"/>
    </row>
    <row r="32" spans="1:19">
      <c r="B32" s="851"/>
      <c r="C32" s="851"/>
      <c r="D32" s="851"/>
      <c r="E32" s="851"/>
      <c r="F32" s="851"/>
      <c r="G32" s="891"/>
      <c r="H32" s="851"/>
      <c r="I32" s="851"/>
      <c r="J32" s="851"/>
      <c r="K32" s="851"/>
      <c r="L32" s="851"/>
      <c r="M32" s="891"/>
      <c r="P32" s="786"/>
    </row>
    <row r="33" spans="2:13">
      <c r="B33" s="851"/>
      <c r="C33" s="851"/>
      <c r="D33" s="851"/>
      <c r="E33" s="851"/>
      <c r="F33" s="851"/>
      <c r="G33" s="891"/>
      <c r="H33" s="851"/>
      <c r="I33" s="851"/>
      <c r="J33" s="851"/>
      <c r="K33" s="851"/>
      <c r="L33" s="851"/>
      <c r="M33" s="891"/>
    </row>
    <row r="34" spans="2:13">
      <c r="B34" s="851"/>
      <c r="C34" s="851"/>
      <c r="D34" s="851"/>
      <c r="E34" s="851"/>
      <c r="F34" s="851"/>
      <c r="G34" s="851"/>
      <c r="H34" s="851"/>
      <c r="I34" s="851"/>
      <c r="J34" s="851"/>
      <c r="K34" s="851"/>
      <c r="L34" s="851"/>
      <c r="M34" s="851"/>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4" orientation="landscape" r:id="rId1"/>
</worksheet>
</file>

<file path=xl/worksheets/sheet53.xml><?xml version="1.0" encoding="utf-8"?>
<worksheet xmlns="http://schemas.openxmlformats.org/spreadsheetml/2006/main" xmlns:r="http://schemas.openxmlformats.org/officeDocument/2006/relationships">
  <sheetPr>
    <pageSetUpPr fitToPage="1"/>
  </sheetPr>
  <dimension ref="A1:AI31"/>
  <sheetViews>
    <sheetView showGridLines="0" zoomScale="80" zoomScaleNormal="80" zoomScaleSheetLayoutView="84" workbookViewId="0">
      <pane xSplit="7" ySplit="5" topLeftCell="H6" activePane="bottomRight" state="frozen"/>
      <selection activeCell="L9" sqref="L9"/>
      <selection pane="topRight" activeCell="L9" sqref="L9"/>
      <selection pane="bottomLeft" activeCell="L9" sqref="L9"/>
      <selection pane="bottomRight" activeCell="AO14" sqref="AO14"/>
    </sheetView>
  </sheetViews>
  <sheetFormatPr defaultRowHeight="15.75"/>
  <cols>
    <col min="1" max="1" width="71" style="892" bestFit="1" customWidth="1"/>
    <col min="2" max="18" width="12.85546875" style="892" hidden="1" customWidth="1"/>
    <col min="19" max="22" width="11.140625" style="892" hidden="1" customWidth="1"/>
    <col min="23" max="35" width="11.140625" style="892" customWidth="1"/>
    <col min="36" max="260" width="9.140625" style="892"/>
    <col min="261" max="261" width="53.28515625" style="892" customWidth="1"/>
    <col min="262" max="267" width="0" style="892" hidden="1" customWidth="1"/>
    <col min="268" max="270" width="12.85546875" style="892" customWidth="1"/>
    <col min="271" max="276" width="12.85546875" style="892" bestFit="1" customWidth="1"/>
    <col min="277" max="278" width="12.85546875" style="892" customWidth="1"/>
    <col min="279" max="280" width="11.140625" style="892" customWidth="1"/>
    <col min="281" max="516" width="9.140625" style="892"/>
    <col min="517" max="517" width="53.28515625" style="892" customWidth="1"/>
    <col min="518" max="523" width="0" style="892" hidden="1" customWidth="1"/>
    <col min="524" max="526" width="12.85546875" style="892" customWidth="1"/>
    <col min="527" max="532" width="12.85546875" style="892" bestFit="1" customWidth="1"/>
    <col min="533" max="534" width="12.85546875" style="892" customWidth="1"/>
    <col min="535" max="536" width="11.140625" style="892" customWidth="1"/>
    <col min="537" max="772" width="9.140625" style="892"/>
    <col min="773" max="773" width="53.28515625" style="892" customWidth="1"/>
    <col min="774" max="779" width="0" style="892" hidden="1" customWidth="1"/>
    <col min="780" max="782" width="12.85546875" style="892" customWidth="1"/>
    <col min="783" max="788" width="12.85546875" style="892" bestFit="1" customWidth="1"/>
    <col min="789" max="790" width="12.85546875" style="892" customWidth="1"/>
    <col min="791" max="792" width="11.140625" style="892" customWidth="1"/>
    <col min="793" max="1028" width="9.140625" style="892"/>
    <col min="1029" max="1029" width="53.28515625" style="892" customWidth="1"/>
    <col min="1030" max="1035" width="0" style="892" hidden="1" customWidth="1"/>
    <col min="1036" max="1038" width="12.85546875" style="892" customWidth="1"/>
    <col min="1039" max="1044" width="12.85546875" style="892" bestFit="1" customWidth="1"/>
    <col min="1045" max="1046" width="12.85546875" style="892" customWidth="1"/>
    <col min="1047" max="1048" width="11.140625" style="892" customWidth="1"/>
    <col min="1049" max="1284" width="9.140625" style="892"/>
    <col min="1285" max="1285" width="53.28515625" style="892" customWidth="1"/>
    <col min="1286" max="1291" width="0" style="892" hidden="1" customWidth="1"/>
    <col min="1292" max="1294" width="12.85546875" style="892" customWidth="1"/>
    <col min="1295" max="1300" width="12.85546875" style="892" bestFit="1" customWidth="1"/>
    <col min="1301" max="1302" width="12.85546875" style="892" customWidth="1"/>
    <col min="1303" max="1304" width="11.140625" style="892" customWidth="1"/>
    <col min="1305" max="1540" width="9.140625" style="892"/>
    <col min="1541" max="1541" width="53.28515625" style="892" customWidth="1"/>
    <col min="1542" max="1547" width="0" style="892" hidden="1" customWidth="1"/>
    <col min="1548" max="1550" width="12.85546875" style="892" customWidth="1"/>
    <col min="1551" max="1556" width="12.85546875" style="892" bestFit="1" customWidth="1"/>
    <col min="1557" max="1558" width="12.85546875" style="892" customWidth="1"/>
    <col min="1559" max="1560" width="11.140625" style="892" customWidth="1"/>
    <col min="1561" max="1796" width="9.140625" style="892"/>
    <col min="1797" max="1797" width="53.28515625" style="892" customWidth="1"/>
    <col min="1798" max="1803" width="0" style="892" hidden="1" customWidth="1"/>
    <col min="1804" max="1806" width="12.85546875" style="892" customWidth="1"/>
    <col min="1807" max="1812" width="12.85546875" style="892" bestFit="1" customWidth="1"/>
    <col min="1813" max="1814" width="12.85546875" style="892" customWidth="1"/>
    <col min="1815" max="1816" width="11.140625" style="892" customWidth="1"/>
    <col min="1817" max="2052" width="9.140625" style="892"/>
    <col min="2053" max="2053" width="53.28515625" style="892" customWidth="1"/>
    <col min="2054" max="2059" width="0" style="892" hidden="1" customWidth="1"/>
    <col min="2060" max="2062" width="12.85546875" style="892" customWidth="1"/>
    <col min="2063" max="2068" width="12.85546875" style="892" bestFit="1" customWidth="1"/>
    <col min="2069" max="2070" width="12.85546875" style="892" customWidth="1"/>
    <col min="2071" max="2072" width="11.140625" style="892" customWidth="1"/>
    <col min="2073" max="2308" width="9.140625" style="892"/>
    <col min="2309" max="2309" width="53.28515625" style="892" customWidth="1"/>
    <col min="2310" max="2315" width="0" style="892" hidden="1" customWidth="1"/>
    <col min="2316" max="2318" width="12.85546875" style="892" customWidth="1"/>
    <col min="2319" max="2324" width="12.85546875" style="892" bestFit="1" customWidth="1"/>
    <col min="2325" max="2326" width="12.85546875" style="892" customWidth="1"/>
    <col min="2327" max="2328" width="11.140625" style="892" customWidth="1"/>
    <col min="2329" max="2564" width="9.140625" style="892"/>
    <col min="2565" max="2565" width="53.28515625" style="892" customWidth="1"/>
    <col min="2566" max="2571" width="0" style="892" hidden="1" customWidth="1"/>
    <col min="2572" max="2574" width="12.85546875" style="892" customWidth="1"/>
    <col min="2575" max="2580" width="12.85546875" style="892" bestFit="1" customWidth="1"/>
    <col min="2581" max="2582" width="12.85546875" style="892" customWidth="1"/>
    <col min="2583" max="2584" width="11.140625" style="892" customWidth="1"/>
    <col min="2585" max="2820" width="9.140625" style="892"/>
    <col min="2821" max="2821" width="53.28515625" style="892" customWidth="1"/>
    <col min="2822" max="2827" width="0" style="892" hidden="1" customWidth="1"/>
    <col min="2828" max="2830" width="12.85546875" style="892" customWidth="1"/>
    <col min="2831" max="2836" width="12.85546875" style="892" bestFit="1" customWidth="1"/>
    <col min="2837" max="2838" width="12.85546875" style="892" customWidth="1"/>
    <col min="2839" max="2840" width="11.140625" style="892" customWidth="1"/>
    <col min="2841" max="3076" width="9.140625" style="892"/>
    <col min="3077" max="3077" width="53.28515625" style="892" customWidth="1"/>
    <col min="3078" max="3083" width="0" style="892" hidden="1" customWidth="1"/>
    <col min="3084" max="3086" width="12.85546875" style="892" customWidth="1"/>
    <col min="3087" max="3092" width="12.85546875" style="892" bestFit="1" customWidth="1"/>
    <col min="3093" max="3094" width="12.85546875" style="892" customWidth="1"/>
    <col min="3095" max="3096" width="11.140625" style="892" customWidth="1"/>
    <col min="3097" max="3332" width="9.140625" style="892"/>
    <col min="3333" max="3333" width="53.28515625" style="892" customWidth="1"/>
    <col min="3334" max="3339" width="0" style="892" hidden="1" customWidth="1"/>
    <col min="3340" max="3342" width="12.85546875" style="892" customWidth="1"/>
    <col min="3343" max="3348" width="12.85546875" style="892" bestFit="1" customWidth="1"/>
    <col min="3349" max="3350" width="12.85546875" style="892" customWidth="1"/>
    <col min="3351" max="3352" width="11.140625" style="892" customWidth="1"/>
    <col min="3353" max="3588" width="9.140625" style="892"/>
    <col min="3589" max="3589" width="53.28515625" style="892" customWidth="1"/>
    <col min="3590" max="3595" width="0" style="892" hidden="1" customWidth="1"/>
    <col min="3596" max="3598" width="12.85546875" style="892" customWidth="1"/>
    <col min="3599" max="3604" width="12.85546875" style="892" bestFit="1" customWidth="1"/>
    <col min="3605" max="3606" width="12.85546875" style="892" customWidth="1"/>
    <col min="3607" max="3608" width="11.140625" style="892" customWidth="1"/>
    <col min="3609" max="3844" width="9.140625" style="892"/>
    <col min="3845" max="3845" width="53.28515625" style="892" customWidth="1"/>
    <col min="3846" max="3851" width="0" style="892" hidden="1" customWidth="1"/>
    <col min="3852" max="3854" width="12.85546875" style="892" customWidth="1"/>
    <col min="3855" max="3860" width="12.85546875" style="892" bestFit="1" customWidth="1"/>
    <col min="3861" max="3862" width="12.85546875" style="892" customWidth="1"/>
    <col min="3863" max="3864" width="11.140625" style="892" customWidth="1"/>
    <col min="3865" max="4100" width="9.140625" style="892"/>
    <col min="4101" max="4101" width="53.28515625" style="892" customWidth="1"/>
    <col min="4102" max="4107" width="0" style="892" hidden="1" customWidth="1"/>
    <col min="4108" max="4110" width="12.85546875" style="892" customWidth="1"/>
    <col min="4111" max="4116" width="12.85546875" style="892" bestFit="1" customWidth="1"/>
    <col min="4117" max="4118" width="12.85546875" style="892" customWidth="1"/>
    <col min="4119" max="4120" width="11.140625" style="892" customWidth="1"/>
    <col min="4121" max="4356" width="9.140625" style="892"/>
    <col min="4357" max="4357" width="53.28515625" style="892" customWidth="1"/>
    <col min="4358" max="4363" width="0" style="892" hidden="1" customWidth="1"/>
    <col min="4364" max="4366" width="12.85546875" style="892" customWidth="1"/>
    <col min="4367" max="4372" width="12.85546875" style="892" bestFit="1" customWidth="1"/>
    <col min="4373" max="4374" width="12.85546875" style="892" customWidth="1"/>
    <col min="4375" max="4376" width="11.140625" style="892" customWidth="1"/>
    <col min="4377" max="4612" width="9.140625" style="892"/>
    <col min="4613" max="4613" width="53.28515625" style="892" customWidth="1"/>
    <col min="4614" max="4619" width="0" style="892" hidden="1" customWidth="1"/>
    <col min="4620" max="4622" width="12.85546875" style="892" customWidth="1"/>
    <col min="4623" max="4628" width="12.85546875" style="892" bestFit="1" customWidth="1"/>
    <col min="4629" max="4630" width="12.85546875" style="892" customWidth="1"/>
    <col min="4631" max="4632" width="11.140625" style="892" customWidth="1"/>
    <col min="4633" max="4868" width="9.140625" style="892"/>
    <col min="4869" max="4869" width="53.28515625" style="892" customWidth="1"/>
    <col min="4870" max="4875" width="0" style="892" hidden="1" customWidth="1"/>
    <col min="4876" max="4878" width="12.85546875" style="892" customWidth="1"/>
    <col min="4879" max="4884" width="12.85546875" style="892" bestFit="1" customWidth="1"/>
    <col min="4885" max="4886" width="12.85546875" style="892" customWidth="1"/>
    <col min="4887" max="4888" width="11.140625" style="892" customWidth="1"/>
    <col min="4889" max="5124" width="9.140625" style="892"/>
    <col min="5125" max="5125" width="53.28515625" style="892" customWidth="1"/>
    <col min="5126" max="5131" width="0" style="892" hidden="1" customWidth="1"/>
    <col min="5132" max="5134" width="12.85546875" style="892" customWidth="1"/>
    <col min="5135" max="5140" width="12.85546875" style="892" bestFit="1" customWidth="1"/>
    <col min="5141" max="5142" width="12.85546875" style="892" customWidth="1"/>
    <col min="5143" max="5144" width="11.140625" style="892" customWidth="1"/>
    <col min="5145" max="5380" width="9.140625" style="892"/>
    <col min="5381" max="5381" width="53.28515625" style="892" customWidth="1"/>
    <col min="5382" max="5387" width="0" style="892" hidden="1" customWidth="1"/>
    <col min="5388" max="5390" width="12.85546875" style="892" customWidth="1"/>
    <col min="5391" max="5396" width="12.85546875" style="892" bestFit="1" customWidth="1"/>
    <col min="5397" max="5398" width="12.85546875" style="892" customWidth="1"/>
    <col min="5399" max="5400" width="11.140625" style="892" customWidth="1"/>
    <col min="5401" max="5636" width="9.140625" style="892"/>
    <col min="5637" max="5637" width="53.28515625" style="892" customWidth="1"/>
    <col min="5638" max="5643" width="0" style="892" hidden="1" customWidth="1"/>
    <col min="5644" max="5646" width="12.85546875" style="892" customWidth="1"/>
    <col min="5647" max="5652" width="12.85546875" style="892" bestFit="1" customWidth="1"/>
    <col min="5653" max="5654" width="12.85546875" style="892" customWidth="1"/>
    <col min="5655" max="5656" width="11.140625" style="892" customWidth="1"/>
    <col min="5657" max="5892" width="9.140625" style="892"/>
    <col min="5893" max="5893" width="53.28515625" style="892" customWidth="1"/>
    <col min="5894" max="5899" width="0" style="892" hidden="1" customWidth="1"/>
    <col min="5900" max="5902" width="12.85546875" style="892" customWidth="1"/>
    <col min="5903" max="5908" width="12.85546875" style="892" bestFit="1" customWidth="1"/>
    <col min="5909" max="5910" width="12.85546875" style="892" customWidth="1"/>
    <col min="5911" max="5912" width="11.140625" style="892" customWidth="1"/>
    <col min="5913" max="6148" width="9.140625" style="892"/>
    <col min="6149" max="6149" width="53.28515625" style="892" customWidth="1"/>
    <col min="6150" max="6155" width="0" style="892" hidden="1" customWidth="1"/>
    <col min="6156" max="6158" width="12.85546875" style="892" customWidth="1"/>
    <col min="6159" max="6164" width="12.85546875" style="892" bestFit="1" customWidth="1"/>
    <col min="6165" max="6166" width="12.85546875" style="892" customWidth="1"/>
    <col min="6167" max="6168" width="11.140625" style="892" customWidth="1"/>
    <col min="6169" max="6404" width="9.140625" style="892"/>
    <col min="6405" max="6405" width="53.28515625" style="892" customWidth="1"/>
    <col min="6406" max="6411" width="0" style="892" hidden="1" customWidth="1"/>
    <col min="6412" max="6414" width="12.85546875" style="892" customWidth="1"/>
    <col min="6415" max="6420" width="12.85546875" style="892" bestFit="1" customWidth="1"/>
    <col min="6421" max="6422" width="12.85546875" style="892" customWidth="1"/>
    <col min="6423" max="6424" width="11.140625" style="892" customWidth="1"/>
    <col min="6425" max="6660" width="9.140625" style="892"/>
    <col min="6661" max="6661" width="53.28515625" style="892" customWidth="1"/>
    <col min="6662" max="6667" width="0" style="892" hidden="1" customWidth="1"/>
    <col min="6668" max="6670" width="12.85546875" style="892" customWidth="1"/>
    <col min="6671" max="6676" width="12.85546875" style="892" bestFit="1" customWidth="1"/>
    <col min="6677" max="6678" width="12.85546875" style="892" customWidth="1"/>
    <col min="6679" max="6680" width="11.140625" style="892" customWidth="1"/>
    <col min="6681" max="6916" width="9.140625" style="892"/>
    <col min="6917" max="6917" width="53.28515625" style="892" customWidth="1"/>
    <col min="6918" max="6923" width="0" style="892" hidden="1" customWidth="1"/>
    <col min="6924" max="6926" width="12.85546875" style="892" customWidth="1"/>
    <col min="6927" max="6932" width="12.85546875" style="892" bestFit="1" customWidth="1"/>
    <col min="6933" max="6934" width="12.85546875" style="892" customWidth="1"/>
    <col min="6935" max="6936" width="11.140625" style="892" customWidth="1"/>
    <col min="6937" max="7172" width="9.140625" style="892"/>
    <col min="7173" max="7173" width="53.28515625" style="892" customWidth="1"/>
    <col min="7174" max="7179" width="0" style="892" hidden="1" customWidth="1"/>
    <col min="7180" max="7182" width="12.85546875" style="892" customWidth="1"/>
    <col min="7183" max="7188" width="12.85546875" style="892" bestFit="1" customWidth="1"/>
    <col min="7189" max="7190" width="12.85546875" style="892" customWidth="1"/>
    <col min="7191" max="7192" width="11.140625" style="892" customWidth="1"/>
    <col min="7193" max="7428" width="9.140625" style="892"/>
    <col min="7429" max="7429" width="53.28515625" style="892" customWidth="1"/>
    <col min="7430" max="7435" width="0" style="892" hidden="1" customWidth="1"/>
    <col min="7436" max="7438" width="12.85546875" style="892" customWidth="1"/>
    <col min="7439" max="7444" width="12.85546875" style="892" bestFit="1" customWidth="1"/>
    <col min="7445" max="7446" width="12.85546875" style="892" customWidth="1"/>
    <col min="7447" max="7448" width="11.140625" style="892" customWidth="1"/>
    <col min="7449" max="7684" width="9.140625" style="892"/>
    <col min="7685" max="7685" width="53.28515625" style="892" customWidth="1"/>
    <col min="7686" max="7691" width="0" style="892" hidden="1" customWidth="1"/>
    <col min="7692" max="7694" width="12.85546875" style="892" customWidth="1"/>
    <col min="7695" max="7700" width="12.85546875" style="892" bestFit="1" customWidth="1"/>
    <col min="7701" max="7702" width="12.85546875" style="892" customWidth="1"/>
    <col min="7703" max="7704" width="11.140625" style="892" customWidth="1"/>
    <col min="7705" max="7940" width="9.140625" style="892"/>
    <col min="7941" max="7941" width="53.28515625" style="892" customWidth="1"/>
    <col min="7942" max="7947" width="0" style="892" hidden="1" customWidth="1"/>
    <col min="7948" max="7950" width="12.85546875" style="892" customWidth="1"/>
    <col min="7951" max="7956" width="12.85546875" style="892" bestFit="1" customWidth="1"/>
    <col min="7957" max="7958" width="12.85546875" style="892" customWidth="1"/>
    <col min="7959" max="7960" width="11.140625" style="892" customWidth="1"/>
    <col min="7961" max="8196" width="9.140625" style="892"/>
    <col min="8197" max="8197" width="53.28515625" style="892" customWidth="1"/>
    <col min="8198" max="8203" width="0" style="892" hidden="1" customWidth="1"/>
    <col min="8204" max="8206" width="12.85546875" style="892" customWidth="1"/>
    <col min="8207" max="8212" width="12.85546875" style="892" bestFit="1" customWidth="1"/>
    <col min="8213" max="8214" width="12.85546875" style="892" customWidth="1"/>
    <col min="8215" max="8216" width="11.140625" style="892" customWidth="1"/>
    <col min="8217" max="8452" width="9.140625" style="892"/>
    <col min="8453" max="8453" width="53.28515625" style="892" customWidth="1"/>
    <col min="8454" max="8459" width="0" style="892" hidden="1" customWidth="1"/>
    <col min="8460" max="8462" width="12.85546875" style="892" customWidth="1"/>
    <col min="8463" max="8468" width="12.85546875" style="892" bestFit="1" customWidth="1"/>
    <col min="8469" max="8470" width="12.85546875" style="892" customWidth="1"/>
    <col min="8471" max="8472" width="11.140625" style="892" customWidth="1"/>
    <col min="8473" max="8708" width="9.140625" style="892"/>
    <col min="8709" max="8709" width="53.28515625" style="892" customWidth="1"/>
    <col min="8710" max="8715" width="0" style="892" hidden="1" customWidth="1"/>
    <col min="8716" max="8718" width="12.85546875" style="892" customWidth="1"/>
    <col min="8719" max="8724" width="12.85546875" style="892" bestFit="1" customWidth="1"/>
    <col min="8725" max="8726" width="12.85546875" style="892" customWidth="1"/>
    <col min="8727" max="8728" width="11.140625" style="892" customWidth="1"/>
    <col min="8729" max="8964" width="9.140625" style="892"/>
    <col min="8965" max="8965" width="53.28515625" style="892" customWidth="1"/>
    <col min="8966" max="8971" width="0" style="892" hidden="1" customWidth="1"/>
    <col min="8972" max="8974" width="12.85546875" style="892" customWidth="1"/>
    <col min="8975" max="8980" width="12.85546875" style="892" bestFit="1" customWidth="1"/>
    <col min="8981" max="8982" width="12.85546875" style="892" customWidth="1"/>
    <col min="8983" max="8984" width="11.140625" style="892" customWidth="1"/>
    <col min="8985" max="9220" width="9.140625" style="892"/>
    <col min="9221" max="9221" width="53.28515625" style="892" customWidth="1"/>
    <col min="9222" max="9227" width="0" style="892" hidden="1" customWidth="1"/>
    <col min="9228" max="9230" width="12.85546875" style="892" customWidth="1"/>
    <col min="9231" max="9236" width="12.85546875" style="892" bestFit="1" customWidth="1"/>
    <col min="9237" max="9238" width="12.85546875" style="892" customWidth="1"/>
    <col min="9239" max="9240" width="11.140625" style="892" customWidth="1"/>
    <col min="9241" max="9476" width="9.140625" style="892"/>
    <col min="9477" max="9477" width="53.28515625" style="892" customWidth="1"/>
    <col min="9478" max="9483" width="0" style="892" hidden="1" customWidth="1"/>
    <col min="9484" max="9486" width="12.85546875" style="892" customWidth="1"/>
    <col min="9487" max="9492" width="12.85546875" style="892" bestFit="1" customWidth="1"/>
    <col min="9493" max="9494" width="12.85546875" style="892" customWidth="1"/>
    <col min="9495" max="9496" width="11.140625" style="892" customWidth="1"/>
    <col min="9497" max="9732" width="9.140625" style="892"/>
    <col min="9733" max="9733" width="53.28515625" style="892" customWidth="1"/>
    <col min="9734" max="9739" width="0" style="892" hidden="1" customWidth="1"/>
    <col min="9740" max="9742" width="12.85546875" style="892" customWidth="1"/>
    <col min="9743" max="9748" width="12.85546875" style="892" bestFit="1" customWidth="1"/>
    <col min="9749" max="9750" width="12.85546875" style="892" customWidth="1"/>
    <col min="9751" max="9752" width="11.140625" style="892" customWidth="1"/>
    <col min="9753" max="9988" width="9.140625" style="892"/>
    <col min="9989" max="9989" width="53.28515625" style="892" customWidth="1"/>
    <col min="9990" max="9995" width="0" style="892" hidden="1" customWidth="1"/>
    <col min="9996" max="9998" width="12.85546875" style="892" customWidth="1"/>
    <col min="9999" max="10004" width="12.85546875" style="892" bestFit="1" customWidth="1"/>
    <col min="10005" max="10006" width="12.85546875" style="892" customWidth="1"/>
    <col min="10007" max="10008" width="11.140625" style="892" customWidth="1"/>
    <col min="10009" max="10244" width="9.140625" style="892"/>
    <col min="10245" max="10245" width="53.28515625" style="892" customWidth="1"/>
    <col min="10246" max="10251" width="0" style="892" hidden="1" customWidth="1"/>
    <col min="10252" max="10254" width="12.85546875" style="892" customWidth="1"/>
    <col min="10255" max="10260" width="12.85546875" style="892" bestFit="1" customWidth="1"/>
    <col min="10261" max="10262" width="12.85546875" style="892" customWidth="1"/>
    <col min="10263" max="10264" width="11.140625" style="892" customWidth="1"/>
    <col min="10265" max="10500" width="9.140625" style="892"/>
    <col min="10501" max="10501" width="53.28515625" style="892" customWidth="1"/>
    <col min="10502" max="10507" width="0" style="892" hidden="1" customWidth="1"/>
    <col min="10508" max="10510" width="12.85546875" style="892" customWidth="1"/>
    <col min="10511" max="10516" width="12.85546875" style="892" bestFit="1" customWidth="1"/>
    <col min="10517" max="10518" width="12.85546875" style="892" customWidth="1"/>
    <col min="10519" max="10520" width="11.140625" style="892" customWidth="1"/>
    <col min="10521" max="10756" width="9.140625" style="892"/>
    <col min="10757" max="10757" width="53.28515625" style="892" customWidth="1"/>
    <col min="10758" max="10763" width="0" style="892" hidden="1" customWidth="1"/>
    <col min="10764" max="10766" width="12.85546875" style="892" customWidth="1"/>
    <col min="10767" max="10772" width="12.85546875" style="892" bestFit="1" customWidth="1"/>
    <col min="10773" max="10774" width="12.85546875" style="892" customWidth="1"/>
    <col min="10775" max="10776" width="11.140625" style="892" customWidth="1"/>
    <col min="10777" max="11012" width="9.140625" style="892"/>
    <col min="11013" max="11013" width="53.28515625" style="892" customWidth="1"/>
    <col min="11014" max="11019" width="0" style="892" hidden="1" customWidth="1"/>
    <col min="11020" max="11022" width="12.85546875" style="892" customWidth="1"/>
    <col min="11023" max="11028" width="12.85546875" style="892" bestFit="1" customWidth="1"/>
    <col min="11029" max="11030" width="12.85546875" style="892" customWidth="1"/>
    <col min="11031" max="11032" width="11.140625" style="892" customWidth="1"/>
    <col min="11033" max="11268" width="9.140625" style="892"/>
    <col min="11269" max="11269" width="53.28515625" style="892" customWidth="1"/>
    <col min="11270" max="11275" width="0" style="892" hidden="1" customWidth="1"/>
    <col min="11276" max="11278" width="12.85546875" style="892" customWidth="1"/>
    <col min="11279" max="11284" width="12.85546875" style="892" bestFit="1" customWidth="1"/>
    <col min="11285" max="11286" width="12.85546875" style="892" customWidth="1"/>
    <col min="11287" max="11288" width="11.140625" style="892" customWidth="1"/>
    <col min="11289" max="11524" width="9.140625" style="892"/>
    <col min="11525" max="11525" width="53.28515625" style="892" customWidth="1"/>
    <col min="11526" max="11531" width="0" style="892" hidden="1" customWidth="1"/>
    <col min="11532" max="11534" width="12.85546875" style="892" customWidth="1"/>
    <col min="11535" max="11540" width="12.85546875" style="892" bestFit="1" customWidth="1"/>
    <col min="11541" max="11542" width="12.85546875" style="892" customWidth="1"/>
    <col min="11543" max="11544" width="11.140625" style="892" customWidth="1"/>
    <col min="11545" max="11780" width="9.140625" style="892"/>
    <col min="11781" max="11781" width="53.28515625" style="892" customWidth="1"/>
    <col min="11782" max="11787" width="0" style="892" hidden="1" customWidth="1"/>
    <col min="11788" max="11790" width="12.85546875" style="892" customWidth="1"/>
    <col min="11791" max="11796" width="12.85546875" style="892" bestFit="1" customWidth="1"/>
    <col min="11797" max="11798" width="12.85546875" style="892" customWidth="1"/>
    <col min="11799" max="11800" width="11.140625" style="892" customWidth="1"/>
    <col min="11801" max="12036" width="9.140625" style="892"/>
    <col min="12037" max="12037" width="53.28515625" style="892" customWidth="1"/>
    <col min="12038" max="12043" width="0" style="892" hidden="1" customWidth="1"/>
    <col min="12044" max="12046" width="12.85546875" style="892" customWidth="1"/>
    <col min="12047" max="12052" width="12.85546875" style="892" bestFit="1" customWidth="1"/>
    <col min="12053" max="12054" width="12.85546875" style="892" customWidth="1"/>
    <col min="12055" max="12056" width="11.140625" style="892" customWidth="1"/>
    <col min="12057" max="12292" width="9.140625" style="892"/>
    <col min="12293" max="12293" width="53.28515625" style="892" customWidth="1"/>
    <col min="12294" max="12299" width="0" style="892" hidden="1" customWidth="1"/>
    <col min="12300" max="12302" width="12.85546875" style="892" customWidth="1"/>
    <col min="12303" max="12308" width="12.85546875" style="892" bestFit="1" customWidth="1"/>
    <col min="12309" max="12310" width="12.85546875" style="892" customWidth="1"/>
    <col min="12311" max="12312" width="11.140625" style="892" customWidth="1"/>
    <col min="12313" max="12548" width="9.140625" style="892"/>
    <col min="12549" max="12549" width="53.28515625" style="892" customWidth="1"/>
    <col min="12550" max="12555" width="0" style="892" hidden="1" customWidth="1"/>
    <col min="12556" max="12558" width="12.85546875" style="892" customWidth="1"/>
    <col min="12559" max="12564" width="12.85546875" style="892" bestFit="1" customWidth="1"/>
    <col min="12565" max="12566" width="12.85546875" style="892" customWidth="1"/>
    <col min="12567" max="12568" width="11.140625" style="892" customWidth="1"/>
    <col min="12569" max="12804" width="9.140625" style="892"/>
    <col min="12805" max="12805" width="53.28515625" style="892" customWidth="1"/>
    <col min="12806" max="12811" width="0" style="892" hidden="1" customWidth="1"/>
    <col min="12812" max="12814" width="12.85546875" style="892" customWidth="1"/>
    <col min="12815" max="12820" width="12.85546875" style="892" bestFit="1" customWidth="1"/>
    <col min="12821" max="12822" width="12.85546875" style="892" customWidth="1"/>
    <col min="12823" max="12824" width="11.140625" style="892" customWidth="1"/>
    <col min="12825" max="13060" width="9.140625" style="892"/>
    <col min="13061" max="13061" width="53.28515625" style="892" customWidth="1"/>
    <col min="13062" max="13067" width="0" style="892" hidden="1" customWidth="1"/>
    <col min="13068" max="13070" width="12.85546875" style="892" customWidth="1"/>
    <col min="13071" max="13076" width="12.85546875" style="892" bestFit="1" customWidth="1"/>
    <col min="13077" max="13078" width="12.85546875" style="892" customWidth="1"/>
    <col min="13079" max="13080" width="11.140625" style="892" customWidth="1"/>
    <col min="13081" max="13316" width="9.140625" style="892"/>
    <col min="13317" max="13317" width="53.28515625" style="892" customWidth="1"/>
    <col min="13318" max="13323" width="0" style="892" hidden="1" customWidth="1"/>
    <col min="13324" max="13326" width="12.85546875" style="892" customWidth="1"/>
    <col min="13327" max="13332" width="12.85546875" style="892" bestFit="1" customWidth="1"/>
    <col min="13333" max="13334" width="12.85546875" style="892" customWidth="1"/>
    <col min="13335" max="13336" width="11.140625" style="892" customWidth="1"/>
    <col min="13337" max="13572" width="9.140625" style="892"/>
    <col min="13573" max="13573" width="53.28515625" style="892" customWidth="1"/>
    <col min="13574" max="13579" width="0" style="892" hidden="1" customWidth="1"/>
    <col min="13580" max="13582" width="12.85546875" style="892" customWidth="1"/>
    <col min="13583" max="13588" width="12.85546875" style="892" bestFit="1" customWidth="1"/>
    <col min="13589" max="13590" width="12.85546875" style="892" customWidth="1"/>
    <col min="13591" max="13592" width="11.140625" style="892" customWidth="1"/>
    <col min="13593" max="13828" width="9.140625" style="892"/>
    <col min="13829" max="13829" width="53.28515625" style="892" customWidth="1"/>
    <col min="13830" max="13835" width="0" style="892" hidden="1" customWidth="1"/>
    <col min="13836" max="13838" width="12.85546875" style="892" customWidth="1"/>
    <col min="13839" max="13844" width="12.85546875" style="892" bestFit="1" customWidth="1"/>
    <col min="13845" max="13846" width="12.85546875" style="892" customWidth="1"/>
    <col min="13847" max="13848" width="11.140625" style="892" customWidth="1"/>
    <col min="13849" max="14084" width="9.140625" style="892"/>
    <col min="14085" max="14085" width="53.28515625" style="892" customWidth="1"/>
    <col min="14086" max="14091" width="0" style="892" hidden="1" customWidth="1"/>
    <col min="14092" max="14094" width="12.85546875" style="892" customWidth="1"/>
    <col min="14095" max="14100" width="12.85546875" style="892" bestFit="1" customWidth="1"/>
    <col min="14101" max="14102" width="12.85546875" style="892" customWidth="1"/>
    <col min="14103" max="14104" width="11.140625" style="892" customWidth="1"/>
    <col min="14105" max="14340" width="9.140625" style="892"/>
    <col min="14341" max="14341" width="53.28515625" style="892" customWidth="1"/>
    <col min="14342" max="14347" width="0" style="892" hidden="1" customWidth="1"/>
    <col min="14348" max="14350" width="12.85546875" style="892" customWidth="1"/>
    <col min="14351" max="14356" width="12.85546875" style="892" bestFit="1" customWidth="1"/>
    <col min="14357" max="14358" width="12.85546875" style="892" customWidth="1"/>
    <col min="14359" max="14360" width="11.140625" style="892" customWidth="1"/>
    <col min="14361" max="14596" width="9.140625" style="892"/>
    <col min="14597" max="14597" width="53.28515625" style="892" customWidth="1"/>
    <col min="14598" max="14603" width="0" style="892" hidden="1" customWidth="1"/>
    <col min="14604" max="14606" width="12.85546875" style="892" customWidth="1"/>
    <col min="14607" max="14612" width="12.85546875" style="892" bestFit="1" customWidth="1"/>
    <col min="14613" max="14614" width="12.85546875" style="892" customWidth="1"/>
    <col min="14615" max="14616" width="11.140625" style="892" customWidth="1"/>
    <col min="14617" max="14852" width="9.140625" style="892"/>
    <col min="14853" max="14853" width="53.28515625" style="892" customWidth="1"/>
    <col min="14854" max="14859" width="0" style="892" hidden="1" customWidth="1"/>
    <col min="14860" max="14862" width="12.85546875" style="892" customWidth="1"/>
    <col min="14863" max="14868" width="12.85546875" style="892" bestFit="1" customWidth="1"/>
    <col min="14869" max="14870" width="12.85546875" style="892" customWidth="1"/>
    <col min="14871" max="14872" width="11.140625" style="892" customWidth="1"/>
    <col min="14873" max="15108" width="9.140625" style="892"/>
    <col min="15109" max="15109" width="53.28515625" style="892" customWidth="1"/>
    <col min="15110" max="15115" width="0" style="892" hidden="1" customWidth="1"/>
    <col min="15116" max="15118" width="12.85546875" style="892" customWidth="1"/>
    <col min="15119" max="15124" width="12.85546875" style="892" bestFit="1" customWidth="1"/>
    <col min="15125" max="15126" width="12.85546875" style="892" customWidth="1"/>
    <col min="15127" max="15128" width="11.140625" style="892" customWidth="1"/>
    <col min="15129" max="15364" width="9.140625" style="892"/>
    <col min="15365" max="15365" width="53.28515625" style="892" customWidth="1"/>
    <col min="15366" max="15371" width="0" style="892" hidden="1" customWidth="1"/>
    <col min="15372" max="15374" width="12.85546875" style="892" customWidth="1"/>
    <col min="15375" max="15380" width="12.85546875" style="892" bestFit="1" customWidth="1"/>
    <col min="15381" max="15382" width="12.85546875" style="892" customWidth="1"/>
    <col min="15383" max="15384" width="11.140625" style="892" customWidth="1"/>
    <col min="15385" max="15620" width="9.140625" style="892"/>
    <col min="15621" max="15621" width="53.28515625" style="892" customWidth="1"/>
    <col min="15622" max="15627" width="0" style="892" hidden="1" customWidth="1"/>
    <col min="15628" max="15630" width="12.85546875" style="892" customWidth="1"/>
    <col min="15631" max="15636" width="12.85546875" style="892" bestFit="1" customWidth="1"/>
    <col min="15637" max="15638" width="12.85546875" style="892" customWidth="1"/>
    <col min="15639" max="15640" width="11.140625" style="892" customWidth="1"/>
    <col min="15641" max="15876" width="9.140625" style="892"/>
    <col min="15877" max="15877" width="53.28515625" style="892" customWidth="1"/>
    <col min="15878" max="15883" width="0" style="892" hidden="1" customWidth="1"/>
    <col min="15884" max="15886" width="12.85546875" style="892" customWidth="1"/>
    <col min="15887" max="15892" width="12.85546875" style="892" bestFit="1" customWidth="1"/>
    <col min="15893" max="15894" width="12.85546875" style="892" customWidth="1"/>
    <col min="15895" max="15896" width="11.140625" style="892" customWidth="1"/>
    <col min="15897" max="16132" width="9.140625" style="892"/>
    <col min="16133" max="16133" width="53.28515625" style="892" customWidth="1"/>
    <col min="16134" max="16139" width="0" style="892" hidden="1" customWidth="1"/>
    <col min="16140" max="16142" width="12.85546875" style="892" customWidth="1"/>
    <col min="16143" max="16148" width="12.85546875" style="892" bestFit="1" customWidth="1"/>
    <col min="16149" max="16150" width="12.85546875" style="892" customWidth="1"/>
    <col min="16151" max="16152" width="11.140625" style="892" customWidth="1"/>
    <col min="16153" max="16384" width="9.140625" style="892"/>
  </cols>
  <sheetData>
    <row r="1" spans="1:35">
      <c r="A1" s="2897" t="s">
        <v>1069</v>
      </c>
      <c r="B1" s="2897"/>
      <c r="C1" s="2897"/>
      <c r="D1" s="2897"/>
      <c r="E1" s="2897"/>
      <c r="F1" s="2897"/>
      <c r="G1" s="2897"/>
      <c r="H1" s="2897"/>
      <c r="I1" s="2897"/>
      <c r="J1" s="2897"/>
      <c r="K1" s="2897"/>
      <c r="L1" s="2897"/>
      <c r="M1" s="2897"/>
      <c r="N1" s="2897"/>
      <c r="O1" s="2897"/>
      <c r="P1" s="2897"/>
      <c r="Q1" s="2897"/>
      <c r="R1" s="2897"/>
      <c r="S1" s="2897"/>
      <c r="T1" s="2897"/>
      <c r="U1" s="2897"/>
      <c r="V1" s="2897"/>
      <c r="W1" s="2897"/>
      <c r="X1" s="2897"/>
      <c r="Y1" s="2897"/>
      <c r="Z1" s="2897"/>
      <c r="AA1" s="2897"/>
      <c r="AB1" s="2897"/>
      <c r="AC1" s="2897"/>
      <c r="AD1" s="2897"/>
      <c r="AE1" s="2897"/>
      <c r="AF1" s="2897"/>
      <c r="AG1" s="2897"/>
      <c r="AH1" s="2897"/>
      <c r="AI1" s="2897"/>
    </row>
    <row r="2" spans="1:35">
      <c r="A2" s="2898" t="s">
        <v>837</v>
      </c>
      <c r="B2" s="2898"/>
      <c r="C2" s="2898"/>
      <c r="D2" s="2898"/>
      <c r="E2" s="2898"/>
      <c r="F2" s="2898"/>
      <c r="G2" s="2898"/>
      <c r="H2" s="2898"/>
      <c r="I2" s="2898"/>
      <c r="J2" s="2898"/>
      <c r="K2" s="2898"/>
      <c r="L2" s="2898"/>
      <c r="M2" s="2898"/>
      <c r="N2" s="2898"/>
      <c r="O2" s="2898"/>
      <c r="P2" s="2898"/>
      <c r="Q2" s="2898"/>
      <c r="R2" s="2898"/>
      <c r="S2" s="2898"/>
      <c r="T2" s="2898"/>
      <c r="U2" s="2898"/>
      <c r="V2" s="2898"/>
      <c r="W2" s="2898"/>
      <c r="X2" s="2898"/>
      <c r="Y2" s="2898"/>
      <c r="Z2" s="2898"/>
      <c r="AA2" s="2898"/>
      <c r="AB2" s="2898"/>
      <c r="AC2" s="2898"/>
      <c r="AD2" s="2898"/>
      <c r="AE2" s="2898"/>
      <c r="AF2" s="2898"/>
      <c r="AG2" s="2898"/>
      <c r="AH2" s="2898"/>
      <c r="AI2" s="2898"/>
    </row>
    <row r="3" spans="1:35" ht="16.5" thickBot="1">
      <c r="A3" s="893"/>
    </row>
    <row r="4" spans="1:35" ht="32.25" thickTop="1">
      <c r="A4" s="1832" t="s">
        <v>838</v>
      </c>
      <c r="B4" s="894" t="s">
        <v>839</v>
      </c>
      <c r="C4" s="894" t="s">
        <v>840</v>
      </c>
      <c r="D4" s="894" t="s">
        <v>841</v>
      </c>
      <c r="E4" s="894" t="s">
        <v>842</v>
      </c>
      <c r="F4" s="894" t="s">
        <v>843</v>
      </c>
      <c r="G4" s="894" t="s">
        <v>844</v>
      </c>
      <c r="H4" s="894" t="s">
        <v>845</v>
      </c>
      <c r="I4" s="894" t="s">
        <v>846</v>
      </c>
      <c r="J4" s="894" t="s">
        <v>847</v>
      </c>
      <c r="K4" s="894" t="s">
        <v>848</v>
      </c>
      <c r="L4" s="894" t="s">
        <v>849</v>
      </c>
      <c r="M4" s="894" t="s">
        <v>850</v>
      </c>
      <c r="N4" s="894" t="s">
        <v>851</v>
      </c>
      <c r="O4" s="894" t="s">
        <v>852</v>
      </c>
      <c r="P4" s="894" t="s">
        <v>853</v>
      </c>
      <c r="Q4" s="894" t="s">
        <v>854</v>
      </c>
      <c r="R4" s="894" t="s">
        <v>855</v>
      </c>
      <c r="S4" s="894" t="s">
        <v>856</v>
      </c>
      <c r="T4" s="894" t="s">
        <v>857</v>
      </c>
      <c r="U4" s="894" t="s">
        <v>858</v>
      </c>
      <c r="V4" s="894" t="s">
        <v>859</v>
      </c>
      <c r="W4" s="2899">
        <v>2018</v>
      </c>
      <c r="X4" s="2900"/>
      <c r="Y4" s="2900"/>
      <c r="Z4" s="2900"/>
      <c r="AA4" s="2900"/>
      <c r="AB4" s="2901"/>
      <c r="AC4" s="2899">
        <v>2019</v>
      </c>
      <c r="AD4" s="2900"/>
      <c r="AE4" s="2900"/>
      <c r="AF4" s="2900"/>
      <c r="AG4" s="2900"/>
      <c r="AH4" s="2900"/>
      <c r="AI4" s="2902"/>
    </row>
    <row r="5" spans="1:35" ht="20.25" customHeight="1" thickBot="1">
      <c r="A5" s="895" t="s">
        <v>860</v>
      </c>
      <c r="B5" s="896"/>
      <c r="C5" s="896"/>
      <c r="D5" s="896"/>
      <c r="E5" s="896"/>
      <c r="F5" s="897"/>
      <c r="G5" s="897"/>
      <c r="H5" s="897"/>
      <c r="I5" s="897"/>
      <c r="J5" s="897"/>
      <c r="K5" s="897"/>
      <c r="L5" s="897"/>
      <c r="M5" s="897"/>
      <c r="N5" s="897"/>
      <c r="O5" s="897"/>
      <c r="P5" s="897"/>
      <c r="Q5" s="897"/>
      <c r="R5" s="897"/>
      <c r="S5" s="897"/>
      <c r="T5" s="897"/>
      <c r="U5" s="897"/>
      <c r="V5" s="897"/>
      <c r="W5" s="1818" t="s">
        <v>1816</v>
      </c>
      <c r="X5" s="1819" t="s">
        <v>1817</v>
      </c>
      <c r="Y5" s="1818" t="s">
        <v>1818</v>
      </c>
      <c r="Z5" s="1819" t="s">
        <v>1819</v>
      </c>
      <c r="AA5" s="1818" t="s">
        <v>1820</v>
      </c>
      <c r="AB5" s="1819" t="s">
        <v>1821</v>
      </c>
      <c r="AC5" s="1833" t="s">
        <v>1822</v>
      </c>
      <c r="AD5" s="1833" t="s">
        <v>1823</v>
      </c>
      <c r="AE5" s="1833" t="s">
        <v>1824</v>
      </c>
      <c r="AF5" s="1833" t="s">
        <v>1825</v>
      </c>
      <c r="AG5" s="1833" t="s">
        <v>1347</v>
      </c>
      <c r="AH5" s="1833" t="s">
        <v>1826</v>
      </c>
      <c r="AI5" s="1834" t="s">
        <v>1816</v>
      </c>
    </row>
    <row r="6" spans="1:35" ht="24.95" customHeight="1">
      <c r="A6" s="898" t="s">
        <v>861</v>
      </c>
      <c r="B6" s="899"/>
      <c r="C6" s="899"/>
      <c r="D6" s="899"/>
      <c r="E6" s="899"/>
      <c r="F6" s="900"/>
      <c r="G6" s="900"/>
      <c r="H6" s="900"/>
      <c r="I6" s="900"/>
      <c r="J6" s="900"/>
      <c r="K6" s="899">
        <v>5</v>
      </c>
      <c r="L6" s="899">
        <v>5</v>
      </c>
      <c r="M6" s="899">
        <v>5</v>
      </c>
      <c r="N6" s="899">
        <v>5</v>
      </c>
      <c r="O6" s="899">
        <v>5</v>
      </c>
      <c r="P6" s="899">
        <v>5</v>
      </c>
      <c r="Q6" s="899">
        <v>5</v>
      </c>
      <c r="R6" s="899">
        <v>5</v>
      </c>
      <c r="S6" s="899">
        <v>5</v>
      </c>
      <c r="T6" s="899">
        <v>5</v>
      </c>
      <c r="U6" s="899">
        <v>5</v>
      </c>
      <c r="V6" s="899">
        <v>5</v>
      </c>
      <c r="W6" s="899">
        <v>5</v>
      </c>
      <c r="X6" s="899">
        <v>5</v>
      </c>
      <c r="Y6" s="899">
        <v>5</v>
      </c>
      <c r="Z6" s="901">
        <v>5</v>
      </c>
      <c r="AA6" s="899">
        <v>5</v>
      </c>
      <c r="AB6" s="901">
        <v>5</v>
      </c>
      <c r="AC6" s="899">
        <v>5</v>
      </c>
      <c r="AD6" s="899">
        <v>5</v>
      </c>
      <c r="AE6" s="899">
        <v>5</v>
      </c>
      <c r="AF6" s="899">
        <v>5</v>
      </c>
      <c r="AG6" s="899">
        <v>5</v>
      </c>
      <c r="AH6" s="899">
        <v>5</v>
      </c>
      <c r="AI6" s="902">
        <v>5</v>
      </c>
    </row>
    <row r="7" spans="1:35" ht="24.95" customHeight="1">
      <c r="A7" s="903" t="s">
        <v>862</v>
      </c>
      <c r="B7" s="904"/>
      <c r="C7" s="904"/>
      <c r="D7" s="904"/>
      <c r="E7" s="904"/>
      <c r="F7" s="905"/>
      <c r="G7" s="905"/>
      <c r="H7" s="905"/>
      <c r="I7" s="905"/>
      <c r="J7" s="905"/>
      <c r="K7" s="904">
        <v>3</v>
      </c>
      <c r="L7" s="904">
        <v>3</v>
      </c>
      <c r="M7" s="904">
        <v>3</v>
      </c>
      <c r="N7" s="904">
        <v>3</v>
      </c>
      <c r="O7" s="904">
        <v>3</v>
      </c>
      <c r="P7" s="904">
        <v>3</v>
      </c>
      <c r="Q7" s="904">
        <v>3</v>
      </c>
      <c r="R7" s="904">
        <v>3</v>
      </c>
      <c r="S7" s="904">
        <v>3</v>
      </c>
      <c r="T7" s="904">
        <v>3</v>
      </c>
      <c r="U7" s="904">
        <v>3</v>
      </c>
      <c r="V7" s="904">
        <v>3</v>
      </c>
      <c r="W7" s="904">
        <v>3</v>
      </c>
      <c r="X7" s="904">
        <v>3.5</v>
      </c>
      <c r="Y7" s="904">
        <v>3.5</v>
      </c>
      <c r="Z7" s="906">
        <v>3.5</v>
      </c>
      <c r="AA7" s="904">
        <v>3.5</v>
      </c>
      <c r="AB7" s="906">
        <v>3.5</v>
      </c>
      <c r="AC7" s="904">
        <v>3.5</v>
      </c>
      <c r="AD7" s="904">
        <v>3.5</v>
      </c>
      <c r="AE7" s="904">
        <v>3.5</v>
      </c>
      <c r="AF7" s="904">
        <v>3.5</v>
      </c>
      <c r="AG7" s="904">
        <v>3.5</v>
      </c>
      <c r="AH7" s="904">
        <v>3.5</v>
      </c>
      <c r="AI7" s="907">
        <v>3.5</v>
      </c>
    </row>
    <row r="8" spans="1:35" ht="24.95" customHeight="1">
      <c r="A8" s="903" t="s">
        <v>863</v>
      </c>
      <c r="B8" s="908">
        <v>7</v>
      </c>
      <c r="C8" s="908">
        <v>7</v>
      </c>
      <c r="D8" s="908">
        <v>7</v>
      </c>
      <c r="E8" s="904">
        <v>7</v>
      </c>
      <c r="F8" s="904">
        <v>7</v>
      </c>
      <c r="G8" s="904">
        <v>7</v>
      </c>
      <c r="H8" s="904">
        <v>7</v>
      </c>
      <c r="I8" s="904">
        <v>7</v>
      </c>
      <c r="J8" s="904">
        <v>7</v>
      </c>
      <c r="K8" s="904">
        <v>7</v>
      </c>
      <c r="L8" s="904">
        <v>7</v>
      </c>
      <c r="M8" s="904">
        <v>7</v>
      </c>
      <c r="N8" s="904">
        <v>7</v>
      </c>
      <c r="O8" s="904">
        <v>7</v>
      </c>
      <c r="P8" s="904">
        <v>7</v>
      </c>
      <c r="Q8" s="904">
        <v>7</v>
      </c>
      <c r="R8" s="904">
        <v>7</v>
      </c>
      <c r="S8" s="904">
        <v>7</v>
      </c>
      <c r="T8" s="904">
        <v>7</v>
      </c>
      <c r="U8" s="904">
        <v>7</v>
      </c>
      <c r="V8" s="904">
        <v>7</v>
      </c>
      <c r="W8" s="904">
        <v>7</v>
      </c>
      <c r="X8" s="904">
        <v>6.5</v>
      </c>
      <c r="Y8" s="904">
        <v>6.5</v>
      </c>
      <c r="Z8" s="906">
        <v>6.5</v>
      </c>
      <c r="AA8" s="904">
        <v>6.5</v>
      </c>
      <c r="AB8" s="906">
        <v>6.5</v>
      </c>
      <c r="AC8" s="904">
        <v>6.5</v>
      </c>
      <c r="AD8" s="904">
        <v>6.5</v>
      </c>
      <c r="AE8" s="904">
        <v>6.5</v>
      </c>
      <c r="AF8" s="904">
        <v>6.5</v>
      </c>
      <c r="AG8" s="904">
        <v>6.5</v>
      </c>
      <c r="AH8" s="904">
        <v>6.5</v>
      </c>
      <c r="AI8" s="907">
        <v>6.5</v>
      </c>
    </row>
    <row r="9" spans="1:35" ht="24.95" customHeight="1">
      <c r="A9" s="903" t="s">
        <v>864</v>
      </c>
      <c r="B9" s="908">
        <v>7</v>
      </c>
      <c r="C9" s="908">
        <v>7</v>
      </c>
      <c r="D9" s="908">
        <v>7</v>
      </c>
      <c r="E9" s="904">
        <v>7</v>
      </c>
      <c r="F9" s="904">
        <v>7</v>
      </c>
      <c r="G9" s="904">
        <v>7</v>
      </c>
      <c r="H9" s="904">
        <v>7</v>
      </c>
      <c r="I9" s="904">
        <v>7</v>
      </c>
      <c r="J9" s="904">
        <v>7</v>
      </c>
      <c r="K9" s="904">
        <v>7</v>
      </c>
      <c r="L9" s="904">
        <v>7</v>
      </c>
      <c r="M9" s="904">
        <v>7</v>
      </c>
      <c r="N9" s="904">
        <v>7</v>
      </c>
      <c r="O9" s="904">
        <v>7</v>
      </c>
      <c r="P9" s="904">
        <v>7</v>
      </c>
      <c r="Q9" s="904">
        <v>7</v>
      </c>
      <c r="R9" s="904">
        <v>7</v>
      </c>
      <c r="S9" s="904">
        <v>7</v>
      </c>
      <c r="T9" s="904">
        <v>7</v>
      </c>
      <c r="U9" s="904">
        <v>7</v>
      </c>
      <c r="V9" s="904">
        <v>7</v>
      </c>
      <c r="W9" s="904">
        <v>7</v>
      </c>
      <c r="X9" s="904">
        <v>6.5</v>
      </c>
      <c r="Y9" s="904">
        <v>6.5</v>
      </c>
      <c r="Z9" s="906">
        <v>6.5</v>
      </c>
      <c r="AA9" s="904">
        <v>6.5</v>
      </c>
      <c r="AB9" s="906">
        <v>6.5</v>
      </c>
      <c r="AC9" s="904">
        <v>6.5</v>
      </c>
      <c r="AD9" s="904">
        <v>6.5</v>
      </c>
      <c r="AE9" s="904">
        <v>6.5</v>
      </c>
      <c r="AF9" s="904">
        <v>6.5</v>
      </c>
      <c r="AG9" s="904">
        <v>6.5</v>
      </c>
      <c r="AH9" s="904">
        <v>6.5</v>
      </c>
      <c r="AI9" s="907">
        <v>6.5</v>
      </c>
    </row>
    <row r="10" spans="1:35" s="893" customFormat="1" ht="24.95" customHeight="1">
      <c r="A10" s="909" t="s">
        <v>865</v>
      </c>
      <c r="B10" s="910"/>
      <c r="C10" s="910"/>
      <c r="D10" s="910"/>
      <c r="E10" s="910"/>
      <c r="F10" s="911"/>
      <c r="G10" s="911"/>
      <c r="H10" s="911"/>
      <c r="I10" s="911"/>
      <c r="J10" s="911"/>
      <c r="K10" s="911"/>
      <c r="L10" s="911"/>
      <c r="M10" s="911"/>
      <c r="N10" s="911"/>
      <c r="O10" s="911"/>
      <c r="P10" s="911"/>
      <c r="Q10" s="911"/>
      <c r="R10" s="911"/>
      <c r="S10" s="911"/>
      <c r="T10" s="911"/>
      <c r="U10" s="911"/>
      <c r="V10" s="911"/>
      <c r="W10" s="911"/>
      <c r="X10" s="911"/>
      <c r="Y10" s="911"/>
      <c r="Z10" s="912"/>
      <c r="AA10" s="911"/>
      <c r="AB10" s="912"/>
      <c r="AC10" s="911"/>
      <c r="AD10" s="911"/>
      <c r="AE10" s="911"/>
      <c r="AF10" s="911"/>
      <c r="AG10" s="911"/>
      <c r="AH10" s="911"/>
      <c r="AI10" s="913"/>
    </row>
    <row r="11" spans="1:35" s="893" customFormat="1" ht="24.95" customHeight="1">
      <c r="A11" s="903" t="s">
        <v>866</v>
      </c>
      <c r="B11" s="908">
        <v>1</v>
      </c>
      <c r="C11" s="908">
        <v>1</v>
      </c>
      <c r="D11" s="908">
        <v>1</v>
      </c>
      <c r="E11" s="904">
        <v>1</v>
      </c>
      <c r="F11" s="904">
        <v>1</v>
      </c>
      <c r="G11" s="904">
        <v>1</v>
      </c>
      <c r="H11" s="904">
        <v>1</v>
      </c>
      <c r="I11" s="904">
        <v>1</v>
      </c>
      <c r="J11" s="904">
        <v>1</v>
      </c>
      <c r="K11" s="904">
        <v>1</v>
      </c>
      <c r="L11" s="904">
        <v>1</v>
      </c>
      <c r="M11" s="904">
        <v>1</v>
      </c>
      <c r="N11" s="904">
        <v>1</v>
      </c>
      <c r="O11" s="904">
        <v>1</v>
      </c>
      <c r="P11" s="904">
        <v>1</v>
      </c>
      <c r="Q11" s="904">
        <v>1</v>
      </c>
      <c r="R11" s="904">
        <v>1</v>
      </c>
      <c r="S11" s="904">
        <v>1</v>
      </c>
      <c r="T11" s="904">
        <v>1</v>
      </c>
      <c r="U11" s="904">
        <v>1</v>
      </c>
      <c r="V11" s="904">
        <v>1</v>
      </c>
      <c r="W11" s="904">
        <v>1</v>
      </c>
      <c r="X11" s="904">
        <v>1</v>
      </c>
      <c r="Y11" s="904">
        <v>1</v>
      </c>
      <c r="Z11" s="914">
        <v>1</v>
      </c>
      <c r="AA11" s="904">
        <v>1</v>
      </c>
      <c r="AB11" s="906">
        <v>1</v>
      </c>
      <c r="AC11" s="904">
        <v>1</v>
      </c>
      <c r="AD11" s="904">
        <v>1</v>
      </c>
      <c r="AE11" s="904">
        <v>1</v>
      </c>
      <c r="AF11" s="904">
        <v>1</v>
      </c>
      <c r="AG11" s="904">
        <v>1</v>
      </c>
      <c r="AH11" s="904">
        <v>1</v>
      </c>
      <c r="AI11" s="907">
        <v>1</v>
      </c>
    </row>
    <row r="12" spans="1:35" s="893" customFormat="1" ht="24.95" customHeight="1">
      <c r="A12" s="903" t="s">
        <v>867</v>
      </c>
      <c r="B12" s="904">
        <v>4</v>
      </c>
      <c r="C12" s="904">
        <v>4</v>
      </c>
      <c r="D12" s="904">
        <v>4</v>
      </c>
      <c r="E12" s="904">
        <v>4</v>
      </c>
      <c r="F12" s="904">
        <v>4</v>
      </c>
      <c r="G12" s="904">
        <v>4</v>
      </c>
      <c r="H12" s="904">
        <v>4</v>
      </c>
      <c r="I12" s="904">
        <v>4</v>
      </c>
      <c r="J12" s="904">
        <v>4</v>
      </c>
      <c r="K12" s="904">
        <v>4</v>
      </c>
      <c r="L12" s="904">
        <v>4</v>
      </c>
      <c r="M12" s="904">
        <v>4</v>
      </c>
      <c r="N12" s="904">
        <v>4</v>
      </c>
      <c r="O12" s="904">
        <v>4</v>
      </c>
      <c r="P12" s="904">
        <v>4</v>
      </c>
      <c r="Q12" s="904">
        <v>4</v>
      </c>
      <c r="R12" s="904">
        <v>4</v>
      </c>
      <c r="S12" s="904">
        <v>4</v>
      </c>
      <c r="T12" s="904">
        <v>4</v>
      </c>
      <c r="U12" s="904">
        <v>4</v>
      </c>
      <c r="V12" s="904">
        <v>4</v>
      </c>
      <c r="W12" s="904">
        <v>4</v>
      </c>
      <c r="X12" s="904">
        <v>4</v>
      </c>
      <c r="Y12" s="904">
        <v>4</v>
      </c>
      <c r="Z12" s="914">
        <v>4</v>
      </c>
      <c r="AA12" s="904">
        <v>4</v>
      </c>
      <c r="AB12" s="906">
        <v>4</v>
      </c>
      <c r="AC12" s="904">
        <v>4</v>
      </c>
      <c r="AD12" s="904">
        <v>4</v>
      </c>
      <c r="AE12" s="904">
        <v>4</v>
      </c>
      <c r="AF12" s="904">
        <v>4</v>
      </c>
      <c r="AG12" s="904">
        <v>4</v>
      </c>
      <c r="AH12" s="904">
        <v>4</v>
      </c>
      <c r="AI12" s="907">
        <v>4</v>
      </c>
    </row>
    <row r="13" spans="1:35" s="893" customFormat="1" ht="24.95" customHeight="1">
      <c r="A13" s="903" t="s">
        <v>868</v>
      </c>
      <c r="B13" s="915" t="s">
        <v>869</v>
      </c>
      <c r="C13" s="915" t="s">
        <v>869</v>
      </c>
      <c r="D13" s="916" t="s">
        <v>869</v>
      </c>
      <c r="E13" s="917" t="s">
        <v>869</v>
      </c>
      <c r="F13" s="917" t="s">
        <v>869</v>
      </c>
      <c r="G13" s="917" t="s">
        <v>869</v>
      </c>
      <c r="H13" s="917" t="s">
        <v>869</v>
      </c>
      <c r="I13" s="917" t="s">
        <v>869</v>
      </c>
      <c r="J13" s="917" t="s">
        <v>869</v>
      </c>
      <c r="K13" s="917" t="s">
        <v>869</v>
      </c>
      <c r="L13" s="917" t="s">
        <v>869</v>
      </c>
      <c r="M13" s="917" t="s">
        <v>869</v>
      </c>
      <c r="N13" s="917" t="s">
        <v>869</v>
      </c>
      <c r="O13" s="917" t="s">
        <v>869</v>
      </c>
      <c r="P13" s="917" t="s">
        <v>869</v>
      </c>
      <c r="Q13" s="917" t="s">
        <v>869</v>
      </c>
      <c r="R13" s="917" t="s">
        <v>869</v>
      </c>
      <c r="S13" s="917" t="s">
        <v>869</v>
      </c>
      <c r="T13" s="917" t="s">
        <v>869</v>
      </c>
      <c r="U13" s="917" t="s">
        <v>869</v>
      </c>
      <c r="V13" s="917" t="s">
        <v>869</v>
      </c>
      <c r="W13" s="917" t="s">
        <v>869</v>
      </c>
      <c r="X13" s="917" t="s">
        <v>869</v>
      </c>
      <c r="Y13" s="917" t="s">
        <v>869</v>
      </c>
      <c r="Z13" s="918" t="s">
        <v>869</v>
      </c>
      <c r="AA13" s="917" t="s">
        <v>869</v>
      </c>
      <c r="AB13" s="918" t="s">
        <v>869</v>
      </c>
      <c r="AC13" s="917" t="s">
        <v>869</v>
      </c>
      <c r="AD13" s="917" t="s">
        <v>869</v>
      </c>
      <c r="AE13" s="917" t="s">
        <v>869</v>
      </c>
      <c r="AF13" s="917" t="s">
        <v>869</v>
      </c>
      <c r="AG13" s="917" t="s">
        <v>869</v>
      </c>
      <c r="AH13" s="917" t="s">
        <v>869</v>
      </c>
      <c r="AI13" s="919" t="s">
        <v>869</v>
      </c>
    </row>
    <row r="14" spans="1:35" s="893" customFormat="1" ht="24.95" customHeight="1">
      <c r="A14" s="909" t="s">
        <v>870</v>
      </c>
      <c r="B14" s="910"/>
      <c r="C14" s="910"/>
      <c r="D14" s="910"/>
      <c r="E14" s="920"/>
      <c r="F14" s="920"/>
      <c r="G14" s="920"/>
      <c r="H14" s="920"/>
      <c r="I14" s="920"/>
      <c r="J14" s="920"/>
      <c r="K14" s="920"/>
      <c r="L14" s="920"/>
      <c r="M14" s="920"/>
      <c r="N14" s="920"/>
      <c r="O14" s="920"/>
      <c r="P14" s="920"/>
      <c r="Q14" s="920"/>
      <c r="R14" s="920"/>
      <c r="S14" s="920"/>
      <c r="T14" s="920"/>
      <c r="U14" s="920"/>
      <c r="V14" s="920"/>
      <c r="W14" s="920"/>
      <c r="X14" s="920"/>
      <c r="Y14" s="920"/>
      <c r="Z14" s="921"/>
      <c r="AA14" s="920"/>
      <c r="AB14" s="921"/>
      <c r="AC14" s="920"/>
      <c r="AD14" s="920"/>
      <c r="AE14" s="920"/>
      <c r="AF14" s="920"/>
      <c r="AG14" s="920"/>
      <c r="AH14" s="920"/>
      <c r="AI14" s="922"/>
    </row>
    <row r="15" spans="1:35" ht="24.95" customHeight="1">
      <c r="A15" s="903" t="s">
        <v>871</v>
      </c>
      <c r="B15" s="908">
        <v>6</v>
      </c>
      <c r="C15" s="908">
        <v>6</v>
      </c>
      <c r="D15" s="908">
        <v>6</v>
      </c>
      <c r="E15" s="904">
        <v>6</v>
      </c>
      <c r="F15" s="904">
        <v>6</v>
      </c>
      <c r="G15" s="904">
        <v>6</v>
      </c>
      <c r="H15" s="904">
        <v>6</v>
      </c>
      <c r="I15" s="904">
        <v>6</v>
      </c>
      <c r="J15" s="904">
        <v>6</v>
      </c>
      <c r="K15" s="904">
        <v>6</v>
      </c>
      <c r="L15" s="904">
        <v>6</v>
      </c>
      <c r="M15" s="904">
        <v>6</v>
      </c>
      <c r="N15" s="904">
        <v>6</v>
      </c>
      <c r="O15" s="904">
        <v>6</v>
      </c>
      <c r="P15" s="904">
        <v>6</v>
      </c>
      <c r="Q15" s="904">
        <v>6</v>
      </c>
      <c r="R15" s="904">
        <v>6</v>
      </c>
      <c r="S15" s="904">
        <v>6</v>
      </c>
      <c r="T15" s="904">
        <v>6</v>
      </c>
      <c r="U15" s="904">
        <v>6</v>
      </c>
      <c r="V15" s="904">
        <v>6</v>
      </c>
      <c r="W15" s="904">
        <v>6</v>
      </c>
      <c r="X15" s="904">
        <v>4</v>
      </c>
      <c r="Y15" s="904">
        <v>4</v>
      </c>
      <c r="Z15" s="906">
        <v>4</v>
      </c>
      <c r="AA15" s="904">
        <v>4</v>
      </c>
      <c r="AB15" s="906">
        <v>4</v>
      </c>
      <c r="AC15" s="904">
        <v>4</v>
      </c>
      <c r="AD15" s="904">
        <v>4</v>
      </c>
      <c r="AE15" s="904">
        <v>4</v>
      </c>
      <c r="AF15" s="904">
        <v>4</v>
      </c>
      <c r="AG15" s="904">
        <v>4</v>
      </c>
      <c r="AH15" s="904">
        <v>4</v>
      </c>
      <c r="AI15" s="907">
        <v>4</v>
      </c>
    </row>
    <row r="16" spans="1:35" ht="24.95" customHeight="1">
      <c r="A16" s="903" t="s">
        <v>872</v>
      </c>
      <c r="B16" s="908">
        <v>5</v>
      </c>
      <c r="C16" s="908">
        <v>5</v>
      </c>
      <c r="D16" s="908">
        <v>5</v>
      </c>
      <c r="E16" s="904">
        <v>5</v>
      </c>
      <c r="F16" s="904">
        <v>5</v>
      </c>
      <c r="G16" s="904">
        <v>5</v>
      </c>
      <c r="H16" s="904">
        <v>5</v>
      </c>
      <c r="I16" s="904">
        <v>5</v>
      </c>
      <c r="J16" s="904">
        <v>5</v>
      </c>
      <c r="K16" s="904">
        <v>5</v>
      </c>
      <c r="L16" s="904">
        <v>5</v>
      </c>
      <c r="M16" s="904">
        <v>5</v>
      </c>
      <c r="N16" s="904">
        <v>5</v>
      </c>
      <c r="O16" s="904">
        <v>5</v>
      </c>
      <c r="P16" s="904">
        <v>5</v>
      </c>
      <c r="Q16" s="904">
        <v>5</v>
      </c>
      <c r="R16" s="904">
        <v>5</v>
      </c>
      <c r="S16" s="904">
        <v>5</v>
      </c>
      <c r="T16" s="904">
        <v>5</v>
      </c>
      <c r="U16" s="904">
        <v>5</v>
      </c>
      <c r="V16" s="904">
        <v>5</v>
      </c>
      <c r="W16" s="904">
        <v>5</v>
      </c>
      <c r="X16" s="904">
        <v>4</v>
      </c>
      <c r="Y16" s="904">
        <v>4</v>
      </c>
      <c r="Z16" s="906">
        <v>4</v>
      </c>
      <c r="AA16" s="904">
        <v>4</v>
      </c>
      <c r="AB16" s="906">
        <v>4</v>
      </c>
      <c r="AC16" s="904">
        <v>4</v>
      </c>
      <c r="AD16" s="904">
        <v>4</v>
      </c>
      <c r="AE16" s="904">
        <v>4</v>
      </c>
      <c r="AF16" s="904">
        <v>4</v>
      </c>
      <c r="AG16" s="904">
        <v>4</v>
      </c>
      <c r="AH16" s="904">
        <v>4</v>
      </c>
      <c r="AI16" s="907">
        <v>4</v>
      </c>
    </row>
    <row r="17" spans="1:35" ht="24.95" customHeight="1">
      <c r="A17" s="903" t="s">
        <v>873</v>
      </c>
      <c r="B17" s="908">
        <v>4</v>
      </c>
      <c r="C17" s="908">
        <v>4</v>
      </c>
      <c r="D17" s="908">
        <v>4</v>
      </c>
      <c r="E17" s="904">
        <v>4</v>
      </c>
      <c r="F17" s="904">
        <v>4</v>
      </c>
      <c r="G17" s="904">
        <v>4</v>
      </c>
      <c r="H17" s="904">
        <v>4</v>
      </c>
      <c r="I17" s="904">
        <v>4</v>
      </c>
      <c r="J17" s="904">
        <v>4</v>
      </c>
      <c r="K17" s="904">
        <v>4</v>
      </c>
      <c r="L17" s="904">
        <v>4</v>
      </c>
      <c r="M17" s="904">
        <v>4</v>
      </c>
      <c r="N17" s="904">
        <v>4</v>
      </c>
      <c r="O17" s="904">
        <v>4</v>
      </c>
      <c r="P17" s="904">
        <v>4</v>
      </c>
      <c r="Q17" s="904">
        <v>4</v>
      </c>
      <c r="R17" s="904">
        <v>4</v>
      </c>
      <c r="S17" s="904">
        <v>4</v>
      </c>
      <c r="T17" s="904">
        <v>4</v>
      </c>
      <c r="U17" s="904">
        <v>4</v>
      </c>
      <c r="V17" s="904">
        <v>4</v>
      </c>
      <c r="W17" s="904">
        <v>4</v>
      </c>
      <c r="X17" s="904">
        <v>4</v>
      </c>
      <c r="Y17" s="904">
        <v>4</v>
      </c>
      <c r="Z17" s="906">
        <v>4</v>
      </c>
      <c r="AA17" s="904">
        <v>4</v>
      </c>
      <c r="AB17" s="906">
        <v>4</v>
      </c>
      <c r="AC17" s="904">
        <v>4</v>
      </c>
      <c r="AD17" s="904">
        <v>4</v>
      </c>
      <c r="AE17" s="904">
        <v>4</v>
      </c>
      <c r="AF17" s="904">
        <v>4</v>
      </c>
      <c r="AG17" s="904">
        <v>4</v>
      </c>
      <c r="AH17" s="904">
        <v>4</v>
      </c>
      <c r="AI17" s="907">
        <v>4</v>
      </c>
    </row>
    <row r="18" spans="1:35" ht="24.95" customHeight="1">
      <c r="A18" s="909" t="s">
        <v>874</v>
      </c>
      <c r="B18" s="910"/>
      <c r="C18" s="910"/>
      <c r="D18" s="910"/>
      <c r="E18" s="910"/>
      <c r="F18" s="911"/>
      <c r="G18" s="911"/>
      <c r="H18" s="911"/>
      <c r="I18" s="911"/>
      <c r="J18" s="911"/>
      <c r="K18" s="911"/>
      <c r="L18" s="911"/>
      <c r="M18" s="911"/>
      <c r="N18" s="911"/>
      <c r="O18" s="911"/>
      <c r="P18" s="911"/>
      <c r="Q18" s="911"/>
      <c r="R18" s="911"/>
      <c r="S18" s="911"/>
      <c r="T18" s="911"/>
      <c r="U18" s="911"/>
      <c r="V18" s="911"/>
      <c r="W18" s="911"/>
      <c r="X18" s="911"/>
      <c r="Y18" s="911"/>
      <c r="Z18" s="912"/>
      <c r="AA18" s="911"/>
      <c r="AB18" s="912"/>
      <c r="AC18" s="911"/>
      <c r="AD18" s="911"/>
      <c r="AE18" s="911"/>
      <c r="AF18" s="911"/>
      <c r="AG18" s="911"/>
      <c r="AH18" s="911"/>
      <c r="AI18" s="913"/>
    </row>
    <row r="19" spans="1:35" ht="24.95" customHeight="1">
      <c r="A19" s="923" t="s">
        <v>875</v>
      </c>
      <c r="B19" s="924" t="s">
        <v>300</v>
      </c>
      <c r="C19" s="924" t="s">
        <v>300</v>
      </c>
      <c r="D19" s="924" t="s">
        <v>300</v>
      </c>
      <c r="E19" s="924" t="s">
        <v>300</v>
      </c>
      <c r="F19" s="924" t="s">
        <v>300</v>
      </c>
      <c r="G19" s="924" t="s">
        <v>300</v>
      </c>
      <c r="H19" s="924" t="s">
        <v>300</v>
      </c>
      <c r="I19" s="924" t="s">
        <v>300</v>
      </c>
      <c r="J19" s="924" t="s">
        <v>300</v>
      </c>
      <c r="K19" s="924" t="s">
        <v>300</v>
      </c>
      <c r="L19" s="924">
        <v>0.24049999999999999</v>
      </c>
      <c r="M19" s="924">
        <v>0.35549999999999998</v>
      </c>
      <c r="N19" s="924">
        <v>1.11008</v>
      </c>
      <c r="O19" s="924">
        <v>1.3104</v>
      </c>
      <c r="P19" s="924">
        <v>4.9694454545454549</v>
      </c>
      <c r="Q19" s="924">
        <v>4.2769000000000004</v>
      </c>
      <c r="R19" s="924">
        <v>3.6447159090909089</v>
      </c>
      <c r="S19" s="924">
        <v>4.63</v>
      </c>
      <c r="T19" s="924">
        <v>4.6928000000000001</v>
      </c>
      <c r="U19" s="924">
        <v>4.78</v>
      </c>
      <c r="V19" s="924">
        <v>4.5482199999999997</v>
      </c>
      <c r="W19" s="924">
        <v>3.0712999999999999</v>
      </c>
      <c r="X19" s="924">
        <v>2.4500000000000002</v>
      </c>
      <c r="Y19" s="924">
        <v>2.3180999999999998</v>
      </c>
      <c r="Z19" s="925">
        <v>1.0004999999999999</v>
      </c>
      <c r="AA19" s="924">
        <v>0.5746</v>
      </c>
      <c r="AB19" s="925">
        <v>1.2999999999999999E-3</v>
      </c>
      <c r="AC19" s="924">
        <v>1.7678</v>
      </c>
      <c r="AD19" s="924">
        <v>3.8712</v>
      </c>
      <c r="AE19" s="924">
        <v>3.7233999999999998</v>
      </c>
      <c r="AF19" s="924">
        <v>3.8228</v>
      </c>
      <c r="AG19" s="924">
        <v>3.7429999999999999</v>
      </c>
      <c r="AH19" s="924">
        <v>3.7429999999999999</v>
      </c>
      <c r="AI19" s="926">
        <v>4.3277999999999999</v>
      </c>
    </row>
    <row r="20" spans="1:35" ht="24.95" customHeight="1">
      <c r="A20" s="923" t="s">
        <v>876</v>
      </c>
      <c r="B20" s="924">
        <v>2.12</v>
      </c>
      <c r="C20" s="924">
        <v>3.004</v>
      </c>
      <c r="D20" s="924">
        <v>2.3420000000000001</v>
      </c>
      <c r="E20" s="924">
        <v>1.74</v>
      </c>
      <c r="F20" s="924">
        <v>2.6432000000000002</v>
      </c>
      <c r="G20" s="924">
        <v>0.74419999999999997</v>
      </c>
      <c r="H20" s="924">
        <v>0.92610000000000003</v>
      </c>
      <c r="I20" s="924">
        <v>0.77629999999999999</v>
      </c>
      <c r="J20" s="924">
        <v>1.03</v>
      </c>
      <c r="K20" s="924">
        <v>0.71033567156063082</v>
      </c>
      <c r="L20" s="924">
        <v>0.55069999999999997</v>
      </c>
      <c r="M20" s="924">
        <v>0.48110000000000003</v>
      </c>
      <c r="N20" s="924">
        <v>1.1832</v>
      </c>
      <c r="O20" s="924">
        <v>2.5548000000000002</v>
      </c>
      <c r="P20" s="924">
        <v>5.5149176531715014</v>
      </c>
      <c r="Q20" s="924">
        <v>5.8220000000000001</v>
      </c>
      <c r="R20" s="924">
        <v>3.9250794520547947</v>
      </c>
      <c r="S20" s="924">
        <v>4.7</v>
      </c>
      <c r="T20" s="924">
        <v>4.9848999999999997</v>
      </c>
      <c r="U20" s="924">
        <v>5.15</v>
      </c>
      <c r="V20" s="924">
        <v>4.3784369186716257</v>
      </c>
      <c r="W20" s="924">
        <v>3.7410999999999999</v>
      </c>
      <c r="X20" s="924">
        <v>3.34</v>
      </c>
      <c r="Y20" s="924">
        <v>2.7395999999999998</v>
      </c>
      <c r="Z20" s="925">
        <v>1.7707609396914445</v>
      </c>
      <c r="AA20" s="924">
        <v>2.2029999999999998</v>
      </c>
      <c r="AB20" s="925">
        <v>0.99690000000000001</v>
      </c>
      <c r="AC20" s="924">
        <v>0.86</v>
      </c>
      <c r="AD20" s="924">
        <v>3.4394</v>
      </c>
      <c r="AE20" s="924">
        <v>3.5543999999999998</v>
      </c>
      <c r="AF20" s="924">
        <v>4.4381650070126222</v>
      </c>
      <c r="AG20" s="924">
        <v>4.2913156626506019</v>
      </c>
      <c r="AH20" s="924">
        <v>5.503210042397539</v>
      </c>
      <c r="AI20" s="926">
        <v>4.9685157869012704</v>
      </c>
    </row>
    <row r="21" spans="1:35" ht="24.95" customHeight="1">
      <c r="A21" s="923" t="s">
        <v>877</v>
      </c>
      <c r="B21" s="924">
        <v>2.2999999999999998</v>
      </c>
      <c r="C21" s="924">
        <v>3.1621084055017827</v>
      </c>
      <c r="D21" s="924" t="s">
        <v>300</v>
      </c>
      <c r="E21" s="924">
        <v>2.23</v>
      </c>
      <c r="F21" s="924" t="s">
        <v>300</v>
      </c>
      <c r="G21" s="924">
        <v>2.8525</v>
      </c>
      <c r="H21" s="924">
        <v>1.4455</v>
      </c>
      <c r="I21" s="924">
        <v>1.3360000000000001</v>
      </c>
      <c r="J21" s="924">
        <v>2.02</v>
      </c>
      <c r="K21" s="924">
        <v>1.7079</v>
      </c>
      <c r="L21" s="924" t="s">
        <v>878</v>
      </c>
      <c r="M21" s="924">
        <v>2.0487000000000002</v>
      </c>
      <c r="N21" s="924">
        <v>1.7726</v>
      </c>
      <c r="O21" s="924">
        <v>2.9860000000000002</v>
      </c>
      <c r="P21" s="924" t="s">
        <v>878</v>
      </c>
      <c r="Q21" s="924">
        <v>5.0168999999999997</v>
      </c>
      <c r="R21" s="924" t="s">
        <v>878</v>
      </c>
      <c r="S21" s="924" t="s">
        <v>878</v>
      </c>
      <c r="T21" s="924">
        <v>5.0824999999999996</v>
      </c>
      <c r="U21" s="924">
        <v>5.25</v>
      </c>
      <c r="V21" s="924">
        <v>4.9190006711409398</v>
      </c>
      <c r="W21" s="924">
        <v>4.3910999999999998</v>
      </c>
      <c r="X21" s="924" t="s">
        <v>300</v>
      </c>
      <c r="Y21" s="924">
        <v>3.1676000000000002</v>
      </c>
      <c r="Z21" s="925">
        <v>2.6588604855920774</v>
      </c>
      <c r="AA21" s="924">
        <v>2.6684000000000001</v>
      </c>
      <c r="AB21" s="925">
        <v>2.0661</v>
      </c>
      <c r="AC21" s="924">
        <v>1.6659999999999999</v>
      </c>
      <c r="AD21" s="924" t="s">
        <v>300</v>
      </c>
      <c r="AE21" s="924">
        <v>4.3693999999999997</v>
      </c>
      <c r="AF21" s="924">
        <v>4.6257844508737627</v>
      </c>
      <c r="AG21" s="924">
        <v>4.754189189189189</v>
      </c>
      <c r="AH21" s="924">
        <v>5.6880737572254336</v>
      </c>
      <c r="AI21" s="926">
        <v>5.0255818181818173</v>
      </c>
    </row>
    <row r="22" spans="1:35" ht="24.95" customHeight="1">
      <c r="A22" s="923" t="s">
        <v>879</v>
      </c>
      <c r="B22" s="924">
        <v>2.74</v>
      </c>
      <c r="C22" s="924">
        <v>3.6509999999999998</v>
      </c>
      <c r="D22" s="924">
        <v>3.25</v>
      </c>
      <c r="E22" s="924">
        <v>2.7</v>
      </c>
      <c r="F22" s="924" t="s">
        <v>300</v>
      </c>
      <c r="G22" s="924">
        <v>2.2334999999999998</v>
      </c>
      <c r="H22" s="924">
        <v>2.3067000000000002</v>
      </c>
      <c r="I22" s="924">
        <v>2.8351000000000002</v>
      </c>
      <c r="J22" s="924">
        <v>2.1</v>
      </c>
      <c r="K22" s="924" t="s">
        <v>878</v>
      </c>
      <c r="L22" s="924">
        <v>1.3228599999999999</v>
      </c>
      <c r="M22" s="924">
        <v>1.5144</v>
      </c>
      <c r="N22" s="924">
        <v>2.0476999999999999</v>
      </c>
      <c r="O22" s="924">
        <v>3.1175000000000002</v>
      </c>
      <c r="P22" s="924">
        <v>4.9699</v>
      </c>
      <c r="Q22" s="924">
        <v>5.7587999999999999</v>
      </c>
      <c r="R22" s="924" t="s">
        <v>878</v>
      </c>
      <c r="S22" s="924">
        <v>5.17</v>
      </c>
      <c r="T22" s="924">
        <v>5.1997</v>
      </c>
      <c r="U22" s="924">
        <v>5.32</v>
      </c>
      <c r="V22" s="924">
        <v>4.8255237762237764</v>
      </c>
      <c r="W22" s="924" t="s">
        <v>300</v>
      </c>
      <c r="X22" s="924">
        <v>3.93</v>
      </c>
      <c r="Y22" s="924">
        <v>3.6044</v>
      </c>
      <c r="Z22" s="925">
        <v>3.2066499999999998</v>
      </c>
      <c r="AA22" s="924">
        <v>3.0962000000000001</v>
      </c>
      <c r="AB22" s="925">
        <v>2.1920000000000002</v>
      </c>
      <c r="AC22" s="924">
        <v>2</v>
      </c>
      <c r="AD22" s="924" t="s">
        <v>300</v>
      </c>
      <c r="AE22" s="924">
        <v>4.7937000000000003</v>
      </c>
      <c r="AF22" s="924">
        <v>4.686042546683332</v>
      </c>
      <c r="AG22" s="924">
        <v>4.773456862745098</v>
      </c>
      <c r="AH22" s="924">
        <v>5.7765341849148415</v>
      </c>
      <c r="AI22" s="926">
        <v>4.7758000000000003</v>
      </c>
    </row>
    <row r="23" spans="1:35" s="893" customFormat="1" ht="24.95" customHeight="1">
      <c r="A23" s="903" t="s">
        <v>880</v>
      </c>
      <c r="B23" s="924" t="s">
        <v>881</v>
      </c>
      <c r="C23" s="924" t="s">
        <v>881</v>
      </c>
      <c r="D23" s="924" t="s">
        <v>881</v>
      </c>
      <c r="E23" s="924" t="s">
        <v>881</v>
      </c>
      <c r="F23" s="924" t="s">
        <v>881</v>
      </c>
      <c r="G23" s="924" t="s">
        <v>881</v>
      </c>
      <c r="H23" s="924" t="s">
        <v>881</v>
      </c>
      <c r="I23" s="924" t="s">
        <v>881</v>
      </c>
      <c r="J23" s="924" t="s">
        <v>881</v>
      </c>
      <c r="K23" s="924" t="s">
        <v>881</v>
      </c>
      <c r="L23" s="924" t="s">
        <v>882</v>
      </c>
      <c r="M23" s="924" t="s">
        <v>882</v>
      </c>
      <c r="N23" s="924" t="s">
        <v>882</v>
      </c>
      <c r="O23" s="924" t="s">
        <v>882</v>
      </c>
      <c r="P23" s="924" t="s">
        <v>882</v>
      </c>
      <c r="Q23" s="924" t="s">
        <v>882</v>
      </c>
      <c r="R23" s="924" t="s">
        <v>882</v>
      </c>
      <c r="S23" s="924" t="s">
        <v>882</v>
      </c>
      <c r="T23" s="924" t="s">
        <v>882</v>
      </c>
      <c r="U23" s="924" t="s">
        <v>882</v>
      </c>
      <c r="V23" s="924" t="s">
        <v>882</v>
      </c>
      <c r="W23" s="924" t="s">
        <v>882</v>
      </c>
      <c r="X23" s="924" t="s">
        <v>882</v>
      </c>
      <c r="Y23" s="924" t="s">
        <v>882</v>
      </c>
      <c r="Z23" s="925" t="s">
        <v>882</v>
      </c>
      <c r="AA23" s="924" t="s">
        <v>882</v>
      </c>
      <c r="AB23" s="925" t="s">
        <v>882</v>
      </c>
      <c r="AC23" s="924" t="s">
        <v>882</v>
      </c>
      <c r="AD23" s="924" t="s">
        <v>882</v>
      </c>
      <c r="AE23" s="924" t="s">
        <v>882</v>
      </c>
      <c r="AF23" s="924" t="s">
        <v>882</v>
      </c>
      <c r="AG23" s="924" t="s">
        <v>882</v>
      </c>
      <c r="AH23" s="924" t="s">
        <v>882</v>
      </c>
      <c r="AI23" s="926" t="s">
        <v>882</v>
      </c>
    </row>
    <row r="24" spans="1:35" ht="24.95" customHeight="1">
      <c r="A24" s="903" t="s">
        <v>883</v>
      </c>
      <c r="B24" s="924" t="s">
        <v>884</v>
      </c>
      <c r="C24" s="924" t="s">
        <v>884</v>
      </c>
      <c r="D24" s="924" t="s">
        <v>884</v>
      </c>
      <c r="E24" s="924" t="s">
        <v>884</v>
      </c>
      <c r="F24" s="924" t="s">
        <v>884</v>
      </c>
      <c r="G24" s="924" t="s">
        <v>884</v>
      </c>
      <c r="H24" s="924" t="s">
        <v>884</v>
      </c>
      <c r="I24" s="924" t="s">
        <v>884</v>
      </c>
      <c r="J24" s="924" t="s">
        <v>884</v>
      </c>
      <c r="K24" s="924" t="s">
        <v>884</v>
      </c>
      <c r="L24" s="924" t="s">
        <v>885</v>
      </c>
      <c r="M24" s="924" t="s">
        <v>885</v>
      </c>
      <c r="N24" s="924" t="s">
        <v>885</v>
      </c>
      <c r="O24" s="924" t="s">
        <v>886</v>
      </c>
      <c r="P24" s="924" t="s">
        <v>886</v>
      </c>
      <c r="Q24" s="924" t="s">
        <v>887</v>
      </c>
      <c r="R24" s="924" t="s">
        <v>888</v>
      </c>
      <c r="S24" s="924" t="s">
        <v>888</v>
      </c>
      <c r="T24" s="924" t="s">
        <v>888</v>
      </c>
      <c r="U24" s="924" t="s">
        <v>888</v>
      </c>
      <c r="V24" s="924" t="s">
        <v>888</v>
      </c>
      <c r="W24" s="924" t="s">
        <v>888</v>
      </c>
      <c r="X24" s="924" t="s">
        <v>888</v>
      </c>
      <c r="Y24" s="924" t="s">
        <v>888</v>
      </c>
      <c r="Z24" s="925" t="s">
        <v>888</v>
      </c>
      <c r="AA24" s="924" t="s">
        <v>888</v>
      </c>
      <c r="AB24" s="925" t="s">
        <v>888</v>
      </c>
      <c r="AC24" s="924" t="s">
        <v>888</v>
      </c>
      <c r="AD24" s="924" t="s">
        <v>888</v>
      </c>
      <c r="AE24" s="924" t="s">
        <v>888</v>
      </c>
      <c r="AF24" s="924" t="s">
        <v>888</v>
      </c>
      <c r="AG24" s="924" t="s">
        <v>888</v>
      </c>
      <c r="AH24" s="924" t="s">
        <v>888</v>
      </c>
      <c r="AI24" s="926" t="s">
        <v>888</v>
      </c>
    </row>
    <row r="25" spans="1:35" s="928" customFormat="1" ht="24.95" customHeight="1">
      <c r="A25" s="927" t="s">
        <v>889</v>
      </c>
      <c r="B25" s="924">
        <v>3.2654353261213163</v>
      </c>
      <c r="C25" s="924">
        <v>3.5897992254016362</v>
      </c>
      <c r="D25" s="924">
        <v>2.6726999999999999</v>
      </c>
      <c r="E25" s="924">
        <v>2.71</v>
      </c>
      <c r="F25" s="924">
        <v>4.1268000000000002</v>
      </c>
      <c r="G25" s="924">
        <v>0.89629999999999999</v>
      </c>
      <c r="H25" s="924">
        <v>0.75</v>
      </c>
      <c r="I25" s="924">
        <v>2.7259000000000002</v>
      </c>
      <c r="J25" s="924">
        <v>2.46</v>
      </c>
      <c r="K25" s="924">
        <v>0.6364510804822362</v>
      </c>
      <c r="L25" s="924">
        <v>0.28739999999999999</v>
      </c>
      <c r="M25" s="924">
        <v>0.39</v>
      </c>
      <c r="N25" s="924">
        <v>1.1299999999999999</v>
      </c>
      <c r="O25" s="924">
        <v>2.6753</v>
      </c>
      <c r="P25" s="924">
        <v>4.8301971251968672</v>
      </c>
      <c r="Q25" s="924">
        <v>4.4000000000000004</v>
      </c>
      <c r="R25" s="924">
        <v>4.3062330467845928</v>
      </c>
      <c r="S25" s="924">
        <v>4.87</v>
      </c>
      <c r="T25" s="924">
        <v>4.1199000000000003</v>
      </c>
      <c r="U25" s="924">
        <v>4.53</v>
      </c>
      <c r="V25" s="924">
        <v>4.1825550203065518</v>
      </c>
      <c r="W25" s="924">
        <v>2.9626000000000001</v>
      </c>
      <c r="X25" s="924">
        <v>1.88</v>
      </c>
      <c r="Y25" s="924">
        <v>1.6778837822512049</v>
      </c>
      <c r="Z25" s="925">
        <v>1.8590457492096282</v>
      </c>
      <c r="AA25" s="924">
        <v>1.6787000000000001</v>
      </c>
      <c r="AB25" s="925">
        <v>1.1969024903247523</v>
      </c>
      <c r="AC25" s="924">
        <v>2.839016408473598</v>
      </c>
      <c r="AD25" s="924">
        <v>5.8193062217621119</v>
      </c>
      <c r="AE25" s="924">
        <v>5.1538275562803166</v>
      </c>
      <c r="AF25" s="924">
        <v>5.2796798269809431</v>
      </c>
      <c r="AG25" s="924">
        <v>6.1207865018683529</v>
      </c>
      <c r="AH25" s="924">
        <v>6.9056876664303326</v>
      </c>
      <c r="AI25" s="926">
        <v>4.5187192718019418</v>
      </c>
    </row>
    <row r="26" spans="1:35" ht="24.95" customHeight="1">
      <c r="A26" s="929" t="s">
        <v>890</v>
      </c>
      <c r="B26" s="924">
        <v>3.3</v>
      </c>
      <c r="C26" s="924">
        <v>3.46</v>
      </c>
      <c r="D26" s="924">
        <v>3.74</v>
      </c>
      <c r="E26" s="924">
        <v>3.98</v>
      </c>
      <c r="F26" s="924">
        <v>4.7</v>
      </c>
      <c r="G26" s="924">
        <v>5.04</v>
      </c>
      <c r="H26" s="924">
        <v>5.0843628028065915</v>
      </c>
      <c r="I26" s="924">
        <v>5.51</v>
      </c>
      <c r="J26" s="924">
        <v>5.91</v>
      </c>
      <c r="K26" s="924">
        <v>6.15</v>
      </c>
      <c r="L26" s="924">
        <v>6.25</v>
      </c>
      <c r="M26" s="924">
        <v>6.19</v>
      </c>
      <c r="N26" s="924">
        <v>6.17</v>
      </c>
      <c r="O26" s="924">
        <v>6.1</v>
      </c>
      <c r="P26" s="924">
        <v>6.17</v>
      </c>
      <c r="Q26" s="924">
        <v>6.21</v>
      </c>
      <c r="R26" s="924">
        <v>6.38</v>
      </c>
      <c r="S26" s="924">
        <v>6.45</v>
      </c>
      <c r="T26" s="924">
        <v>6.64</v>
      </c>
      <c r="U26" s="924">
        <v>6.6100840639480261</v>
      </c>
      <c r="V26" s="924">
        <v>6.61</v>
      </c>
      <c r="W26" s="930">
        <v>6.49</v>
      </c>
      <c r="X26" s="930">
        <v>6.3993076371430346</v>
      </c>
      <c r="Y26" s="930">
        <v>6.3</v>
      </c>
      <c r="Z26" s="931">
        <v>6.57</v>
      </c>
      <c r="AA26" s="930">
        <v>6.61</v>
      </c>
      <c r="AB26" s="931">
        <v>6.6161021257179744</v>
      </c>
      <c r="AC26" s="930">
        <v>6.72</v>
      </c>
      <c r="AD26" s="930">
        <v>6.67</v>
      </c>
      <c r="AE26" s="930">
        <v>6.6185755122047922</v>
      </c>
      <c r="AF26" s="930">
        <v>6.6710907987025889</v>
      </c>
      <c r="AG26" s="930">
        <v>6.67</v>
      </c>
      <c r="AH26" s="930">
        <v>6.6352719667952442</v>
      </c>
      <c r="AI26" s="926">
        <v>6.60176688176995</v>
      </c>
    </row>
    <row r="27" spans="1:35" ht="24.95" customHeight="1">
      <c r="A27" s="929" t="s">
        <v>891</v>
      </c>
      <c r="B27" s="924">
        <v>8.6199999999999992</v>
      </c>
      <c r="C27" s="924">
        <v>8.8800000000000008</v>
      </c>
      <c r="D27" s="924">
        <v>9.11</v>
      </c>
      <c r="E27" s="924">
        <v>9.31</v>
      </c>
      <c r="F27" s="924">
        <v>10.119999999999999</v>
      </c>
      <c r="G27" s="924">
        <v>10.6</v>
      </c>
      <c r="H27" s="924">
        <v>10.768996824709188</v>
      </c>
      <c r="I27" s="924">
        <v>10.69</v>
      </c>
      <c r="J27" s="924">
        <v>11.29</v>
      </c>
      <c r="K27" s="924">
        <v>11.33</v>
      </c>
      <c r="L27" s="924">
        <v>11.68</v>
      </c>
      <c r="M27" s="924">
        <v>11.78</v>
      </c>
      <c r="N27" s="924">
        <v>11.1</v>
      </c>
      <c r="O27" s="908">
        <v>11.64</v>
      </c>
      <c r="P27" s="908">
        <v>11.25</v>
      </c>
      <c r="Q27" s="908">
        <v>11.79</v>
      </c>
      <c r="R27" s="908">
        <v>11.9</v>
      </c>
      <c r="S27" s="924">
        <v>11.96</v>
      </c>
      <c r="T27" s="924">
        <v>12.1</v>
      </c>
      <c r="U27" s="924">
        <v>12.317973192508507</v>
      </c>
      <c r="V27" s="924">
        <v>12.42</v>
      </c>
      <c r="W27" s="930">
        <v>12.47</v>
      </c>
      <c r="X27" s="930">
        <v>12.474039051717256</v>
      </c>
      <c r="Y27" s="930">
        <v>12.31</v>
      </c>
      <c r="Z27" s="931">
        <v>12.26</v>
      </c>
      <c r="AA27" s="930">
        <v>12.26</v>
      </c>
      <c r="AB27" s="931">
        <v>12.322112864374549</v>
      </c>
      <c r="AC27" s="930">
        <v>12.29</v>
      </c>
      <c r="AD27" s="930">
        <v>12.34</v>
      </c>
      <c r="AE27" s="930">
        <v>12.331042666436183</v>
      </c>
      <c r="AF27" s="930">
        <v>12.275943576148686</v>
      </c>
      <c r="AG27" s="930">
        <v>12.23</v>
      </c>
      <c r="AH27" s="930">
        <v>12.199304661279438</v>
      </c>
      <c r="AI27" s="926">
        <v>12.134092700177552</v>
      </c>
    </row>
    <row r="28" spans="1:35" ht="24.95" customHeight="1" thickBot="1">
      <c r="A28" s="932" t="s">
        <v>892</v>
      </c>
      <c r="B28" s="933">
        <v>6.43</v>
      </c>
      <c r="C28" s="933">
        <v>6.55</v>
      </c>
      <c r="D28" s="933">
        <v>6.78</v>
      </c>
      <c r="E28" s="933">
        <v>7.1</v>
      </c>
      <c r="F28" s="933">
        <v>7.8</v>
      </c>
      <c r="G28" s="933">
        <v>8.3000000000000007</v>
      </c>
      <c r="H28" s="933">
        <v>8.6</v>
      </c>
      <c r="I28" s="933">
        <v>9</v>
      </c>
      <c r="J28" s="933">
        <v>9.4</v>
      </c>
      <c r="K28" s="933">
        <v>9.89</v>
      </c>
      <c r="L28" s="933">
        <v>9.67</v>
      </c>
      <c r="M28" s="933">
        <v>10.130000000000001</v>
      </c>
      <c r="N28" s="933">
        <v>10.08</v>
      </c>
      <c r="O28" s="933">
        <v>10.11</v>
      </c>
      <c r="P28" s="933">
        <v>9.8699999999999992</v>
      </c>
      <c r="Q28" s="933">
        <v>9.94</v>
      </c>
      <c r="R28" s="933">
        <v>10.19</v>
      </c>
      <c r="S28" s="933">
        <v>10.36</v>
      </c>
      <c r="T28" s="933">
        <v>10.4</v>
      </c>
      <c r="U28" s="933">
        <v>10.32</v>
      </c>
      <c r="V28" s="933">
        <v>10.41</v>
      </c>
      <c r="W28" s="934">
        <v>10.47</v>
      </c>
      <c r="X28" s="934">
        <v>10.119999999999999</v>
      </c>
      <c r="Y28" s="934">
        <v>10.029999999999999</v>
      </c>
      <c r="Z28" s="935">
        <v>10.23</v>
      </c>
      <c r="AA28" s="934">
        <v>10.210000000000001</v>
      </c>
      <c r="AB28" s="935">
        <v>10.3</v>
      </c>
      <c r="AC28" s="934">
        <v>9.8000000000000007</v>
      </c>
      <c r="AD28" s="934">
        <v>9.69</v>
      </c>
      <c r="AE28" s="934">
        <v>9.65</v>
      </c>
      <c r="AF28" s="934">
        <v>9.64</v>
      </c>
      <c r="AG28" s="934">
        <v>9.5894974304395255</v>
      </c>
      <c r="AH28" s="934">
        <v>9.4796379999999996</v>
      </c>
      <c r="AI28" s="936">
        <v>9.5652932561843897</v>
      </c>
    </row>
    <row r="29" spans="1:35" ht="24.95" customHeight="1" thickTop="1">
      <c r="A29" s="937" t="s">
        <v>893</v>
      </c>
      <c r="B29" s="937"/>
      <c r="C29" s="937"/>
      <c r="D29" s="937"/>
      <c r="E29" s="937"/>
      <c r="F29" s="937"/>
      <c r="G29" s="937"/>
      <c r="H29" s="937"/>
      <c r="I29" s="937"/>
      <c r="J29" s="937"/>
      <c r="K29" s="937"/>
      <c r="L29" s="937"/>
      <c r="M29" s="937"/>
      <c r="N29" s="937"/>
      <c r="O29" s="937"/>
      <c r="P29" s="937"/>
      <c r="Q29" s="893"/>
      <c r="R29" s="893"/>
      <c r="S29" s="893"/>
      <c r="T29" s="893"/>
      <c r="U29" s="893"/>
      <c r="V29" s="893"/>
      <c r="W29" s="893"/>
      <c r="X29" s="893"/>
      <c r="Y29" s="893"/>
      <c r="Z29" s="893"/>
      <c r="AA29" s="893"/>
      <c r="AB29" s="893"/>
      <c r="AC29" s="893"/>
      <c r="AD29" s="893"/>
      <c r="AE29" s="893"/>
      <c r="AF29" s="893"/>
      <c r="AG29" s="893"/>
      <c r="AH29" s="893"/>
      <c r="AI29" s="893"/>
    </row>
    <row r="30" spans="1:35" ht="24.95" customHeight="1">
      <c r="A30" s="2896" t="s">
        <v>894</v>
      </c>
      <c r="B30" s="2896"/>
      <c r="C30" s="2896"/>
      <c r="D30" s="2896"/>
      <c r="E30" s="2896"/>
      <c r="F30" s="2896"/>
      <c r="G30" s="2896"/>
      <c r="H30" s="2896"/>
      <c r="I30" s="2896"/>
      <c r="J30" s="2896"/>
      <c r="K30" s="2896"/>
      <c r="L30" s="2896"/>
      <c r="M30" s="2896"/>
      <c r="N30" s="2896"/>
      <c r="O30" s="2896"/>
      <c r="P30" s="2896"/>
      <c r="Q30" s="893"/>
      <c r="R30" s="893"/>
      <c r="S30" s="893"/>
      <c r="T30" s="893"/>
      <c r="U30" s="893"/>
      <c r="V30" s="893"/>
      <c r="W30" s="893"/>
      <c r="X30" s="893"/>
      <c r="Y30" s="893"/>
      <c r="Z30" s="893"/>
      <c r="AA30" s="893"/>
      <c r="AB30" s="938"/>
      <c r="AC30" s="893"/>
      <c r="AD30" s="893"/>
      <c r="AE30" s="893"/>
      <c r="AF30" s="893"/>
      <c r="AG30" s="893"/>
      <c r="AH30" s="893"/>
      <c r="AI30" s="893"/>
    </row>
    <row r="31" spans="1:35" ht="24.95" customHeight="1">
      <c r="A31" s="2896" t="s">
        <v>895</v>
      </c>
      <c r="B31" s="2896"/>
      <c r="C31" s="2896"/>
      <c r="D31" s="2896"/>
      <c r="E31" s="2896"/>
      <c r="F31" s="2896"/>
      <c r="G31" s="2896"/>
      <c r="H31" s="2896"/>
      <c r="I31" s="2896"/>
      <c r="J31" s="2896"/>
      <c r="K31" s="2896"/>
      <c r="L31" s="2896"/>
      <c r="M31" s="2896"/>
      <c r="N31" s="2896"/>
      <c r="O31" s="2896"/>
      <c r="P31" s="2896"/>
      <c r="Q31" s="893"/>
      <c r="R31" s="893"/>
      <c r="S31" s="893"/>
      <c r="T31" s="893"/>
      <c r="U31" s="893"/>
      <c r="V31" s="893"/>
      <c r="W31" s="893"/>
      <c r="X31" s="893"/>
      <c r="Y31" s="893"/>
      <c r="Z31" s="893"/>
      <c r="AA31" s="893"/>
      <c r="AB31" s="893"/>
      <c r="AC31" s="893"/>
      <c r="AD31" s="893"/>
      <c r="AE31" s="893"/>
      <c r="AF31" s="893"/>
      <c r="AG31" s="893"/>
      <c r="AH31" s="893"/>
      <c r="AI31" s="893"/>
    </row>
  </sheetData>
  <mergeCells count="6">
    <mergeCell ref="A30:P30"/>
    <mergeCell ref="A31:P31"/>
    <mergeCell ref="A1:AI1"/>
    <mergeCell ref="A2:AI2"/>
    <mergeCell ref="W4:AB4"/>
    <mergeCell ref="AC4:AI4"/>
  </mergeCells>
  <pageMargins left="0.7" right="0.7" top="1" bottom="1" header="0.5" footer="0.5"/>
  <pageSetup paperSize="9" scale="60" orientation="landscape" r:id="rId1"/>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M36"/>
  <sheetViews>
    <sheetView showGridLines="0" workbookViewId="0">
      <selection activeCell="C11" sqref="C11"/>
    </sheetView>
  </sheetViews>
  <sheetFormatPr defaultRowHeight="15.75"/>
  <cols>
    <col min="1" max="1" width="13" style="939" customWidth="1"/>
    <col min="2" max="2" width="20.5703125" style="939" bestFit="1" customWidth="1"/>
    <col min="3" max="3" width="14.5703125" style="939" bestFit="1" customWidth="1"/>
    <col min="4" max="4" width="20" style="939" bestFit="1" customWidth="1"/>
    <col min="5" max="5" width="14.5703125" style="939" bestFit="1" customWidth="1"/>
    <col min="6" max="6" width="20" style="939" bestFit="1" customWidth="1"/>
    <col min="7" max="7" width="14.5703125" style="939" bestFit="1" customWidth="1"/>
    <col min="8" max="8" width="18.28515625" style="939" bestFit="1" customWidth="1"/>
    <col min="9" max="9" width="14.5703125" style="939" bestFit="1" customWidth="1"/>
    <col min="10" max="10" width="16.85546875" style="939" bestFit="1" customWidth="1"/>
    <col min="11" max="11" width="14.5703125" style="939" bestFit="1" customWidth="1"/>
    <col min="12" max="12" width="17.5703125" style="939" bestFit="1" customWidth="1"/>
    <col min="13" max="13" width="14.5703125" style="939" bestFit="1" customWidth="1"/>
    <col min="14" max="256" width="9.140625" style="939"/>
    <col min="257" max="257" width="13" style="939" customWidth="1"/>
    <col min="258" max="258" width="17.5703125" style="939" bestFit="1" customWidth="1"/>
    <col min="259" max="259" width="14.28515625" style="939" bestFit="1" customWidth="1"/>
    <col min="260" max="260" width="19.7109375" style="939" bestFit="1" customWidth="1"/>
    <col min="261" max="261" width="14.28515625" style="939" bestFit="1" customWidth="1"/>
    <col min="262" max="262" width="14" style="939" customWidth="1"/>
    <col min="263" max="263" width="14.28515625" style="939" bestFit="1" customWidth="1"/>
    <col min="264" max="264" width="18" style="939" bestFit="1" customWidth="1"/>
    <col min="265" max="265" width="14.28515625" style="939" bestFit="1" customWidth="1"/>
    <col min="266" max="266" width="16.5703125" style="939" bestFit="1" customWidth="1"/>
    <col min="267" max="267" width="14.28515625" style="939" bestFit="1" customWidth="1"/>
    <col min="268" max="268" width="12.5703125" style="939" bestFit="1" customWidth="1"/>
    <col min="269" max="269" width="14.28515625" style="939" bestFit="1" customWidth="1"/>
    <col min="270" max="512" width="9.140625" style="939"/>
    <col min="513" max="513" width="13" style="939" customWidth="1"/>
    <col min="514" max="514" width="17.5703125" style="939" bestFit="1" customWidth="1"/>
    <col min="515" max="515" width="14.28515625" style="939" bestFit="1" customWidth="1"/>
    <col min="516" max="516" width="19.7109375" style="939" bestFit="1" customWidth="1"/>
    <col min="517" max="517" width="14.28515625" style="939" bestFit="1" customWidth="1"/>
    <col min="518" max="518" width="14" style="939" customWidth="1"/>
    <col min="519" max="519" width="14.28515625" style="939" bestFit="1" customWidth="1"/>
    <col min="520" max="520" width="18" style="939" bestFit="1" customWidth="1"/>
    <col min="521" max="521" width="14.28515625" style="939" bestFit="1" customWidth="1"/>
    <col min="522" max="522" width="16.5703125" style="939" bestFit="1" customWidth="1"/>
    <col min="523" max="523" width="14.28515625" style="939" bestFit="1" customWidth="1"/>
    <col min="524" max="524" width="12.5703125" style="939" bestFit="1" customWidth="1"/>
    <col min="525" max="525" width="14.28515625" style="939" bestFit="1" customWidth="1"/>
    <col min="526" max="768" width="9.140625" style="939"/>
    <col min="769" max="769" width="13" style="939" customWidth="1"/>
    <col min="770" max="770" width="17.5703125" style="939" bestFit="1" customWidth="1"/>
    <col min="771" max="771" width="14.28515625" style="939" bestFit="1" customWidth="1"/>
    <col min="772" max="772" width="19.7109375" style="939" bestFit="1" customWidth="1"/>
    <col min="773" max="773" width="14.28515625" style="939" bestFit="1" customWidth="1"/>
    <col min="774" max="774" width="14" style="939" customWidth="1"/>
    <col min="775" max="775" width="14.28515625" style="939" bestFit="1" customWidth="1"/>
    <col min="776" max="776" width="18" style="939" bestFit="1" customWidth="1"/>
    <col min="777" max="777" width="14.28515625" style="939" bestFit="1" customWidth="1"/>
    <col min="778" max="778" width="16.5703125" style="939" bestFit="1" customWidth="1"/>
    <col min="779" max="779" width="14.28515625" style="939" bestFit="1" customWidth="1"/>
    <col min="780" max="780" width="12.5703125" style="939" bestFit="1" customWidth="1"/>
    <col min="781" max="781" width="14.28515625" style="939" bestFit="1" customWidth="1"/>
    <col min="782" max="1024" width="9.140625" style="939"/>
    <col min="1025" max="1025" width="13" style="939" customWidth="1"/>
    <col min="1026" max="1026" width="17.5703125" style="939" bestFit="1" customWidth="1"/>
    <col min="1027" max="1027" width="14.28515625" style="939" bestFit="1" customWidth="1"/>
    <col min="1028" max="1028" width="19.7109375" style="939" bestFit="1" customWidth="1"/>
    <col min="1029" max="1029" width="14.28515625" style="939" bestFit="1" customWidth="1"/>
    <col min="1030" max="1030" width="14" style="939" customWidth="1"/>
    <col min="1031" max="1031" width="14.28515625" style="939" bestFit="1" customWidth="1"/>
    <col min="1032" max="1032" width="18" style="939" bestFit="1" customWidth="1"/>
    <col min="1033" max="1033" width="14.28515625" style="939" bestFit="1" customWidth="1"/>
    <col min="1034" max="1034" width="16.5703125" style="939" bestFit="1" customWidth="1"/>
    <col min="1035" max="1035" width="14.28515625" style="939" bestFit="1" customWidth="1"/>
    <col min="1036" max="1036" width="12.5703125" style="939" bestFit="1" customWidth="1"/>
    <col min="1037" max="1037" width="14.28515625" style="939" bestFit="1" customWidth="1"/>
    <col min="1038" max="1280" width="9.140625" style="939"/>
    <col min="1281" max="1281" width="13" style="939" customWidth="1"/>
    <col min="1282" max="1282" width="17.5703125" style="939" bestFit="1" customWidth="1"/>
    <col min="1283" max="1283" width="14.28515625" style="939" bestFit="1" customWidth="1"/>
    <col min="1284" max="1284" width="19.7109375" style="939" bestFit="1" customWidth="1"/>
    <col min="1285" max="1285" width="14.28515625" style="939" bestFit="1" customWidth="1"/>
    <col min="1286" max="1286" width="14" style="939" customWidth="1"/>
    <col min="1287" max="1287" width="14.28515625" style="939" bestFit="1" customWidth="1"/>
    <col min="1288" max="1288" width="18" style="939" bestFit="1" customWidth="1"/>
    <col min="1289" max="1289" width="14.28515625" style="939" bestFit="1" customWidth="1"/>
    <col min="1290" max="1290" width="16.5703125" style="939" bestFit="1" customWidth="1"/>
    <col min="1291" max="1291" width="14.28515625" style="939" bestFit="1" customWidth="1"/>
    <col min="1292" max="1292" width="12.5703125" style="939" bestFit="1" customWidth="1"/>
    <col min="1293" max="1293" width="14.28515625" style="939" bestFit="1" customWidth="1"/>
    <col min="1294" max="1536" width="9.140625" style="939"/>
    <col min="1537" max="1537" width="13" style="939" customWidth="1"/>
    <col min="1538" max="1538" width="17.5703125" style="939" bestFit="1" customWidth="1"/>
    <col min="1539" max="1539" width="14.28515625" style="939" bestFit="1" customWidth="1"/>
    <col min="1540" max="1540" width="19.7109375" style="939" bestFit="1" customWidth="1"/>
    <col min="1541" max="1541" width="14.28515625" style="939" bestFit="1" customWidth="1"/>
    <col min="1542" max="1542" width="14" style="939" customWidth="1"/>
    <col min="1543" max="1543" width="14.28515625" style="939" bestFit="1" customWidth="1"/>
    <col min="1544" max="1544" width="18" style="939" bestFit="1" customWidth="1"/>
    <col min="1545" max="1545" width="14.28515625" style="939" bestFit="1" customWidth="1"/>
    <col min="1546" max="1546" width="16.5703125" style="939" bestFit="1" customWidth="1"/>
    <col min="1547" max="1547" width="14.28515625" style="939" bestFit="1" customWidth="1"/>
    <col min="1548" max="1548" width="12.5703125" style="939" bestFit="1" customWidth="1"/>
    <col min="1549" max="1549" width="14.28515625" style="939" bestFit="1" customWidth="1"/>
    <col min="1550" max="1792" width="9.140625" style="939"/>
    <col min="1793" max="1793" width="13" style="939" customWidth="1"/>
    <col min="1794" max="1794" width="17.5703125" style="939" bestFit="1" customWidth="1"/>
    <col min="1795" max="1795" width="14.28515625" style="939" bestFit="1" customWidth="1"/>
    <col min="1796" max="1796" width="19.7109375" style="939" bestFit="1" customWidth="1"/>
    <col min="1797" max="1797" width="14.28515625" style="939" bestFit="1" customWidth="1"/>
    <col min="1798" max="1798" width="14" style="939" customWidth="1"/>
    <col min="1799" max="1799" width="14.28515625" style="939" bestFit="1" customWidth="1"/>
    <col min="1800" max="1800" width="18" style="939" bestFit="1" customWidth="1"/>
    <col min="1801" max="1801" width="14.28515625" style="939" bestFit="1" customWidth="1"/>
    <col min="1802" max="1802" width="16.5703125" style="939" bestFit="1" customWidth="1"/>
    <col min="1803" max="1803" width="14.28515625" style="939" bestFit="1" customWidth="1"/>
    <col min="1804" max="1804" width="12.5703125" style="939" bestFit="1" customWidth="1"/>
    <col min="1805" max="1805" width="14.28515625" style="939" bestFit="1" customWidth="1"/>
    <col min="1806" max="2048" width="9.140625" style="939"/>
    <col min="2049" max="2049" width="13" style="939" customWidth="1"/>
    <col min="2050" max="2050" width="17.5703125" style="939" bestFit="1" customWidth="1"/>
    <col min="2051" max="2051" width="14.28515625" style="939" bestFit="1" customWidth="1"/>
    <col min="2052" max="2052" width="19.7109375" style="939" bestFit="1" customWidth="1"/>
    <col min="2053" max="2053" width="14.28515625" style="939" bestFit="1" customWidth="1"/>
    <col min="2054" max="2054" width="14" style="939" customWidth="1"/>
    <col min="2055" max="2055" width="14.28515625" style="939" bestFit="1" customWidth="1"/>
    <col min="2056" max="2056" width="18" style="939" bestFit="1" customWidth="1"/>
    <col min="2057" max="2057" width="14.28515625" style="939" bestFit="1" customWidth="1"/>
    <col min="2058" max="2058" width="16.5703125" style="939" bestFit="1" customWidth="1"/>
    <col min="2059" max="2059" width="14.28515625" style="939" bestFit="1" customWidth="1"/>
    <col min="2060" max="2060" width="12.5703125" style="939" bestFit="1" customWidth="1"/>
    <col min="2061" max="2061" width="14.28515625" style="939" bestFit="1" customWidth="1"/>
    <col min="2062" max="2304" width="9.140625" style="939"/>
    <col min="2305" max="2305" width="13" style="939" customWidth="1"/>
    <col min="2306" max="2306" width="17.5703125" style="939" bestFit="1" customWidth="1"/>
    <col min="2307" max="2307" width="14.28515625" style="939" bestFit="1" customWidth="1"/>
    <col min="2308" max="2308" width="19.7109375" style="939" bestFit="1" customWidth="1"/>
    <col min="2309" max="2309" width="14.28515625" style="939" bestFit="1" customWidth="1"/>
    <col min="2310" max="2310" width="14" style="939" customWidth="1"/>
    <col min="2311" max="2311" width="14.28515625" style="939" bestFit="1" customWidth="1"/>
    <col min="2312" max="2312" width="18" style="939" bestFit="1" customWidth="1"/>
    <col min="2313" max="2313" width="14.28515625" style="939" bestFit="1" customWidth="1"/>
    <col min="2314" max="2314" width="16.5703125" style="939" bestFit="1" customWidth="1"/>
    <col min="2315" max="2315" width="14.28515625" style="939" bestFit="1" customWidth="1"/>
    <col min="2316" max="2316" width="12.5703125" style="939" bestFit="1" customWidth="1"/>
    <col min="2317" max="2317" width="14.28515625" style="939" bestFit="1" customWidth="1"/>
    <col min="2318" max="2560" width="9.140625" style="939"/>
    <col min="2561" max="2561" width="13" style="939" customWidth="1"/>
    <col min="2562" max="2562" width="17.5703125" style="939" bestFit="1" customWidth="1"/>
    <col min="2563" max="2563" width="14.28515625" style="939" bestFit="1" customWidth="1"/>
    <col min="2564" max="2564" width="19.7109375" style="939" bestFit="1" customWidth="1"/>
    <col min="2565" max="2565" width="14.28515625" style="939" bestFit="1" customWidth="1"/>
    <col min="2566" max="2566" width="14" style="939" customWidth="1"/>
    <col min="2567" max="2567" width="14.28515625" style="939" bestFit="1" customWidth="1"/>
    <col min="2568" max="2568" width="18" style="939" bestFit="1" customWidth="1"/>
    <col min="2569" max="2569" width="14.28515625" style="939" bestFit="1" customWidth="1"/>
    <col min="2570" max="2570" width="16.5703125" style="939" bestFit="1" customWidth="1"/>
    <col min="2571" max="2571" width="14.28515625" style="939" bestFit="1" customWidth="1"/>
    <col min="2572" max="2572" width="12.5703125" style="939" bestFit="1" customWidth="1"/>
    <col min="2573" max="2573" width="14.28515625" style="939" bestFit="1" customWidth="1"/>
    <col min="2574" max="2816" width="9.140625" style="939"/>
    <col min="2817" max="2817" width="13" style="939" customWidth="1"/>
    <col min="2818" max="2818" width="17.5703125" style="939" bestFit="1" customWidth="1"/>
    <col min="2819" max="2819" width="14.28515625" style="939" bestFit="1" customWidth="1"/>
    <col min="2820" max="2820" width="19.7109375" style="939" bestFit="1" customWidth="1"/>
    <col min="2821" max="2821" width="14.28515625" style="939" bestFit="1" customWidth="1"/>
    <col min="2822" max="2822" width="14" style="939" customWidth="1"/>
    <col min="2823" max="2823" width="14.28515625" style="939" bestFit="1" customWidth="1"/>
    <col min="2824" max="2824" width="18" style="939" bestFit="1" customWidth="1"/>
    <col min="2825" max="2825" width="14.28515625" style="939" bestFit="1" customWidth="1"/>
    <col min="2826" max="2826" width="16.5703125" style="939" bestFit="1" customWidth="1"/>
    <col min="2827" max="2827" width="14.28515625" style="939" bestFit="1" customWidth="1"/>
    <col min="2828" max="2828" width="12.5703125" style="939" bestFit="1" customWidth="1"/>
    <col min="2829" max="2829" width="14.28515625" style="939" bestFit="1" customWidth="1"/>
    <col min="2830" max="3072" width="9.140625" style="939"/>
    <col min="3073" max="3073" width="13" style="939" customWidth="1"/>
    <col min="3074" max="3074" width="17.5703125" style="939" bestFit="1" customWidth="1"/>
    <col min="3075" max="3075" width="14.28515625" style="939" bestFit="1" customWidth="1"/>
    <col min="3076" max="3076" width="19.7109375" style="939" bestFit="1" customWidth="1"/>
    <col min="3077" max="3077" width="14.28515625" style="939" bestFit="1" customWidth="1"/>
    <col min="3078" max="3078" width="14" style="939" customWidth="1"/>
    <col min="3079" max="3079" width="14.28515625" style="939" bestFit="1" customWidth="1"/>
    <col min="3080" max="3080" width="18" style="939" bestFit="1" customWidth="1"/>
    <col min="3081" max="3081" width="14.28515625" style="939" bestFit="1" customWidth="1"/>
    <col min="3082" max="3082" width="16.5703125" style="939" bestFit="1" customWidth="1"/>
    <col min="3083" max="3083" width="14.28515625" style="939" bestFit="1" customWidth="1"/>
    <col min="3084" max="3084" width="12.5703125" style="939" bestFit="1" customWidth="1"/>
    <col min="3085" max="3085" width="14.28515625" style="939" bestFit="1" customWidth="1"/>
    <col min="3086" max="3328" width="9.140625" style="939"/>
    <col min="3329" max="3329" width="13" style="939" customWidth="1"/>
    <col min="3330" max="3330" width="17.5703125" style="939" bestFit="1" customWidth="1"/>
    <col min="3331" max="3331" width="14.28515625" style="939" bestFit="1" customWidth="1"/>
    <col min="3332" max="3332" width="19.7109375" style="939" bestFit="1" customWidth="1"/>
    <col min="3333" max="3333" width="14.28515625" style="939" bestFit="1" customWidth="1"/>
    <col min="3334" max="3334" width="14" style="939" customWidth="1"/>
    <col min="3335" max="3335" width="14.28515625" style="939" bestFit="1" customWidth="1"/>
    <col min="3336" max="3336" width="18" style="939" bestFit="1" customWidth="1"/>
    <col min="3337" max="3337" width="14.28515625" style="939" bestFit="1" customWidth="1"/>
    <col min="3338" max="3338" width="16.5703125" style="939" bestFit="1" customWidth="1"/>
    <col min="3339" max="3339" width="14.28515625" style="939" bestFit="1" customWidth="1"/>
    <col min="3340" max="3340" width="12.5703125" style="939" bestFit="1" customWidth="1"/>
    <col min="3341" max="3341" width="14.28515625" style="939" bestFit="1" customWidth="1"/>
    <col min="3342" max="3584" width="9.140625" style="939"/>
    <col min="3585" max="3585" width="13" style="939" customWidth="1"/>
    <col min="3586" max="3586" width="17.5703125" style="939" bestFit="1" customWidth="1"/>
    <col min="3587" max="3587" width="14.28515625" style="939" bestFit="1" customWidth="1"/>
    <col min="3588" max="3588" width="19.7109375" style="939" bestFit="1" customWidth="1"/>
    <col min="3589" max="3589" width="14.28515625" style="939" bestFit="1" customWidth="1"/>
    <col min="3590" max="3590" width="14" style="939" customWidth="1"/>
    <col min="3591" max="3591" width="14.28515625" style="939" bestFit="1" customWidth="1"/>
    <col min="3592" max="3592" width="18" style="939" bestFit="1" customWidth="1"/>
    <col min="3593" max="3593" width="14.28515625" style="939" bestFit="1" customWidth="1"/>
    <col min="3594" max="3594" width="16.5703125" style="939" bestFit="1" customWidth="1"/>
    <col min="3595" max="3595" width="14.28515625" style="939" bestFit="1" customWidth="1"/>
    <col min="3596" max="3596" width="12.5703125" style="939" bestFit="1" customWidth="1"/>
    <col min="3597" max="3597" width="14.28515625" style="939" bestFit="1" customWidth="1"/>
    <col min="3598" max="3840" width="9.140625" style="939"/>
    <col min="3841" max="3841" width="13" style="939" customWidth="1"/>
    <col min="3842" max="3842" width="17.5703125" style="939" bestFit="1" customWidth="1"/>
    <col min="3843" max="3843" width="14.28515625" style="939" bestFit="1" customWidth="1"/>
    <col min="3844" max="3844" width="19.7109375" style="939" bestFit="1" customWidth="1"/>
    <col min="3845" max="3845" width="14.28515625" style="939" bestFit="1" customWidth="1"/>
    <col min="3846" max="3846" width="14" style="939" customWidth="1"/>
    <col min="3847" max="3847" width="14.28515625" style="939" bestFit="1" customWidth="1"/>
    <col min="3848" max="3848" width="18" style="939" bestFit="1" customWidth="1"/>
    <col min="3849" max="3849" width="14.28515625" style="939" bestFit="1" customWidth="1"/>
    <col min="3850" max="3850" width="16.5703125" style="939" bestFit="1" customWidth="1"/>
    <col min="3851" max="3851" width="14.28515625" style="939" bestFit="1" customWidth="1"/>
    <col min="3852" max="3852" width="12.5703125" style="939" bestFit="1" customWidth="1"/>
    <col min="3853" max="3853" width="14.28515625" style="939" bestFit="1" customWidth="1"/>
    <col min="3854" max="4096" width="9.140625" style="939"/>
    <col min="4097" max="4097" width="13" style="939" customWidth="1"/>
    <col min="4098" max="4098" width="17.5703125" style="939" bestFit="1" customWidth="1"/>
    <col min="4099" max="4099" width="14.28515625" style="939" bestFit="1" customWidth="1"/>
    <col min="4100" max="4100" width="19.7109375" style="939" bestFit="1" customWidth="1"/>
    <col min="4101" max="4101" width="14.28515625" style="939" bestFit="1" customWidth="1"/>
    <col min="4102" max="4102" width="14" style="939" customWidth="1"/>
    <col min="4103" max="4103" width="14.28515625" style="939" bestFit="1" customWidth="1"/>
    <col min="4104" max="4104" width="18" style="939" bestFit="1" customWidth="1"/>
    <col min="4105" max="4105" width="14.28515625" style="939" bestFit="1" customWidth="1"/>
    <col min="4106" max="4106" width="16.5703125" style="939" bestFit="1" customWidth="1"/>
    <col min="4107" max="4107" width="14.28515625" style="939" bestFit="1" customWidth="1"/>
    <col min="4108" max="4108" width="12.5703125" style="939" bestFit="1" customWidth="1"/>
    <col min="4109" max="4109" width="14.28515625" style="939" bestFit="1" customWidth="1"/>
    <col min="4110" max="4352" width="9.140625" style="939"/>
    <col min="4353" max="4353" width="13" style="939" customWidth="1"/>
    <col min="4354" max="4354" width="17.5703125" style="939" bestFit="1" customWidth="1"/>
    <col min="4355" max="4355" width="14.28515625" style="939" bestFit="1" customWidth="1"/>
    <col min="4356" max="4356" width="19.7109375" style="939" bestFit="1" customWidth="1"/>
    <col min="4357" max="4357" width="14.28515625" style="939" bestFit="1" customWidth="1"/>
    <col min="4358" max="4358" width="14" style="939" customWidth="1"/>
    <col min="4359" max="4359" width="14.28515625" style="939" bestFit="1" customWidth="1"/>
    <col min="4360" max="4360" width="18" style="939" bestFit="1" customWidth="1"/>
    <col min="4361" max="4361" width="14.28515625" style="939" bestFit="1" customWidth="1"/>
    <col min="4362" max="4362" width="16.5703125" style="939" bestFit="1" customWidth="1"/>
    <col min="4363" max="4363" width="14.28515625" style="939" bestFit="1" customWidth="1"/>
    <col min="4364" max="4364" width="12.5703125" style="939" bestFit="1" customWidth="1"/>
    <col min="4365" max="4365" width="14.28515625" style="939" bestFit="1" customWidth="1"/>
    <col min="4366" max="4608" width="9.140625" style="939"/>
    <col min="4609" max="4609" width="13" style="939" customWidth="1"/>
    <col min="4610" max="4610" width="17.5703125" style="939" bestFit="1" customWidth="1"/>
    <col min="4611" max="4611" width="14.28515625" style="939" bestFit="1" customWidth="1"/>
    <col min="4612" max="4612" width="19.7109375" style="939" bestFit="1" customWidth="1"/>
    <col min="4613" max="4613" width="14.28515625" style="939" bestFit="1" customWidth="1"/>
    <col min="4614" max="4614" width="14" style="939" customWidth="1"/>
    <col min="4615" max="4615" width="14.28515625" style="939" bestFit="1" customWidth="1"/>
    <col min="4616" max="4616" width="18" style="939" bestFit="1" customWidth="1"/>
    <col min="4617" max="4617" width="14.28515625" style="939" bestFit="1" customWidth="1"/>
    <col min="4618" max="4618" width="16.5703125" style="939" bestFit="1" customWidth="1"/>
    <col min="4619" max="4619" width="14.28515625" style="939" bestFit="1" customWidth="1"/>
    <col min="4620" max="4620" width="12.5703125" style="939" bestFit="1" customWidth="1"/>
    <col min="4621" max="4621" width="14.28515625" style="939" bestFit="1" customWidth="1"/>
    <col min="4622" max="4864" width="9.140625" style="939"/>
    <col min="4865" max="4865" width="13" style="939" customWidth="1"/>
    <col min="4866" max="4866" width="17.5703125" style="939" bestFit="1" customWidth="1"/>
    <col min="4867" max="4867" width="14.28515625" style="939" bestFit="1" customWidth="1"/>
    <col min="4868" max="4868" width="19.7109375" style="939" bestFit="1" customWidth="1"/>
    <col min="4869" max="4869" width="14.28515625" style="939" bestFit="1" customWidth="1"/>
    <col min="4870" max="4870" width="14" style="939" customWidth="1"/>
    <col min="4871" max="4871" width="14.28515625" style="939" bestFit="1" customWidth="1"/>
    <col min="4872" max="4872" width="18" style="939" bestFit="1" customWidth="1"/>
    <col min="4873" max="4873" width="14.28515625" style="939" bestFit="1" customWidth="1"/>
    <col min="4874" max="4874" width="16.5703125" style="939" bestFit="1" customWidth="1"/>
    <col min="4875" max="4875" width="14.28515625" style="939" bestFit="1" customWidth="1"/>
    <col min="4876" max="4876" width="12.5703125" style="939" bestFit="1" customWidth="1"/>
    <col min="4877" max="4877" width="14.28515625" style="939" bestFit="1" customWidth="1"/>
    <col min="4878" max="5120" width="9.140625" style="939"/>
    <col min="5121" max="5121" width="13" style="939" customWidth="1"/>
    <col min="5122" max="5122" width="17.5703125" style="939" bestFit="1" customWidth="1"/>
    <col min="5123" max="5123" width="14.28515625" style="939" bestFit="1" customWidth="1"/>
    <col min="5124" max="5124" width="19.7109375" style="939" bestFit="1" customWidth="1"/>
    <col min="5125" max="5125" width="14.28515625" style="939" bestFit="1" customWidth="1"/>
    <col min="5126" max="5126" width="14" style="939" customWidth="1"/>
    <col min="5127" max="5127" width="14.28515625" style="939" bestFit="1" customWidth="1"/>
    <col min="5128" max="5128" width="18" style="939" bestFit="1" customWidth="1"/>
    <col min="5129" max="5129" width="14.28515625" style="939" bestFit="1" customWidth="1"/>
    <col min="5130" max="5130" width="16.5703125" style="939" bestFit="1" customWidth="1"/>
    <col min="5131" max="5131" width="14.28515625" style="939" bestFit="1" customWidth="1"/>
    <col min="5132" max="5132" width="12.5703125" style="939" bestFit="1" customWidth="1"/>
    <col min="5133" max="5133" width="14.28515625" style="939" bestFit="1" customWidth="1"/>
    <col min="5134" max="5376" width="9.140625" style="939"/>
    <col min="5377" max="5377" width="13" style="939" customWidth="1"/>
    <col min="5378" max="5378" width="17.5703125" style="939" bestFit="1" customWidth="1"/>
    <col min="5379" max="5379" width="14.28515625" style="939" bestFit="1" customWidth="1"/>
    <col min="5380" max="5380" width="19.7109375" style="939" bestFit="1" customWidth="1"/>
    <col min="5381" max="5381" width="14.28515625" style="939" bestFit="1" customWidth="1"/>
    <col min="5382" max="5382" width="14" style="939" customWidth="1"/>
    <col min="5383" max="5383" width="14.28515625" style="939" bestFit="1" customWidth="1"/>
    <col min="5384" max="5384" width="18" style="939" bestFit="1" customWidth="1"/>
    <col min="5385" max="5385" width="14.28515625" style="939" bestFit="1" customWidth="1"/>
    <col min="5386" max="5386" width="16.5703125" style="939" bestFit="1" customWidth="1"/>
    <col min="5387" max="5387" width="14.28515625" style="939" bestFit="1" customWidth="1"/>
    <col min="5388" max="5388" width="12.5703125" style="939" bestFit="1" customWidth="1"/>
    <col min="5389" max="5389" width="14.28515625" style="939" bestFit="1" customWidth="1"/>
    <col min="5390" max="5632" width="9.140625" style="939"/>
    <col min="5633" max="5633" width="13" style="939" customWidth="1"/>
    <col min="5634" max="5634" width="17.5703125" style="939" bestFit="1" customWidth="1"/>
    <col min="5635" max="5635" width="14.28515625" style="939" bestFit="1" customWidth="1"/>
    <col min="5636" max="5636" width="19.7109375" style="939" bestFit="1" customWidth="1"/>
    <col min="5637" max="5637" width="14.28515625" style="939" bestFit="1" customWidth="1"/>
    <col min="5638" max="5638" width="14" style="939" customWidth="1"/>
    <col min="5639" max="5639" width="14.28515625" style="939" bestFit="1" customWidth="1"/>
    <col min="5640" max="5640" width="18" style="939" bestFit="1" customWidth="1"/>
    <col min="5641" max="5641" width="14.28515625" style="939" bestFit="1" customWidth="1"/>
    <col min="5642" max="5642" width="16.5703125" style="939" bestFit="1" customWidth="1"/>
    <col min="5643" max="5643" width="14.28515625" style="939" bestFit="1" customWidth="1"/>
    <col min="5644" max="5644" width="12.5703125" style="939" bestFit="1" customWidth="1"/>
    <col min="5645" max="5645" width="14.28515625" style="939" bestFit="1" customWidth="1"/>
    <col min="5646" max="5888" width="9.140625" style="939"/>
    <col min="5889" max="5889" width="13" style="939" customWidth="1"/>
    <col min="5890" max="5890" width="17.5703125" style="939" bestFit="1" customWidth="1"/>
    <col min="5891" max="5891" width="14.28515625" style="939" bestFit="1" customWidth="1"/>
    <col min="5892" max="5892" width="19.7109375" style="939" bestFit="1" customWidth="1"/>
    <col min="5893" max="5893" width="14.28515625" style="939" bestFit="1" customWidth="1"/>
    <col min="5894" max="5894" width="14" style="939" customWidth="1"/>
    <col min="5895" max="5895" width="14.28515625" style="939" bestFit="1" customWidth="1"/>
    <col min="5896" max="5896" width="18" style="939" bestFit="1" customWidth="1"/>
    <col min="5897" max="5897" width="14.28515625" style="939" bestFit="1" customWidth="1"/>
    <col min="5898" max="5898" width="16.5703125" style="939" bestFit="1" customWidth="1"/>
    <col min="5899" max="5899" width="14.28515625" style="939" bestFit="1" customWidth="1"/>
    <col min="5900" max="5900" width="12.5703125" style="939" bestFit="1" customWidth="1"/>
    <col min="5901" max="5901" width="14.28515625" style="939" bestFit="1" customWidth="1"/>
    <col min="5902" max="6144" width="9.140625" style="939"/>
    <col min="6145" max="6145" width="13" style="939" customWidth="1"/>
    <col min="6146" max="6146" width="17.5703125" style="939" bestFit="1" customWidth="1"/>
    <col min="6147" max="6147" width="14.28515625" style="939" bestFit="1" customWidth="1"/>
    <col min="6148" max="6148" width="19.7109375" style="939" bestFit="1" customWidth="1"/>
    <col min="6149" max="6149" width="14.28515625" style="939" bestFit="1" customWidth="1"/>
    <col min="6150" max="6150" width="14" style="939" customWidth="1"/>
    <col min="6151" max="6151" width="14.28515625" style="939" bestFit="1" customWidth="1"/>
    <col min="6152" max="6152" width="18" style="939" bestFit="1" customWidth="1"/>
    <col min="6153" max="6153" width="14.28515625" style="939" bestFit="1" customWidth="1"/>
    <col min="6154" max="6154" width="16.5703125" style="939" bestFit="1" customWidth="1"/>
    <col min="6155" max="6155" width="14.28515625" style="939" bestFit="1" customWidth="1"/>
    <col min="6156" max="6156" width="12.5703125" style="939" bestFit="1" customWidth="1"/>
    <col min="6157" max="6157" width="14.28515625" style="939" bestFit="1" customWidth="1"/>
    <col min="6158" max="6400" width="9.140625" style="939"/>
    <col min="6401" max="6401" width="13" style="939" customWidth="1"/>
    <col min="6402" max="6402" width="17.5703125" style="939" bestFit="1" customWidth="1"/>
    <col min="6403" max="6403" width="14.28515625" style="939" bestFit="1" customWidth="1"/>
    <col min="6404" max="6404" width="19.7109375" style="939" bestFit="1" customWidth="1"/>
    <col min="6405" max="6405" width="14.28515625" style="939" bestFit="1" customWidth="1"/>
    <col min="6406" max="6406" width="14" style="939" customWidth="1"/>
    <col min="6407" max="6407" width="14.28515625" style="939" bestFit="1" customWidth="1"/>
    <col min="6408" max="6408" width="18" style="939" bestFit="1" customWidth="1"/>
    <col min="6409" max="6409" width="14.28515625" style="939" bestFit="1" customWidth="1"/>
    <col min="6410" max="6410" width="16.5703125" style="939" bestFit="1" customWidth="1"/>
    <col min="6411" max="6411" width="14.28515625" style="939" bestFit="1" customWidth="1"/>
    <col min="6412" max="6412" width="12.5703125" style="939" bestFit="1" customWidth="1"/>
    <col min="6413" max="6413" width="14.28515625" style="939" bestFit="1" customWidth="1"/>
    <col min="6414" max="6656" width="9.140625" style="939"/>
    <col min="6657" max="6657" width="13" style="939" customWidth="1"/>
    <col min="6658" max="6658" width="17.5703125" style="939" bestFit="1" customWidth="1"/>
    <col min="6659" max="6659" width="14.28515625" style="939" bestFit="1" customWidth="1"/>
    <col min="6660" max="6660" width="19.7109375" style="939" bestFit="1" customWidth="1"/>
    <col min="6661" max="6661" width="14.28515625" style="939" bestFit="1" customWidth="1"/>
    <col min="6662" max="6662" width="14" style="939" customWidth="1"/>
    <col min="6663" max="6663" width="14.28515625" style="939" bestFit="1" customWidth="1"/>
    <col min="6664" max="6664" width="18" style="939" bestFit="1" customWidth="1"/>
    <col min="6665" max="6665" width="14.28515625" style="939" bestFit="1" customWidth="1"/>
    <col min="6666" max="6666" width="16.5703125" style="939" bestFit="1" customWidth="1"/>
    <col min="6667" max="6667" width="14.28515625" style="939" bestFit="1" customWidth="1"/>
    <col min="6668" max="6668" width="12.5703125" style="939" bestFit="1" customWidth="1"/>
    <col min="6669" max="6669" width="14.28515625" style="939" bestFit="1" customWidth="1"/>
    <col min="6670" max="6912" width="9.140625" style="939"/>
    <col min="6913" max="6913" width="13" style="939" customWidth="1"/>
    <col min="6914" max="6914" width="17.5703125" style="939" bestFit="1" customWidth="1"/>
    <col min="6915" max="6915" width="14.28515625" style="939" bestFit="1" customWidth="1"/>
    <col min="6916" max="6916" width="19.7109375" style="939" bestFit="1" customWidth="1"/>
    <col min="6917" max="6917" width="14.28515625" style="939" bestFit="1" customWidth="1"/>
    <col min="6918" max="6918" width="14" style="939" customWidth="1"/>
    <col min="6919" max="6919" width="14.28515625" style="939" bestFit="1" customWidth="1"/>
    <col min="6920" max="6920" width="18" style="939" bestFit="1" customWidth="1"/>
    <col min="6921" max="6921" width="14.28515625" style="939" bestFit="1" customWidth="1"/>
    <col min="6922" max="6922" width="16.5703125" style="939" bestFit="1" customWidth="1"/>
    <col min="6923" max="6923" width="14.28515625" style="939" bestFit="1" customWidth="1"/>
    <col min="6924" max="6924" width="12.5703125" style="939" bestFit="1" customWidth="1"/>
    <col min="6925" max="6925" width="14.28515625" style="939" bestFit="1" customWidth="1"/>
    <col min="6926" max="7168" width="9.140625" style="939"/>
    <col min="7169" max="7169" width="13" style="939" customWidth="1"/>
    <col min="7170" max="7170" width="17.5703125" style="939" bestFit="1" customWidth="1"/>
    <col min="7171" max="7171" width="14.28515625" style="939" bestFit="1" customWidth="1"/>
    <col min="7172" max="7172" width="19.7109375" style="939" bestFit="1" customWidth="1"/>
    <col min="7173" max="7173" width="14.28515625" style="939" bestFit="1" customWidth="1"/>
    <col min="7174" max="7174" width="14" style="939" customWidth="1"/>
    <col min="7175" max="7175" width="14.28515625" style="939" bestFit="1" customWidth="1"/>
    <col min="7176" max="7176" width="18" style="939" bestFit="1" customWidth="1"/>
    <col min="7177" max="7177" width="14.28515625" style="939" bestFit="1" customWidth="1"/>
    <col min="7178" max="7178" width="16.5703125" style="939" bestFit="1" customWidth="1"/>
    <col min="7179" max="7179" width="14.28515625" style="939" bestFit="1" customWidth="1"/>
    <col min="7180" max="7180" width="12.5703125" style="939" bestFit="1" customWidth="1"/>
    <col min="7181" max="7181" width="14.28515625" style="939" bestFit="1" customWidth="1"/>
    <col min="7182" max="7424" width="9.140625" style="939"/>
    <col min="7425" max="7425" width="13" style="939" customWidth="1"/>
    <col min="7426" max="7426" width="17.5703125" style="939" bestFit="1" customWidth="1"/>
    <col min="7427" max="7427" width="14.28515625" style="939" bestFit="1" customWidth="1"/>
    <col min="7428" max="7428" width="19.7109375" style="939" bestFit="1" customWidth="1"/>
    <col min="7429" max="7429" width="14.28515625" style="939" bestFit="1" customWidth="1"/>
    <col min="7430" max="7430" width="14" style="939" customWidth="1"/>
    <col min="7431" max="7431" width="14.28515625" style="939" bestFit="1" customWidth="1"/>
    <col min="7432" max="7432" width="18" style="939" bestFit="1" customWidth="1"/>
    <col min="7433" max="7433" width="14.28515625" style="939" bestFit="1" customWidth="1"/>
    <col min="7434" max="7434" width="16.5703125" style="939" bestFit="1" customWidth="1"/>
    <col min="7435" max="7435" width="14.28515625" style="939" bestFit="1" customWidth="1"/>
    <col min="7436" max="7436" width="12.5703125" style="939" bestFit="1" customWidth="1"/>
    <col min="7437" max="7437" width="14.28515625" style="939" bestFit="1" customWidth="1"/>
    <col min="7438" max="7680" width="9.140625" style="939"/>
    <col min="7681" max="7681" width="13" style="939" customWidth="1"/>
    <col min="7682" max="7682" width="17.5703125" style="939" bestFit="1" customWidth="1"/>
    <col min="7683" max="7683" width="14.28515625" style="939" bestFit="1" customWidth="1"/>
    <col min="7684" max="7684" width="19.7109375" style="939" bestFit="1" customWidth="1"/>
    <col min="7685" max="7685" width="14.28515625" style="939" bestFit="1" customWidth="1"/>
    <col min="7686" max="7686" width="14" style="939" customWidth="1"/>
    <col min="7687" max="7687" width="14.28515625" style="939" bestFit="1" customWidth="1"/>
    <col min="7688" max="7688" width="18" style="939" bestFit="1" customWidth="1"/>
    <col min="7689" max="7689" width="14.28515625" style="939" bestFit="1" customWidth="1"/>
    <col min="7690" max="7690" width="16.5703125" style="939" bestFit="1" customWidth="1"/>
    <col min="7691" max="7691" width="14.28515625" style="939" bestFit="1" customWidth="1"/>
    <col min="7692" max="7692" width="12.5703125" style="939" bestFit="1" customWidth="1"/>
    <col min="7693" max="7693" width="14.28515625" style="939" bestFit="1" customWidth="1"/>
    <col min="7694" max="7936" width="9.140625" style="939"/>
    <col min="7937" max="7937" width="13" style="939" customWidth="1"/>
    <col min="7938" max="7938" width="17.5703125" style="939" bestFit="1" customWidth="1"/>
    <col min="7939" max="7939" width="14.28515625" style="939" bestFit="1" customWidth="1"/>
    <col min="7940" max="7940" width="19.7109375" style="939" bestFit="1" customWidth="1"/>
    <col min="7941" max="7941" width="14.28515625" style="939" bestFit="1" customWidth="1"/>
    <col min="7942" max="7942" width="14" style="939" customWidth="1"/>
    <col min="7943" max="7943" width="14.28515625" style="939" bestFit="1" customWidth="1"/>
    <col min="7944" max="7944" width="18" style="939" bestFit="1" customWidth="1"/>
    <col min="7945" max="7945" width="14.28515625" style="939" bestFit="1" customWidth="1"/>
    <col min="7946" max="7946" width="16.5703125" style="939" bestFit="1" customWidth="1"/>
    <col min="7947" max="7947" width="14.28515625" style="939" bestFit="1" customWidth="1"/>
    <col min="7948" max="7948" width="12.5703125" style="939" bestFit="1" customWidth="1"/>
    <col min="7949" max="7949" width="14.28515625" style="939" bestFit="1" customWidth="1"/>
    <col min="7950" max="8192" width="9.140625" style="939"/>
    <col min="8193" max="8193" width="13" style="939" customWidth="1"/>
    <col min="8194" max="8194" width="17.5703125" style="939" bestFit="1" customWidth="1"/>
    <col min="8195" max="8195" width="14.28515625" style="939" bestFit="1" customWidth="1"/>
    <col min="8196" max="8196" width="19.7109375" style="939" bestFit="1" customWidth="1"/>
    <col min="8197" max="8197" width="14.28515625" style="939" bestFit="1" customWidth="1"/>
    <col min="8198" max="8198" width="14" style="939" customWidth="1"/>
    <col min="8199" max="8199" width="14.28515625" style="939" bestFit="1" customWidth="1"/>
    <col min="8200" max="8200" width="18" style="939" bestFit="1" customWidth="1"/>
    <col min="8201" max="8201" width="14.28515625" style="939" bestFit="1" customWidth="1"/>
    <col min="8202" max="8202" width="16.5703125" style="939" bestFit="1" customWidth="1"/>
    <col min="8203" max="8203" width="14.28515625" style="939" bestFit="1" customWidth="1"/>
    <col min="8204" max="8204" width="12.5703125" style="939" bestFit="1" customWidth="1"/>
    <col min="8205" max="8205" width="14.28515625" style="939" bestFit="1" customWidth="1"/>
    <col min="8206" max="8448" width="9.140625" style="939"/>
    <col min="8449" max="8449" width="13" style="939" customWidth="1"/>
    <col min="8450" max="8450" width="17.5703125" style="939" bestFit="1" customWidth="1"/>
    <col min="8451" max="8451" width="14.28515625" style="939" bestFit="1" customWidth="1"/>
    <col min="8452" max="8452" width="19.7109375" style="939" bestFit="1" customWidth="1"/>
    <col min="8453" max="8453" width="14.28515625" style="939" bestFit="1" customWidth="1"/>
    <col min="8454" max="8454" width="14" style="939" customWidth="1"/>
    <col min="8455" max="8455" width="14.28515625" style="939" bestFit="1" customWidth="1"/>
    <col min="8456" max="8456" width="18" style="939" bestFit="1" customWidth="1"/>
    <col min="8457" max="8457" width="14.28515625" style="939" bestFit="1" customWidth="1"/>
    <col min="8458" max="8458" width="16.5703125" style="939" bestFit="1" customWidth="1"/>
    <col min="8459" max="8459" width="14.28515625" style="939" bestFit="1" customWidth="1"/>
    <col min="8460" max="8460" width="12.5703125" style="939" bestFit="1" customWidth="1"/>
    <col min="8461" max="8461" width="14.28515625" style="939" bestFit="1" customWidth="1"/>
    <col min="8462" max="8704" width="9.140625" style="939"/>
    <col min="8705" max="8705" width="13" style="939" customWidth="1"/>
    <col min="8706" max="8706" width="17.5703125" style="939" bestFit="1" customWidth="1"/>
    <col min="8707" max="8707" width="14.28515625" style="939" bestFit="1" customWidth="1"/>
    <col min="8708" max="8708" width="19.7109375" style="939" bestFit="1" customWidth="1"/>
    <col min="8709" max="8709" width="14.28515625" style="939" bestFit="1" customWidth="1"/>
    <col min="8710" max="8710" width="14" style="939" customWidth="1"/>
    <col min="8711" max="8711" width="14.28515625" style="939" bestFit="1" customWidth="1"/>
    <col min="8712" max="8712" width="18" style="939" bestFit="1" customWidth="1"/>
    <col min="8713" max="8713" width="14.28515625" style="939" bestFit="1" customWidth="1"/>
    <col min="8714" max="8714" width="16.5703125" style="939" bestFit="1" customWidth="1"/>
    <col min="8715" max="8715" width="14.28515625" style="939" bestFit="1" customWidth="1"/>
    <col min="8716" max="8716" width="12.5703125" style="939" bestFit="1" customWidth="1"/>
    <col min="8717" max="8717" width="14.28515625" style="939" bestFit="1" customWidth="1"/>
    <col min="8718" max="8960" width="9.140625" style="939"/>
    <col min="8961" max="8961" width="13" style="939" customWidth="1"/>
    <col min="8962" max="8962" width="17.5703125" style="939" bestFit="1" customWidth="1"/>
    <col min="8963" max="8963" width="14.28515625" style="939" bestFit="1" customWidth="1"/>
    <col min="8964" max="8964" width="19.7109375" style="939" bestFit="1" customWidth="1"/>
    <col min="8965" max="8965" width="14.28515625" style="939" bestFit="1" customWidth="1"/>
    <col min="8966" max="8966" width="14" style="939" customWidth="1"/>
    <col min="8967" max="8967" width="14.28515625" style="939" bestFit="1" customWidth="1"/>
    <col min="8968" max="8968" width="18" style="939" bestFit="1" customWidth="1"/>
    <col min="8969" max="8969" width="14.28515625" style="939" bestFit="1" customWidth="1"/>
    <col min="8970" max="8970" width="16.5703125" style="939" bestFit="1" customWidth="1"/>
    <col min="8971" max="8971" width="14.28515625" style="939" bestFit="1" customWidth="1"/>
    <col min="8972" max="8972" width="12.5703125" style="939" bestFit="1" customWidth="1"/>
    <col min="8973" max="8973" width="14.28515625" style="939" bestFit="1" customWidth="1"/>
    <col min="8974" max="9216" width="9.140625" style="939"/>
    <col min="9217" max="9217" width="13" style="939" customWidth="1"/>
    <col min="9218" max="9218" width="17.5703125" style="939" bestFit="1" customWidth="1"/>
    <col min="9219" max="9219" width="14.28515625" style="939" bestFit="1" customWidth="1"/>
    <col min="9220" max="9220" width="19.7109375" style="939" bestFit="1" customWidth="1"/>
    <col min="9221" max="9221" width="14.28515625" style="939" bestFit="1" customWidth="1"/>
    <col min="9222" max="9222" width="14" style="939" customWidth="1"/>
    <col min="9223" max="9223" width="14.28515625" style="939" bestFit="1" customWidth="1"/>
    <col min="9224" max="9224" width="18" style="939" bestFit="1" customWidth="1"/>
    <col min="9225" max="9225" width="14.28515625" style="939" bestFit="1" customWidth="1"/>
    <col min="9226" max="9226" width="16.5703125" style="939" bestFit="1" customWidth="1"/>
    <col min="9227" max="9227" width="14.28515625" style="939" bestFit="1" customWidth="1"/>
    <col min="9228" max="9228" width="12.5703125" style="939" bestFit="1" customWidth="1"/>
    <col min="9229" max="9229" width="14.28515625" style="939" bestFit="1" customWidth="1"/>
    <col min="9230" max="9472" width="9.140625" style="939"/>
    <col min="9473" max="9473" width="13" style="939" customWidth="1"/>
    <col min="9474" max="9474" width="17.5703125" style="939" bestFit="1" customWidth="1"/>
    <col min="9475" max="9475" width="14.28515625" style="939" bestFit="1" customWidth="1"/>
    <col min="9476" max="9476" width="19.7109375" style="939" bestFit="1" customWidth="1"/>
    <col min="9477" max="9477" width="14.28515625" style="939" bestFit="1" customWidth="1"/>
    <col min="9478" max="9478" width="14" style="939" customWidth="1"/>
    <col min="9479" max="9479" width="14.28515625" style="939" bestFit="1" customWidth="1"/>
    <col min="9480" max="9480" width="18" style="939" bestFit="1" customWidth="1"/>
    <col min="9481" max="9481" width="14.28515625" style="939" bestFit="1" customWidth="1"/>
    <col min="9482" max="9482" width="16.5703125" style="939" bestFit="1" customWidth="1"/>
    <col min="9483" max="9483" width="14.28515625" style="939" bestFit="1" customWidth="1"/>
    <col min="9484" max="9484" width="12.5703125" style="939" bestFit="1" customWidth="1"/>
    <col min="9485" max="9485" width="14.28515625" style="939" bestFit="1" customWidth="1"/>
    <col min="9486" max="9728" width="9.140625" style="939"/>
    <col min="9729" max="9729" width="13" style="939" customWidth="1"/>
    <col min="9730" max="9730" width="17.5703125" style="939" bestFit="1" customWidth="1"/>
    <col min="9731" max="9731" width="14.28515625" style="939" bestFit="1" customWidth="1"/>
    <col min="9732" max="9732" width="19.7109375" style="939" bestFit="1" customWidth="1"/>
    <col min="9733" max="9733" width="14.28515625" style="939" bestFit="1" customWidth="1"/>
    <col min="9734" max="9734" width="14" style="939" customWidth="1"/>
    <col min="9735" max="9735" width="14.28515625" style="939" bestFit="1" customWidth="1"/>
    <col min="9736" max="9736" width="18" style="939" bestFit="1" customWidth="1"/>
    <col min="9737" max="9737" width="14.28515625" style="939" bestFit="1" customWidth="1"/>
    <col min="9738" max="9738" width="16.5703125" style="939" bestFit="1" customWidth="1"/>
    <col min="9739" max="9739" width="14.28515625" style="939" bestFit="1" customWidth="1"/>
    <col min="9740" max="9740" width="12.5703125" style="939" bestFit="1" customWidth="1"/>
    <col min="9741" max="9741" width="14.28515625" style="939" bestFit="1" customWidth="1"/>
    <col min="9742" max="9984" width="9.140625" style="939"/>
    <col min="9985" max="9985" width="13" style="939" customWidth="1"/>
    <col min="9986" max="9986" width="17.5703125" style="939" bestFit="1" customWidth="1"/>
    <col min="9987" max="9987" width="14.28515625" style="939" bestFit="1" customWidth="1"/>
    <col min="9988" max="9988" width="19.7109375" style="939" bestFit="1" customWidth="1"/>
    <col min="9989" max="9989" width="14.28515625" style="939" bestFit="1" customWidth="1"/>
    <col min="9990" max="9990" width="14" style="939" customWidth="1"/>
    <col min="9991" max="9991" width="14.28515625" style="939" bestFit="1" customWidth="1"/>
    <col min="9992" max="9992" width="18" style="939" bestFit="1" customWidth="1"/>
    <col min="9993" max="9993" width="14.28515625" style="939" bestFit="1" customWidth="1"/>
    <col min="9994" max="9994" width="16.5703125" style="939" bestFit="1" customWidth="1"/>
    <col min="9995" max="9995" width="14.28515625" style="939" bestFit="1" customWidth="1"/>
    <col min="9996" max="9996" width="12.5703125" style="939" bestFit="1" customWidth="1"/>
    <col min="9997" max="9997" width="14.28515625" style="939" bestFit="1" customWidth="1"/>
    <col min="9998" max="10240" width="9.140625" style="939"/>
    <col min="10241" max="10241" width="13" style="939" customWidth="1"/>
    <col min="10242" max="10242" width="17.5703125" style="939" bestFit="1" customWidth="1"/>
    <col min="10243" max="10243" width="14.28515625" style="939" bestFit="1" customWidth="1"/>
    <col min="10244" max="10244" width="19.7109375" style="939" bestFit="1" customWidth="1"/>
    <col min="10245" max="10245" width="14.28515625" style="939" bestFit="1" customWidth="1"/>
    <col min="10246" max="10246" width="14" style="939" customWidth="1"/>
    <col min="10247" max="10247" width="14.28515625" style="939" bestFit="1" customWidth="1"/>
    <col min="10248" max="10248" width="18" style="939" bestFit="1" customWidth="1"/>
    <col min="10249" max="10249" width="14.28515625" style="939" bestFit="1" customWidth="1"/>
    <col min="10250" max="10250" width="16.5703125" style="939" bestFit="1" customWidth="1"/>
    <col min="10251" max="10251" width="14.28515625" style="939" bestFit="1" customWidth="1"/>
    <col min="10252" max="10252" width="12.5703125" style="939" bestFit="1" customWidth="1"/>
    <col min="10253" max="10253" width="14.28515625" style="939" bestFit="1" customWidth="1"/>
    <col min="10254" max="10496" width="9.140625" style="939"/>
    <col min="10497" max="10497" width="13" style="939" customWidth="1"/>
    <col min="10498" max="10498" width="17.5703125" style="939" bestFit="1" customWidth="1"/>
    <col min="10499" max="10499" width="14.28515625" style="939" bestFit="1" customWidth="1"/>
    <col min="10500" max="10500" width="19.7109375" style="939" bestFit="1" customWidth="1"/>
    <col min="10501" max="10501" width="14.28515625" style="939" bestFit="1" customWidth="1"/>
    <col min="10502" max="10502" width="14" style="939" customWidth="1"/>
    <col min="10503" max="10503" width="14.28515625" style="939" bestFit="1" customWidth="1"/>
    <col min="10504" max="10504" width="18" style="939" bestFit="1" customWidth="1"/>
    <col min="10505" max="10505" width="14.28515625" style="939" bestFit="1" customWidth="1"/>
    <col min="10506" max="10506" width="16.5703125" style="939" bestFit="1" customWidth="1"/>
    <col min="10507" max="10507" width="14.28515625" style="939" bestFit="1" customWidth="1"/>
    <col min="10508" max="10508" width="12.5703125" style="939" bestFit="1" customWidth="1"/>
    <col min="10509" max="10509" width="14.28515625" style="939" bestFit="1" customWidth="1"/>
    <col min="10510" max="10752" width="9.140625" style="939"/>
    <col min="10753" max="10753" width="13" style="939" customWidth="1"/>
    <col min="10754" max="10754" width="17.5703125" style="939" bestFit="1" customWidth="1"/>
    <col min="10755" max="10755" width="14.28515625" style="939" bestFit="1" customWidth="1"/>
    <col min="10756" max="10756" width="19.7109375" style="939" bestFit="1" customWidth="1"/>
    <col min="10757" max="10757" width="14.28515625" style="939" bestFit="1" customWidth="1"/>
    <col min="10758" max="10758" width="14" style="939" customWidth="1"/>
    <col min="10759" max="10759" width="14.28515625" style="939" bestFit="1" customWidth="1"/>
    <col min="10760" max="10760" width="18" style="939" bestFit="1" customWidth="1"/>
    <col min="10761" max="10761" width="14.28515625" style="939" bestFit="1" customWidth="1"/>
    <col min="10762" max="10762" width="16.5703125" style="939" bestFit="1" customWidth="1"/>
    <col min="10763" max="10763" width="14.28515625" style="939" bestFit="1" customWidth="1"/>
    <col min="10764" max="10764" width="12.5703125" style="939" bestFit="1" customWidth="1"/>
    <col min="10765" max="10765" width="14.28515625" style="939" bestFit="1" customWidth="1"/>
    <col min="10766" max="11008" width="9.140625" style="939"/>
    <col min="11009" max="11009" width="13" style="939" customWidth="1"/>
    <col min="11010" max="11010" width="17.5703125" style="939" bestFit="1" customWidth="1"/>
    <col min="11011" max="11011" width="14.28515625" style="939" bestFit="1" customWidth="1"/>
    <col min="11012" max="11012" width="19.7109375" style="939" bestFit="1" customWidth="1"/>
    <col min="11013" max="11013" width="14.28515625" style="939" bestFit="1" customWidth="1"/>
    <col min="11014" max="11014" width="14" style="939" customWidth="1"/>
    <col min="11015" max="11015" width="14.28515625" style="939" bestFit="1" customWidth="1"/>
    <col min="11016" max="11016" width="18" style="939" bestFit="1" customWidth="1"/>
    <col min="11017" max="11017" width="14.28515625" style="939" bestFit="1" customWidth="1"/>
    <col min="11018" max="11018" width="16.5703125" style="939" bestFit="1" customWidth="1"/>
    <col min="11019" max="11019" width="14.28515625" style="939" bestFit="1" customWidth="1"/>
    <col min="11020" max="11020" width="12.5703125" style="939" bestFit="1" customWidth="1"/>
    <col min="11021" max="11021" width="14.28515625" style="939" bestFit="1" customWidth="1"/>
    <col min="11022" max="11264" width="9.140625" style="939"/>
    <col min="11265" max="11265" width="13" style="939" customWidth="1"/>
    <col min="11266" max="11266" width="17.5703125" style="939" bestFit="1" customWidth="1"/>
    <col min="11267" max="11267" width="14.28515625" style="939" bestFit="1" customWidth="1"/>
    <col min="11268" max="11268" width="19.7109375" style="939" bestFit="1" customWidth="1"/>
    <col min="11269" max="11269" width="14.28515625" style="939" bestFit="1" customWidth="1"/>
    <col min="11270" max="11270" width="14" style="939" customWidth="1"/>
    <col min="11271" max="11271" width="14.28515625" style="939" bestFit="1" customWidth="1"/>
    <col min="11272" max="11272" width="18" style="939" bestFit="1" customWidth="1"/>
    <col min="11273" max="11273" width="14.28515625" style="939" bestFit="1" customWidth="1"/>
    <col min="11274" max="11274" width="16.5703125" style="939" bestFit="1" customWidth="1"/>
    <col min="11275" max="11275" width="14.28515625" style="939" bestFit="1" customWidth="1"/>
    <col min="11276" max="11276" width="12.5703125" style="939" bestFit="1" customWidth="1"/>
    <col min="11277" max="11277" width="14.28515625" style="939" bestFit="1" customWidth="1"/>
    <col min="11278" max="11520" width="9.140625" style="939"/>
    <col min="11521" max="11521" width="13" style="939" customWidth="1"/>
    <col min="11522" max="11522" width="17.5703125" style="939" bestFit="1" customWidth="1"/>
    <col min="11523" max="11523" width="14.28515625" style="939" bestFit="1" customWidth="1"/>
    <col min="11524" max="11524" width="19.7109375" style="939" bestFit="1" customWidth="1"/>
    <col min="11525" max="11525" width="14.28515625" style="939" bestFit="1" customWidth="1"/>
    <col min="11526" max="11526" width="14" style="939" customWidth="1"/>
    <col min="11527" max="11527" width="14.28515625" style="939" bestFit="1" customWidth="1"/>
    <col min="11528" max="11528" width="18" style="939" bestFit="1" customWidth="1"/>
    <col min="11529" max="11529" width="14.28515625" style="939" bestFit="1" customWidth="1"/>
    <col min="11530" max="11530" width="16.5703125" style="939" bestFit="1" customWidth="1"/>
    <col min="11531" max="11531" width="14.28515625" style="939" bestFit="1" customWidth="1"/>
    <col min="11532" max="11532" width="12.5703125" style="939" bestFit="1" customWidth="1"/>
    <col min="11533" max="11533" width="14.28515625" style="939" bestFit="1" customWidth="1"/>
    <col min="11534" max="11776" width="9.140625" style="939"/>
    <col min="11777" max="11777" width="13" style="939" customWidth="1"/>
    <col min="11778" max="11778" width="17.5703125" style="939" bestFit="1" customWidth="1"/>
    <col min="11779" max="11779" width="14.28515625" style="939" bestFit="1" customWidth="1"/>
    <col min="11780" max="11780" width="19.7109375" style="939" bestFit="1" customWidth="1"/>
    <col min="11781" max="11781" width="14.28515625" style="939" bestFit="1" customWidth="1"/>
    <col min="11782" max="11782" width="14" style="939" customWidth="1"/>
    <col min="11783" max="11783" width="14.28515625" style="939" bestFit="1" customWidth="1"/>
    <col min="11784" max="11784" width="18" style="939" bestFit="1" customWidth="1"/>
    <col min="11785" max="11785" width="14.28515625" style="939" bestFit="1" customWidth="1"/>
    <col min="11786" max="11786" width="16.5703125" style="939" bestFit="1" customWidth="1"/>
    <col min="11787" max="11787" width="14.28515625" style="939" bestFit="1" customWidth="1"/>
    <col min="11788" max="11788" width="12.5703125" style="939" bestFit="1" customWidth="1"/>
    <col min="11789" max="11789" width="14.28515625" style="939" bestFit="1" customWidth="1"/>
    <col min="11790" max="12032" width="9.140625" style="939"/>
    <col min="12033" max="12033" width="13" style="939" customWidth="1"/>
    <col min="12034" max="12034" width="17.5703125" style="939" bestFit="1" customWidth="1"/>
    <col min="12035" max="12035" width="14.28515625" style="939" bestFit="1" customWidth="1"/>
    <col min="12036" max="12036" width="19.7109375" style="939" bestFit="1" customWidth="1"/>
    <col min="12037" max="12037" width="14.28515625" style="939" bestFit="1" customWidth="1"/>
    <col min="12038" max="12038" width="14" style="939" customWidth="1"/>
    <col min="12039" max="12039" width="14.28515625" style="939" bestFit="1" customWidth="1"/>
    <col min="12040" max="12040" width="18" style="939" bestFit="1" customWidth="1"/>
    <col min="12041" max="12041" width="14.28515625" style="939" bestFit="1" customWidth="1"/>
    <col min="12042" max="12042" width="16.5703125" style="939" bestFit="1" customWidth="1"/>
    <col min="12043" max="12043" width="14.28515625" style="939" bestFit="1" customWidth="1"/>
    <col min="12044" max="12044" width="12.5703125" style="939" bestFit="1" customWidth="1"/>
    <col min="12045" max="12045" width="14.28515625" style="939" bestFit="1" customWidth="1"/>
    <col min="12046" max="12288" width="9.140625" style="939"/>
    <col min="12289" max="12289" width="13" style="939" customWidth="1"/>
    <col min="12290" max="12290" width="17.5703125" style="939" bestFit="1" customWidth="1"/>
    <col min="12291" max="12291" width="14.28515625" style="939" bestFit="1" customWidth="1"/>
    <col min="12292" max="12292" width="19.7109375" style="939" bestFit="1" customWidth="1"/>
    <col min="12293" max="12293" width="14.28515625" style="939" bestFit="1" customWidth="1"/>
    <col min="12294" max="12294" width="14" style="939" customWidth="1"/>
    <col min="12295" max="12295" width="14.28515625" style="939" bestFit="1" customWidth="1"/>
    <col min="12296" max="12296" width="18" style="939" bestFit="1" customWidth="1"/>
    <col min="12297" max="12297" width="14.28515625" style="939" bestFit="1" customWidth="1"/>
    <col min="12298" max="12298" width="16.5703125" style="939" bestFit="1" customWidth="1"/>
    <col min="12299" max="12299" width="14.28515625" style="939" bestFit="1" customWidth="1"/>
    <col min="12300" max="12300" width="12.5703125" style="939" bestFit="1" customWidth="1"/>
    <col min="12301" max="12301" width="14.28515625" style="939" bestFit="1" customWidth="1"/>
    <col min="12302" max="12544" width="9.140625" style="939"/>
    <col min="12545" max="12545" width="13" style="939" customWidth="1"/>
    <col min="12546" max="12546" width="17.5703125" style="939" bestFit="1" customWidth="1"/>
    <col min="12547" max="12547" width="14.28515625" style="939" bestFit="1" customWidth="1"/>
    <col min="12548" max="12548" width="19.7109375" style="939" bestFit="1" customWidth="1"/>
    <col min="12549" max="12549" width="14.28515625" style="939" bestFit="1" customWidth="1"/>
    <col min="12550" max="12550" width="14" style="939" customWidth="1"/>
    <col min="12551" max="12551" width="14.28515625" style="939" bestFit="1" customWidth="1"/>
    <col min="12552" max="12552" width="18" style="939" bestFit="1" customWidth="1"/>
    <col min="12553" max="12553" width="14.28515625" style="939" bestFit="1" customWidth="1"/>
    <col min="12554" max="12554" width="16.5703125" style="939" bestFit="1" customWidth="1"/>
    <col min="12555" max="12555" width="14.28515625" style="939" bestFit="1" customWidth="1"/>
    <col min="12556" max="12556" width="12.5703125" style="939" bestFit="1" customWidth="1"/>
    <col min="12557" max="12557" width="14.28515625" style="939" bestFit="1" customWidth="1"/>
    <col min="12558" max="12800" width="9.140625" style="939"/>
    <col min="12801" max="12801" width="13" style="939" customWidth="1"/>
    <col min="12802" max="12802" width="17.5703125" style="939" bestFit="1" customWidth="1"/>
    <col min="12803" max="12803" width="14.28515625" style="939" bestFit="1" customWidth="1"/>
    <col min="12804" max="12804" width="19.7109375" style="939" bestFit="1" customWidth="1"/>
    <col min="12805" max="12805" width="14.28515625" style="939" bestFit="1" customWidth="1"/>
    <col min="12806" max="12806" width="14" style="939" customWidth="1"/>
    <col min="12807" max="12807" width="14.28515625" style="939" bestFit="1" customWidth="1"/>
    <col min="12808" max="12808" width="18" style="939" bestFit="1" customWidth="1"/>
    <col min="12809" max="12809" width="14.28515625" style="939" bestFit="1" customWidth="1"/>
    <col min="12810" max="12810" width="16.5703125" style="939" bestFit="1" customWidth="1"/>
    <col min="12811" max="12811" width="14.28515625" style="939" bestFit="1" customWidth="1"/>
    <col min="12812" max="12812" width="12.5703125" style="939" bestFit="1" customWidth="1"/>
    <col min="12813" max="12813" width="14.28515625" style="939" bestFit="1" customWidth="1"/>
    <col min="12814" max="13056" width="9.140625" style="939"/>
    <col min="13057" max="13057" width="13" style="939" customWidth="1"/>
    <col min="13058" max="13058" width="17.5703125" style="939" bestFit="1" customWidth="1"/>
    <col min="13059" max="13059" width="14.28515625" style="939" bestFit="1" customWidth="1"/>
    <col min="13060" max="13060" width="19.7109375" style="939" bestFit="1" customWidth="1"/>
    <col min="13061" max="13061" width="14.28515625" style="939" bestFit="1" customWidth="1"/>
    <col min="13062" max="13062" width="14" style="939" customWidth="1"/>
    <col min="13063" max="13063" width="14.28515625" style="939" bestFit="1" customWidth="1"/>
    <col min="13064" max="13064" width="18" style="939" bestFit="1" customWidth="1"/>
    <col min="13065" max="13065" width="14.28515625" style="939" bestFit="1" customWidth="1"/>
    <col min="13066" max="13066" width="16.5703125" style="939" bestFit="1" customWidth="1"/>
    <col min="13067" max="13067" width="14.28515625" style="939" bestFit="1" customWidth="1"/>
    <col min="13068" max="13068" width="12.5703125" style="939" bestFit="1" customWidth="1"/>
    <col min="13069" max="13069" width="14.28515625" style="939" bestFit="1" customWidth="1"/>
    <col min="13070" max="13312" width="9.140625" style="939"/>
    <col min="13313" max="13313" width="13" style="939" customWidth="1"/>
    <col min="13314" max="13314" width="17.5703125" style="939" bestFit="1" customWidth="1"/>
    <col min="13315" max="13315" width="14.28515625" style="939" bestFit="1" customWidth="1"/>
    <col min="13316" max="13316" width="19.7109375" style="939" bestFit="1" customWidth="1"/>
    <col min="13317" max="13317" width="14.28515625" style="939" bestFit="1" customWidth="1"/>
    <col min="13318" max="13318" width="14" style="939" customWidth="1"/>
    <col min="13319" max="13319" width="14.28515625" style="939" bestFit="1" customWidth="1"/>
    <col min="13320" max="13320" width="18" style="939" bestFit="1" customWidth="1"/>
    <col min="13321" max="13321" width="14.28515625" style="939" bestFit="1" customWidth="1"/>
    <col min="13322" max="13322" width="16.5703125" style="939" bestFit="1" customWidth="1"/>
    <col min="13323" max="13323" width="14.28515625" style="939" bestFit="1" customWidth="1"/>
    <col min="13324" max="13324" width="12.5703125" style="939" bestFit="1" customWidth="1"/>
    <col min="13325" max="13325" width="14.28515625" style="939" bestFit="1" customWidth="1"/>
    <col min="13326" max="13568" width="9.140625" style="939"/>
    <col min="13569" max="13569" width="13" style="939" customWidth="1"/>
    <col min="13570" max="13570" width="17.5703125" style="939" bestFit="1" customWidth="1"/>
    <col min="13571" max="13571" width="14.28515625" style="939" bestFit="1" customWidth="1"/>
    <col min="13572" max="13572" width="19.7109375" style="939" bestFit="1" customWidth="1"/>
    <col min="13573" max="13573" width="14.28515625" style="939" bestFit="1" customWidth="1"/>
    <col min="13574" max="13574" width="14" style="939" customWidth="1"/>
    <col min="13575" max="13575" width="14.28515625" style="939" bestFit="1" customWidth="1"/>
    <col min="13576" max="13576" width="18" style="939" bestFit="1" customWidth="1"/>
    <col min="13577" max="13577" width="14.28515625" style="939" bestFit="1" customWidth="1"/>
    <col min="13578" max="13578" width="16.5703125" style="939" bestFit="1" customWidth="1"/>
    <col min="13579" max="13579" width="14.28515625" style="939" bestFit="1" customWidth="1"/>
    <col min="13580" max="13580" width="12.5703125" style="939" bestFit="1" customWidth="1"/>
    <col min="13581" max="13581" width="14.28515625" style="939" bestFit="1" customWidth="1"/>
    <col min="13582" max="13824" width="9.140625" style="939"/>
    <col min="13825" max="13825" width="13" style="939" customWidth="1"/>
    <col min="13826" max="13826" width="17.5703125" style="939" bestFit="1" customWidth="1"/>
    <col min="13827" max="13827" width="14.28515625" style="939" bestFit="1" customWidth="1"/>
    <col min="13828" max="13828" width="19.7109375" style="939" bestFit="1" customWidth="1"/>
    <col min="13829" max="13829" width="14.28515625" style="939" bestFit="1" customWidth="1"/>
    <col min="13830" max="13830" width="14" style="939" customWidth="1"/>
    <col min="13831" max="13831" width="14.28515625" style="939" bestFit="1" customWidth="1"/>
    <col min="13832" max="13832" width="18" style="939" bestFit="1" customWidth="1"/>
    <col min="13833" max="13833" width="14.28515625" style="939" bestFit="1" customWidth="1"/>
    <col min="13834" max="13834" width="16.5703125" style="939" bestFit="1" customWidth="1"/>
    <col min="13835" max="13835" width="14.28515625" style="939" bestFit="1" customWidth="1"/>
    <col min="13836" max="13836" width="12.5703125" style="939" bestFit="1" customWidth="1"/>
    <col min="13837" max="13837" width="14.28515625" style="939" bestFit="1" customWidth="1"/>
    <col min="13838" max="14080" width="9.140625" style="939"/>
    <col min="14081" max="14081" width="13" style="939" customWidth="1"/>
    <col min="14082" max="14082" width="17.5703125" style="939" bestFit="1" customWidth="1"/>
    <col min="14083" max="14083" width="14.28515625" style="939" bestFit="1" customWidth="1"/>
    <col min="14084" max="14084" width="19.7109375" style="939" bestFit="1" customWidth="1"/>
    <col min="14085" max="14085" width="14.28515625" style="939" bestFit="1" customWidth="1"/>
    <col min="14086" max="14086" width="14" style="939" customWidth="1"/>
    <col min="14087" max="14087" width="14.28515625" style="939" bestFit="1" customWidth="1"/>
    <col min="14088" max="14088" width="18" style="939" bestFit="1" customWidth="1"/>
    <col min="14089" max="14089" width="14.28515625" style="939" bestFit="1" customWidth="1"/>
    <col min="14090" max="14090" width="16.5703125" style="939" bestFit="1" customWidth="1"/>
    <col min="14091" max="14091" width="14.28515625" style="939" bestFit="1" customWidth="1"/>
    <col min="14092" max="14092" width="12.5703125" style="939" bestFit="1" customWidth="1"/>
    <col min="14093" max="14093" width="14.28515625" style="939" bestFit="1" customWidth="1"/>
    <col min="14094" max="14336" width="9.140625" style="939"/>
    <col min="14337" max="14337" width="13" style="939" customWidth="1"/>
    <col min="14338" max="14338" width="17.5703125" style="939" bestFit="1" customWidth="1"/>
    <col min="14339" max="14339" width="14.28515625" style="939" bestFit="1" customWidth="1"/>
    <col min="14340" max="14340" width="19.7109375" style="939" bestFit="1" customWidth="1"/>
    <col min="14341" max="14341" width="14.28515625" style="939" bestFit="1" customWidth="1"/>
    <col min="14342" max="14342" width="14" style="939" customWidth="1"/>
    <col min="14343" max="14343" width="14.28515625" style="939" bestFit="1" customWidth="1"/>
    <col min="14344" max="14344" width="18" style="939" bestFit="1" customWidth="1"/>
    <col min="14345" max="14345" width="14.28515625" style="939" bestFit="1" customWidth="1"/>
    <col min="14346" max="14346" width="16.5703125" style="939" bestFit="1" customWidth="1"/>
    <col min="14347" max="14347" width="14.28515625" style="939" bestFit="1" customWidth="1"/>
    <col min="14348" max="14348" width="12.5703125" style="939" bestFit="1" customWidth="1"/>
    <col min="14349" max="14349" width="14.28515625" style="939" bestFit="1" customWidth="1"/>
    <col min="14350" max="14592" width="9.140625" style="939"/>
    <col min="14593" max="14593" width="13" style="939" customWidth="1"/>
    <col min="14594" max="14594" width="17.5703125" style="939" bestFit="1" customWidth="1"/>
    <col min="14595" max="14595" width="14.28515625" style="939" bestFit="1" customWidth="1"/>
    <col min="14596" max="14596" width="19.7109375" style="939" bestFit="1" customWidth="1"/>
    <col min="14597" max="14597" width="14.28515625" style="939" bestFit="1" customWidth="1"/>
    <col min="14598" max="14598" width="14" style="939" customWidth="1"/>
    <col min="14599" max="14599" width="14.28515625" style="939" bestFit="1" customWidth="1"/>
    <col min="14600" max="14600" width="18" style="939" bestFit="1" customWidth="1"/>
    <col min="14601" max="14601" width="14.28515625" style="939" bestFit="1" customWidth="1"/>
    <col min="14602" max="14602" width="16.5703125" style="939" bestFit="1" customWidth="1"/>
    <col min="14603" max="14603" width="14.28515625" style="939" bestFit="1" customWidth="1"/>
    <col min="14604" max="14604" width="12.5703125" style="939" bestFit="1" customWidth="1"/>
    <col min="14605" max="14605" width="14.28515625" style="939" bestFit="1" customWidth="1"/>
    <col min="14606" max="14848" width="9.140625" style="939"/>
    <col min="14849" max="14849" width="13" style="939" customWidth="1"/>
    <col min="14850" max="14850" width="17.5703125" style="939" bestFit="1" customWidth="1"/>
    <col min="14851" max="14851" width="14.28515625" style="939" bestFit="1" customWidth="1"/>
    <col min="14852" max="14852" width="19.7109375" style="939" bestFit="1" customWidth="1"/>
    <col min="14853" max="14853" width="14.28515625" style="939" bestFit="1" customWidth="1"/>
    <col min="14854" max="14854" width="14" style="939" customWidth="1"/>
    <col min="14855" max="14855" width="14.28515625" style="939" bestFit="1" customWidth="1"/>
    <col min="14856" max="14856" width="18" style="939" bestFit="1" customWidth="1"/>
    <col min="14857" max="14857" width="14.28515625" style="939" bestFit="1" customWidth="1"/>
    <col min="14858" max="14858" width="16.5703125" style="939" bestFit="1" customWidth="1"/>
    <col min="14859" max="14859" width="14.28515625" style="939" bestFit="1" customWidth="1"/>
    <col min="14860" max="14860" width="12.5703125" style="939" bestFit="1" customWidth="1"/>
    <col min="14861" max="14861" width="14.28515625" style="939" bestFit="1" customWidth="1"/>
    <col min="14862" max="15104" width="9.140625" style="939"/>
    <col min="15105" max="15105" width="13" style="939" customWidth="1"/>
    <col min="15106" max="15106" width="17.5703125" style="939" bestFit="1" customWidth="1"/>
    <col min="15107" max="15107" width="14.28515625" style="939" bestFit="1" customWidth="1"/>
    <col min="15108" max="15108" width="19.7109375" style="939" bestFit="1" customWidth="1"/>
    <col min="15109" max="15109" width="14.28515625" style="939" bestFit="1" customWidth="1"/>
    <col min="15110" max="15110" width="14" style="939" customWidth="1"/>
    <col min="15111" max="15111" width="14.28515625" style="939" bestFit="1" customWidth="1"/>
    <col min="15112" max="15112" width="18" style="939" bestFit="1" customWidth="1"/>
    <col min="15113" max="15113" width="14.28515625" style="939" bestFit="1" customWidth="1"/>
    <col min="15114" max="15114" width="16.5703125" style="939" bestFit="1" customWidth="1"/>
    <col min="15115" max="15115" width="14.28515625" style="939" bestFit="1" customWidth="1"/>
    <col min="15116" max="15116" width="12.5703125" style="939" bestFit="1" customWidth="1"/>
    <col min="15117" max="15117" width="14.28515625" style="939" bestFit="1" customWidth="1"/>
    <col min="15118" max="15360" width="9.140625" style="939"/>
    <col min="15361" max="15361" width="13" style="939" customWidth="1"/>
    <col min="15362" max="15362" width="17.5703125" style="939" bestFit="1" customWidth="1"/>
    <col min="15363" max="15363" width="14.28515625" style="939" bestFit="1" customWidth="1"/>
    <col min="15364" max="15364" width="19.7109375" style="939" bestFit="1" customWidth="1"/>
    <col min="15365" max="15365" width="14.28515625" style="939" bestFit="1" customWidth="1"/>
    <col min="15366" max="15366" width="14" style="939" customWidth="1"/>
    <col min="15367" max="15367" width="14.28515625" style="939" bestFit="1" customWidth="1"/>
    <col min="15368" max="15368" width="18" style="939" bestFit="1" customWidth="1"/>
    <col min="15369" max="15369" width="14.28515625" style="939" bestFit="1" customWidth="1"/>
    <col min="15370" max="15370" width="16.5703125" style="939" bestFit="1" customWidth="1"/>
    <col min="15371" max="15371" width="14.28515625" style="939" bestFit="1" customWidth="1"/>
    <col min="15372" max="15372" width="12.5703125" style="939" bestFit="1" customWidth="1"/>
    <col min="15373" max="15373" width="14.28515625" style="939" bestFit="1" customWidth="1"/>
    <col min="15374" max="15616" width="9.140625" style="939"/>
    <col min="15617" max="15617" width="13" style="939" customWidth="1"/>
    <col min="15618" max="15618" width="17.5703125" style="939" bestFit="1" customWidth="1"/>
    <col min="15619" max="15619" width="14.28515625" style="939" bestFit="1" customWidth="1"/>
    <col min="15620" max="15620" width="19.7109375" style="939" bestFit="1" customWidth="1"/>
    <col min="15621" max="15621" width="14.28515625" style="939" bestFit="1" customWidth="1"/>
    <col min="15622" max="15622" width="14" style="939" customWidth="1"/>
    <col min="15623" max="15623" width="14.28515625" style="939" bestFit="1" customWidth="1"/>
    <col min="15624" max="15624" width="18" style="939" bestFit="1" customWidth="1"/>
    <col min="15625" max="15625" width="14.28515625" style="939" bestFit="1" customWidth="1"/>
    <col min="15626" max="15626" width="16.5703125" style="939" bestFit="1" customWidth="1"/>
    <col min="15627" max="15627" width="14.28515625" style="939" bestFit="1" customWidth="1"/>
    <col min="15628" max="15628" width="12.5703125" style="939" bestFit="1" customWidth="1"/>
    <col min="15629" max="15629" width="14.28515625" style="939" bestFit="1" customWidth="1"/>
    <col min="15630" max="15872" width="9.140625" style="939"/>
    <col min="15873" max="15873" width="13" style="939" customWidth="1"/>
    <col min="15874" max="15874" width="17.5703125" style="939" bestFit="1" customWidth="1"/>
    <col min="15875" max="15875" width="14.28515625" style="939" bestFit="1" customWidth="1"/>
    <col min="15876" max="15876" width="19.7109375" style="939" bestFit="1" customWidth="1"/>
    <col min="15877" max="15877" width="14.28515625" style="939" bestFit="1" customWidth="1"/>
    <col min="15878" max="15878" width="14" style="939" customWidth="1"/>
    <col min="15879" max="15879" width="14.28515625" style="939" bestFit="1" customWidth="1"/>
    <col min="15880" max="15880" width="18" style="939" bestFit="1" customWidth="1"/>
    <col min="15881" max="15881" width="14.28515625" style="939" bestFit="1" customWidth="1"/>
    <col min="15882" max="15882" width="16.5703125" style="939" bestFit="1" customWidth="1"/>
    <col min="15883" max="15883" width="14.28515625" style="939" bestFit="1" customWidth="1"/>
    <col min="15884" max="15884" width="12.5703125" style="939" bestFit="1" customWidth="1"/>
    <col min="15885" max="15885" width="14.28515625" style="939" bestFit="1" customWidth="1"/>
    <col min="15886" max="16128" width="9.140625" style="939"/>
    <col min="16129" max="16129" width="13" style="939" customWidth="1"/>
    <col min="16130" max="16130" width="17.5703125" style="939" bestFit="1" customWidth="1"/>
    <col min="16131" max="16131" width="14.28515625" style="939" bestFit="1" customWidth="1"/>
    <col min="16132" max="16132" width="19.7109375" style="939" bestFit="1" customWidth="1"/>
    <col min="16133" max="16133" width="14.28515625" style="939" bestFit="1" customWidth="1"/>
    <col min="16134" max="16134" width="14" style="939" customWidth="1"/>
    <col min="16135" max="16135" width="14.28515625" style="939" bestFit="1" customWidth="1"/>
    <col min="16136" max="16136" width="18" style="939" bestFit="1" customWidth="1"/>
    <col min="16137" max="16137" width="14.28515625" style="939" bestFit="1" customWidth="1"/>
    <col min="16138" max="16138" width="16.5703125" style="939" bestFit="1" customWidth="1"/>
    <col min="16139" max="16139" width="14.28515625" style="939" bestFit="1" customWidth="1"/>
    <col min="16140" max="16140" width="12.5703125" style="939" bestFit="1" customWidth="1"/>
    <col min="16141" max="16141" width="14.28515625" style="939" bestFit="1" customWidth="1"/>
    <col min="16142" max="16384" width="9.140625" style="939"/>
  </cols>
  <sheetData>
    <row r="1" spans="1:13">
      <c r="A1" s="2867" t="s">
        <v>1550</v>
      </c>
      <c r="B1" s="2867"/>
      <c r="C1" s="2867"/>
      <c r="D1" s="2867"/>
      <c r="E1" s="2867"/>
      <c r="F1" s="2867"/>
      <c r="G1" s="2867"/>
      <c r="H1" s="2867"/>
      <c r="I1" s="2867"/>
      <c r="J1" s="2867"/>
      <c r="K1" s="2867"/>
      <c r="L1" s="2867"/>
      <c r="M1" s="2867"/>
    </row>
    <row r="2" spans="1:13">
      <c r="A2" s="2867" t="s">
        <v>896</v>
      </c>
      <c r="B2" s="2867"/>
      <c r="C2" s="2867"/>
      <c r="D2" s="2867"/>
      <c r="E2" s="2867"/>
      <c r="F2" s="2867"/>
      <c r="G2" s="2867"/>
      <c r="H2" s="2867"/>
      <c r="I2" s="2867"/>
      <c r="J2" s="2867"/>
      <c r="K2" s="2867"/>
      <c r="L2" s="2867"/>
      <c r="M2" s="2867"/>
    </row>
    <row r="3" spans="1:13" ht="16.5" thickBot="1">
      <c r="A3" s="940"/>
      <c r="B3" s="940"/>
      <c r="C3" s="940"/>
      <c r="D3" s="940"/>
      <c r="E3" s="940"/>
      <c r="F3" s="940"/>
      <c r="G3" s="940"/>
      <c r="H3" s="940"/>
      <c r="I3" s="940"/>
      <c r="J3" s="2908"/>
      <c r="K3" s="2908"/>
      <c r="L3" s="2908" t="s">
        <v>279</v>
      </c>
      <c r="M3" s="2908"/>
    </row>
    <row r="4" spans="1:13" ht="21" customHeight="1" thickTop="1">
      <c r="A4" s="2909" t="s">
        <v>216</v>
      </c>
      <c r="B4" s="2910" t="s">
        <v>897</v>
      </c>
      <c r="C4" s="2911"/>
      <c r="D4" s="2911"/>
      <c r="E4" s="2911"/>
      <c r="F4" s="2911"/>
      <c r="G4" s="2912"/>
      <c r="H4" s="2911" t="s">
        <v>898</v>
      </c>
      <c r="I4" s="2911"/>
      <c r="J4" s="2911"/>
      <c r="K4" s="2911"/>
      <c r="L4" s="2911"/>
      <c r="M4" s="2913"/>
    </row>
    <row r="5" spans="1:13" ht="21" customHeight="1">
      <c r="A5" s="2861"/>
      <c r="B5" s="2914" t="s">
        <v>87</v>
      </c>
      <c r="C5" s="2915"/>
      <c r="D5" s="2914" t="s">
        <v>102</v>
      </c>
      <c r="E5" s="2915"/>
      <c r="F5" s="2916" t="s">
        <v>106</v>
      </c>
      <c r="G5" s="2915"/>
      <c r="H5" s="2903" t="s">
        <v>87</v>
      </c>
      <c r="I5" s="2903"/>
      <c r="J5" s="2904" t="s">
        <v>102</v>
      </c>
      <c r="K5" s="2905"/>
      <c r="L5" s="2904" t="s">
        <v>106</v>
      </c>
      <c r="M5" s="2906"/>
    </row>
    <row r="6" spans="1:13" ht="21" customHeight="1" thickBot="1">
      <c r="A6" s="2861"/>
      <c r="B6" s="941" t="s">
        <v>462</v>
      </c>
      <c r="C6" s="942" t="s">
        <v>899</v>
      </c>
      <c r="D6" s="943" t="s">
        <v>462</v>
      </c>
      <c r="E6" s="942" t="s">
        <v>899</v>
      </c>
      <c r="F6" s="942" t="s">
        <v>462</v>
      </c>
      <c r="G6" s="942" t="s">
        <v>899</v>
      </c>
      <c r="H6" s="944" t="s">
        <v>462</v>
      </c>
      <c r="I6" s="945" t="s">
        <v>899</v>
      </c>
      <c r="J6" s="941" t="s">
        <v>462</v>
      </c>
      <c r="K6" s="942" t="s">
        <v>899</v>
      </c>
      <c r="L6" s="941" t="s">
        <v>462</v>
      </c>
      <c r="M6" s="946" t="s">
        <v>899</v>
      </c>
    </row>
    <row r="7" spans="1:13" ht="24.95" customHeight="1">
      <c r="A7" s="947" t="s">
        <v>17</v>
      </c>
      <c r="B7" s="948">
        <v>74532.06</v>
      </c>
      <c r="C7" s="949">
        <v>0.82350000000000001</v>
      </c>
      <c r="D7" s="948">
        <v>35750</v>
      </c>
      <c r="E7" s="949">
        <v>0.28740629370629367</v>
      </c>
      <c r="F7" s="950">
        <v>67999</v>
      </c>
      <c r="G7" s="949">
        <v>1.8801234929925437</v>
      </c>
      <c r="H7" s="950">
        <v>26350.12</v>
      </c>
      <c r="I7" s="951">
        <v>3.1572</v>
      </c>
      <c r="J7" s="952">
        <v>7000</v>
      </c>
      <c r="K7" s="953">
        <v>3.5605727142857146</v>
      </c>
      <c r="L7" s="954">
        <v>5770</v>
      </c>
      <c r="M7" s="955">
        <v>4.3208799999999998</v>
      </c>
    </row>
    <row r="8" spans="1:13" ht="24.95" customHeight="1">
      <c r="A8" s="956" t="s">
        <v>16</v>
      </c>
      <c r="B8" s="957">
        <v>93260.44</v>
      </c>
      <c r="C8" s="958">
        <v>2.56</v>
      </c>
      <c r="D8" s="957">
        <v>58180.9</v>
      </c>
      <c r="E8" s="958">
        <v>0.39290000000000003</v>
      </c>
      <c r="F8" s="959">
        <v>141080</v>
      </c>
      <c r="G8" s="958">
        <v>1.6778837822512049</v>
      </c>
      <c r="H8" s="959">
        <v>19240.13</v>
      </c>
      <c r="I8" s="960">
        <v>3.5777000000000001</v>
      </c>
      <c r="J8" s="875">
        <v>80</v>
      </c>
      <c r="K8" s="961">
        <v>4.25</v>
      </c>
      <c r="L8" s="876">
        <v>9640</v>
      </c>
      <c r="M8" s="962">
        <v>3.5541865145228209</v>
      </c>
    </row>
    <row r="9" spans="1:13" ht="24.95" customHeight="1">
      <c r="A9" s="956" t="s">
        <v>15</v>
      </c>
      <c r="B9" s="963">
        <v>112777.51000000001</v>
      </c>
      <c r="C9" s="958">
        <v>3.2654353261213163</v>
      </c>
      <c r="D9" s="957">
        <v>108468.29</v>
      </c>
      <c r="E9" s="958">
        <v>1.1338999999999999</v>
      </c>
      <c r="F9" s="959">
        <v>127788</v>
      </c>
      <c r="G9" s="958">
        <v>1.8590500000000001</v>
      </c>
      <c r="H9" s="964">
        <v>42780.54</v>
      </c>
      <c r="I9" s="960">
        <v>4.1276929722252218</v>
      </c>
      <c r="J9" s="875">
        <v>0</v>
      </c>
      <c r="K9" s="961">
        <v>0</v>
      </c>
      <c r="L9" s="876">
        <v>17030</v>
      </c>
      <c r="M9" s="962">
        <v>3.4184600000000001</v>
      </c>
    </row>
    <row r="10" spans="1:13" ht="24.95" customHeight="1">
      <c r="A10" s="956" t="s">
        <v>14</v>
      </c>
      <c r="B10" s="963">
        <v>119761.42000000001</v>
      </c>
      <c r="C10" s="958">
        <v>3.5897992254016362</v>
      </c>
      <c r="D10" s="957">
        <v>118700.81</v>
      </c>
      <c r="E10" s="958">
        <v>2.6753</v>
      </c>
      <c r="F10" s="959">
        <v>85040</v>
      </c>
      <c r="G10" s="958">
        <v>1.6787000000000001</v>
      </c>
      <c r="H10" s="964">
        <v>32375.370000000003</v>
      </c>
      <c r="I10" s="960">
        <v>5.0840074514360767</v>
      </c>
      <c r="J10" s="875">
        <v>100</v>
      </c>
      <c r="K10" s="961">
        <v>3.5</v>
      </c>
      <c r="L10" s="876">
        <v>16245</v>
      </c>
      <c r="M10" s="962">
        <v>3.7641</v>
      </c>
    </row>
    <row r="11" spans="1:13" ht="24.95" customHeight="1">
      <c r="A11" s="956" t="s">
        <v>13</v>
      </c>
      <c r="B11" s="963">
        <v>86370.65</v>
      </c>
      <c r="C11" s="958">
        <v>2.672718214439743</v>
      </c>
      <c r="D11" s="957">
        <v>122227.5</v>
      </c>
      <c r="E11" s="958">
        <v>4.8301971251968672</v>
      </c>
      <c r="F11" s="959">
        <v>118860</v>
      </c>
      <c r="G11" s="958">
        <v>1.1969024903247523</v>
      </c>
      <c r="H11" s="964">
        <v>31129.22</v>
      </c>
      <c r="I11" s="960">
        <v>5.2248389755991305</v>
      </c>
      <c r="J11" s="875">
        <v>0.9</v>
      </c>
      <c r="K11" s="961">
        <v>1.2</v>
      </c>
      <c r="L11" s="876">
        <v>19015</v>
      </c>
      <c r="M11" s="962">
        <v>3.1235377859584537</v>
      </c>
    </row>
    <row r="12" spans="1:13" ht="24.95" customHeight="1">
      <c r="A12" s="956" t="s">
        <v>12</v>
      </c>
      <c r="B12" s="963">
        <v>108890.69</v>
      </c>
      <c r="C12" s="958">
        <v>2.71</v>
      </c>
      <c r="D12" s="957">
        <v>141951.71</v>
      </c>
      <c r="E12" s="958">
        <v>4.4027000000000003</v>
      </c>
      <c r="F12" s="959">
        <v>150727</v>
      </c>
      <c r="G12" s="958">
        <v>2.839016408473598</v>
      </c>
      <c r="H12" s="964">
        <v>46055.28</v>
      </c>
      <c r="I12" s="960">
        <v>5.53</v>
      </c>
      <c r="J12" s="875">
        <v>2450</v>
      </c>
      <c r="K12" s="961">
        <v>5.1094999999999997</v>
      </c>
      <c r="L12" s="876">
        <v>35749</v>
      </c>
      <c r="M12" s="962">
        <v>3.3509934767406069</v>
      </c>
    </row>
    <row r="13" spans="1:13" ht="24.95" customHeight="1">
      <c r="A13" s="956" t="s">
        <v>11</v>
      </c>
      <c r="B13" s="963">
        <v>103429.5</v>
      </c>
      <c r="C13" s="958">
        <v>4.1268000000000002</v>
      </c>
      <c r="D13" s="957">
        <v>108882</v>
      </c>
      <c r="E13" s="958">
        <v>4.3061999999999996</v>
      </c>
      <c r="F13" s="959">
        <v>150609</v>
      </c>
      <c r="G13" s="958">
        <v>5.7944945932845968</v>
      </c>
      <c r="H13" s="964">
        <v>41950</v>
      </c>
      <c r="I13" s="960">
        <v>7.0519999999999996</v>
      </c>
      <c r="J13" s="965">
        <v>4750</v>
      </c>
      <c r="K13" s="961">
        <v>5.3541999999999996</v>
      </c>
      <c r="L13" s="966">
        <v>22586</v>
      </c>
      <c r="M13" s="962">
        <v>4.4791172983263969</v>
      </c>
    </row>
    <row r="14" spans="1:13" ht="24.95" customHeight="1">
      <c r="A14" s="956" t="s">
        <v>10</v>
      </c>
      <c r="B14" s="957">
        <v>51465.06</v>
      </c>
      <c r="C14" s="958">
        <v>0.89629999999999999</v>
      </c>
      <c r="D14" s="957">
        <v>97952</v>
      </c>
      <c r="E14" s="958">
        <v>4.8701999999999996</v>
      </c>
      <c r="F14" s="959">
        <v>149172</v>
      </c>
      <c r="G14" s="958">
        <v>5.1543338669455387</v>
      </c>
      <c r="H14" s="964">
        <v>35965.33</v>
      </c>
      <c r="I14" s="960">
        <v>7.9599000000000002</v>
      </c>
      <c r="J14" s="965">
        <v>4820</v>
      </c>
      <c r="K14" s="961">
        <v>5.7742000000000004</v>
      </c>
      <c r="L14" s="966">
        <v>16557</v>
      </c>
      <c r="M14" s="962">
        <v>4.8974732741438665</v>
      </c>
    </row>
    <row r="15" spans="1:13" ht="24.95" customHeight="1">
      <c r="A15" s="956" t="s">
        <v>9</v>
      </c>
      <c r="B15" s="957">
        <v>21562.539999999997</v>
      </c>
      <c r="C15" s="958">
        <v>0.747</v>
      </c>
      <c r="D15" s="957">
        <v>90757</v>
      </c>
      <c r="E15" s="958">
        <v>4.1199000000000003</v>
      </c>
      <c r="F15" s="959">
        <v>159520</v>
      </c>
      <c r="G15" s="958">
        <v>5.2796798269809431</v>
      </c>
      <c r="H15" s="959">
        <v>20935</v>
      </c>
      <c r="I15" s="967">
        <v>7.2720000000000002</v>
      </c>
      <c r="J15" s="965">
        <v>8210</v>
      </c>
      <c r="K15" s="961">
        <v>5.7297000000000002</v>
      </c>
      <c r="L15" s="966">
        <v>17229</v>
      </c>
      <c r="M15" s="962">
        <v>5.061133472633351</v>
      </c>
    </row>
    <row r="16" spans="1:13" ht="24.95" customHeight="1">
      <c r="A16" s="956" t="s">
        <v>8</v>
      </c>
      <c r="B16" s="957">
        <v>118780.26</v>
      </c>
      <c r="C16" s="958">
        <v>2.7259000000000002</v>
      </c>
      <c r="D16" s="957">
        <v>89462</v>
      </c>
      <c r="E16" s="958">
        <v>4.5331224005723101</v>
      </c>
      <c r="F16" s="959">
        <v>173950</v>
      </c>
      <c r="G16" s="958">
        <v>6.1207865018683529</v>
      </c>
      <c r="H16" s="959">
        <v>25031.5</v>
      </c>
      <c r="I16" s="967">
        <v>3.9184000000000001</v>
      </c>
      <c r="J16" s="965">
        <v>7100</v>
      </c>
      <c r="K16" s="961">
        <v>5.8808640845070421</v>
      </c>
      <c r="L16" s="966">
        <v>14839</v>
      </c>
      <c r="M16" s="962">
        <v>5.6559489723027161</v>
      </c>
    </row>
    <row r="17" spans="1:13" ht="24.95" customHeight="1">
      <c r="A17" s="956" t="s">
        <v>7</v>
      </c>
      <c r="B17" s="957">
        <v>115766.1</v>
      </c>
      <c r="C17" s="958">
        <v>2.46</v>
      </c>
      <c r="D17" s="957">
        <v>110063</v>
      </c>
      <c r="E17" s="958">
        <v>4.1825550203065518</v>
      </c>
      <c r="F17" s="959">
        <v>229901</v>
      </c>
      <c r="G17" s="958">
        <v>6.9056876664303326</v>
      </c>
      <c r="H17" s="959">
        <v>38970.300000000003</v>
      </c>
      <c r="I17" s="967">
        <v>4.4800000000000004</v>
      </c>
      <c r="J17" s="965">
        <v>8770</v>
      </c>
      <c r="K17" s="961">
        <v>5.6951330672748011</v>
      </c>
      <c r="L17" s="966">
        <v>20188</v>
      </c>
      <c r="M17" s="962">
        <v>6.8134660491381025</v>
      </c>
    </row>
    <row r="18" spans="1:13" ht="24.95" customHeight="1" thickBot="1">
      <c r="A18" s="968" t="s">
        <v>6</v>
      </c>
      <c r="B18" s="969">
        <v>55440.06</v>
      </c>
      <c r="C18" s="970">
        <v>0.6364510804822362</v>
      </c>
      <c r="D18" s="969">
        <v>78919</v>
      </c>
      <c r="E18" s="970">
        <v>2.9625572473041983</v>
      </c>
      <c r="F18" s="971">
        <v>220462</v>
      </c>
      <c r="G18" s="970">
        <v>4.5187192718019418</v>
      </c>
      <c r="H18" s="971">
        <v>20234.22</v>
      </c>
      <c r="I18" s="972">
        <v>4.4662400074724902</v>
      </c>
      <c r="J18" s="973">
        <v>6150</v>
      </c>
      <c r="K18" s="974">
        <v>5.4048780487804882</v>
      </c>
      <c r="L18" s="975">
        <v>14705</v>
      </c>
      <c r="M18" s="976">
        <v>6.2422663719823195</v>
      </c>
    </row>
    <row r="19" spans="1:13" ht="24.95" customHeight="1" thickBot="1">
      <c r="A19" s="977" t="s">
        <v>597</v>
      </c>
      <c r="B19" s="978">
        <f>SUM(B7:B18)</f>
        <v>1062036.29</v>
      </c>
      <c r="C19" s="979">
        <v>2.6</v>
      </c>
      <c r="D19" s="980">
        <f>SUM(D7:D18)</f>
        <v>1161314.21</v>
      </c>
      <c r="E19" s="981">
        <v>3.54</v>
      </c>
      <c r="F19" s="982">
        <f>SUM(F7:F18)</f>
        <v>1775108</v>
      </c>
      <c r="G19" s="981">
        <v>4.1954698276949909</v>
      </c>
      <c r="H19" s="983">
        <f>SUM(H7:H18)</f>
        <v>381017.01</v>
      </c>
      <c r="I19" s="984">
        <v>5.27</v>
      </c>
      <c r="J19" s="980">
        <f>SUM(J7:J18)</f>
        <v>49430.9</v>
      </c>
      <c r="K19" s="981">
        <v>5.33</v>
      </c>
      <c r="L19" s="982">
        <f>SUM(L7:L18)</f>
        <v>209553</v>
      </c>
      <c r="M19" s="985">
        <v>4.4879776815411851</v>
      </c>
    </row>
    <row r="20" spans="1:13" ht="24.95" customHeight="1" thickTop="1">
      <c r="A20" s="2907" t="s">
        <v>900</v>
      </c>
      <c r="B20" s="2907"/>
      <c r="C20" s="2907"/>
      <c r="D20" s="2907"/>
      <c r="E20" s="2907"/>
      <c r="F20" s="2907"/>
      <c r="G20" s="2907"/>
      <c r="H20" s="2907"/>
      <c r="I20" s="2907"/>
      <c r="J20" s="2907"/>
      <c r="K20" s="2907"/>
      <c r="L20" s="2907"/>
      <c r="M20" s="2907"/>
    </row>
    <row r="21" spans="1:13" ht="24.95" customHeight="1">
      <c r="A21" s="986"/>
    </row>
    <row r="25" spans="1:13">
      <c r="B25" s="987"/>
    </row>
    <row r="34" spans="4:8">
      <c r="D34" s="988"/>
    </row>
    <row r="35" spans="4:8">
      <c r="D35" s="988"/>
      <c r="H35" s="988"/>
    </row>
    <row r="36" spans="4:8">
      <c r="D36" s="988"/>
      <c r="H36" s="988"/>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57" orientation="landscape" r:id="rId1"/>
</worksheet>
</file>

<file path=xl/worksheets/sheet55.xml><?xml version="1.0" encoding="utf-8"?>
<worksheet xmlns="http://schemas.openxmlformats.org/spreadsheetml/2006/main" xmlns:r="http://schemas.openxmlformats.org/officeDocument/2006/relationships">
  <sheetPr>
    <pageSetUpPr fitToPage="1"/>
  </sheetPr>
  <dimension ref="A1:L37"/>
  <sheetViews>
    <sheetView showGridLines="0" zoomScaleSheetLayoutView="96" workbookViewId="0">
      <selection activeCell="O11" sqref="O11"/>
    </sheetView>
  </sheetViews>
  <sheetFormatPr defaultRowHeight="15.75"/>
  <cols>
    <col min="1" max="1" width="9.140625" style="991"/>
    <col min="2" max="2" width="21.28515625" style="991" customWidth="1"/>
    <col min="3" max="5" width="11" style="990" customWidth="1"/>
    <col min="6" max="7" width="10.7109375" style="990" customWidth="1"/>
    <col min="8" max="8" width="11.7109375" style="990" customWidth="1"/>
    <col min="9" max="9" width="10.7109375" style="990" customWidth="1"/>
    <col min="10" max="10" width="11.28515625" style="990" customWidth="1"/>
    <col min="11" max="11" width="11.42578125" style="990" customWidth="1"/>
    <col min="12" max="12" width="12.42578125" style="990" customWidth="1"/>
    <col min="13" max="257" width="9.140625" style="990"/>
    <col min="258" max="258" width="16.140625" style="990" bestFit="1" customWidth="1"/>
    <col min="259" max="261" width="11" style="990" customWidth="1"/>
    <col min="262" max="263" width="10.7109375" style="990" customWidth="1"/>
    <col min="264" max="264" width="11.7109375" style="990" customWidth="1"/>
    <col min="265" max="265" width="10.7109375" style="990" customWidth="1"/>
    <col min="266" max="266" width="11.28515625" style="990" customWidth="1"/>
    <col min="267" max="267" width="11.42578125" style="990" customWidth="1"/>
    <col min="268" max="268" width="12.42578125" style="990" customWidth="1"/>
    <col min="269" max="513" width="9.140625" style="990"/>
    <col min="514" max="514" width="16.140625" style="990" bestFit="1" customWidth="1"/>
    <col min="515" max="517" width="11" style="990" customWidth="1"/>
    <col min="518" max="519" width="10.7109375" style="990" customWidth="1"/>
    <col min="520" max="520" width="11.7109375" style="990" customWidth="1"/>
    <col min="521" max="521" width="10.7109375" style="990" customWidth="1"/>
    <col min="522" max="522" width="11.28515625" style="990" customWidth="1"/>
    <col min="523" max="523" width="11.42578125" style="990" customWidth="1"/>
    <col min="524" max="524" width="12.42578125" style="990" customWidth="1"/>
    <col min="525" max="769" width="9.140625" style="990"/>
    <col min="770" max="770" width="16.140625" style="990" bestFit="1" customWidth="1"/>
    <col min="771" max="773" width="11" style="990" customWidth="1"/>
    <col min="774" max="775" width="10.7109375" style="990" customWidth="1"/>
    <col min="776" max="776" width="11.7109375" style="990" customWidth="1"/>
    <col min="777" max="777" width="10.7109375" style="990" customWidth="1"/>
    <col min="778" max="778" width="11.28515625" style="990" customWidth="1"/>
    <col min="779" max="779" width="11.42578125" style="990" customWidth="1"/>
    <col min="780" max="780" width="12.42578125" style="990" customWidth="1"/>
    <col min="781" max="1025" width="9.140625" style="990"/>
    <col min="1026" max="1026" width="16.140625" style="990" bestFit="1" customWidth="1"/>
    <col min="1027" max="1029" width="11" style="990" customWidth="1"/>
    <col min="1030" max="1031" width="10.7109375" style="990" customWidth="1"/>
    <col min="1032" max="1032" width="11.7109375" style="990" customWidth="1"/>
    <col min="1033" max="1033" width="10.7109375" style="990" customWidth="1"/>
    <col min="1034" max="1034" width="11.28515625" style="990" customWidth="1"/>
    <col min="1035" max="1035" width="11.42578125" style="990" customWidth="1"/>
    <col min="1036" max="1036" width="12.42578125" style="990" customWidth="1"/>
    <col min="1037" max="1281" width="9.140625" style="990"/>
    <col min="1282" max="1282" width="16.140625" style="990" bestFit="1" customWidth="1"/>
    <col min="1283" max="1285" width="11" style="990" customWidth="1"/>
    <col min="1286" max="1287" width="10.7109375" style="990" customWidth="1"/>
    <col min="1288" max="1288" width="11.7109375" style="990" customWidth="1"/>
    <col min="1289" max="1289" width="10.7109375" style="990" customWidth="1"/>
    <col min="1290" max="1290" width="11.28515625" style="990" customWidth="1"/>
    <col min="1291" max="1291" width="11.42578125" style="990" customWidth="1"/>
    <col min="1292" max="1292" width="12.42578125" style="990" customWidth="1"/>
    <col min="1293" max="1537" width="9.140625" style="990"/>
    <col min="1538" max="1538" width="16.140625" style="990" bestFit="1" customWidth="1"/>
    <col min="1539" max="1541" width="11" style="990" customWidth="1"/>
    <col min="1542" max="1543" width="10.7109375" style="990" customWidth="1"/>
    <col min="1544" max="1544" width="11.7109375" style="990" customWidth="1"/>
    <col min="1545" max="1545" width="10.7109375" style="990" customWidth="1"/>
    <col min="1546" max="1546" width="11.28515625" style="990" customWidth="1"/>
    <col min="1547" max="1547" width="11.42578125" style="990" customWidth="1"/>
    <col min="1548" max="1548" width="12.42578125" style="990" customWidth="1"/>
    <col min="1549" max="1793" width="9.140625" style="990"/>
    <col min="1794" max="1794" width="16.140625" style="990" bestFit="1" customWidth="1"/>
    <col min="1795" max="1797" width="11" style="990" customWidth="1"/>
    <col min="1798" max="1799" width="10.7109375" style="990" customWidth="1"/>
    <col min="1800" max="1800" width="11.7109375" style="990" customWidth="1"/>
    <col min="1801" max="1801" width="10.7109375" style="990" customWidth="1"/>
    <col min="1802" max="1802" width="11.28515625" style="990" customWidth="1"/>
    <col min="1803" max="1803" width="11.42578125" style="990" customWidth="1"/>
    <col min="1804" max="1804" width="12.42578125" style="990" customWidth="1"/>
    <col min="1805" max="2049" width="9.140625" style="990"/>
    <col min="2050" max="2050" width="16.140625" style="990" bestFit="1" customWidth="1"/>
    <col min="2051" max="2053" width="11" style="990" customWidth="1"/>
    <col min="2054" max="2055" width="10.7109375" style="990" customWidth="1"/>
    <col min="2056" max="2056" width="11.7109375" style="990" customWidth="1"/>
    <col min="2057" max="2057" width="10.7109375" style="990" customWidth="1"/>
    <col min="2058" max="2058" width="11.28515625" style="990" customWidth="1"/>
    <col min="2059" max="2059" width="11.42578125" style="990" customWidth="1"/>
    <col min="2060" max="2060" width="12.42578125" style="990" customWidth="1"/>
    <col min="2061" max="2305" width="9.140625" style="990"/>
    <col min="2306" max="2306" width="16.140625" style="990" bestFit="1" customWidth="1"/>
    <col min="2307" max="2309" width="11" style="990" customWidth="1"/>
    <col min="2310" max="2311" width="10.7109375" style="990" customWidth="1"/>
    <col min="2312" max="2312" width="11.7109375" style="990" customWidth="1"/>
    <col min="2313" max="2313" width="10.7109375" style="990" customWidth="1"/>
    <col min="2314" max="2314" width="11.28515625" style="990" customWidth="1"/>
    <col min="2315" max="2315" width="11.42578125" style="990" customWidth="1"/>
    <col min="2316" max="2316" width="12.42578125" style="990" customWidth="1"/>
    <col min="2317" max="2561" width="9.140625" style="990"/>
    <col min="2562" max="2562" width="16.140625" style="990" bestFit="1" customWidth="1"/>
    <col min="2563" max="2565" width="11" style="990" customWidth="1"/>
    <col min="2566" max="2567" width="10.7109375" style="990" customWidth="1"/>
    <col min="2568" max="2568" width="11.7109375" style="990" customWidth="1"/>
    <col min="2569" max="2569" width="10.7109375" style="990" customWidth="1"/>
    <col min="2570" max="2570" width="11.28515625" style="990" customWidth="1"/>
    <col min="2571" max="2571" width="11.42578125" style="990" customWidth="1"/>
    <col min="2572" max="2572" width="12.42578125" style="990" customWidth="1"/>
    <col min="2573" max="2817" width="9.140625" style="990"/>
    <col min="2818" max="2818" width="16.140625" style="990" bestFit="1" customWidth="1"/>
    <col min="2819" max="2821" width="11" style="990" customWidth="1"/>
    <col min="2822" max="2823" width="10.7109375" style="990" customWidth="1"/>
    <col min="2824" max="2824" width="11.7109375" style="990" customWidth="1"/>
    <col min="2825" max="2825" width="10.7109375" style="990" customWidth="1"/>
    <col min="2826" max="2826" width="11.28515625" style="990" customWidth="1"/>
    <col min="2827" max="2827" width="11.42578125" style="990" customWidth="1"/>
    <col min="2828" max="2828" width="12.42578125" style="990" customWidth="1"/>
    <col min="2829" max="3073" width="9.140625" style="990"/>
    <col min="3074" max="3074" width="16.140625" style="990" bestFit="1" customWidth="1"/>
    <col min="3075" max="3077" width="11" style="990" customWidth="1"/>
    <col min="3078" max="3079" width="10.7109375" style="990" customWidth="1"/>
    <col min="3080" max="3080" width="11.7109375" style="990" customWidth="1"/>
    <col min="3081" max="3081" width="10.7109375" style="990" customWidth="1"/>
    <col min="3082" max="3082" width="11.28515625" style="990" customWidth="1"/>
    <col min="3083" max="3083" width="11.42578125" style="990" customWidth="1"/>
    <col min="3084" max="3084" width="12.42578125" style="990" customWidth="1"/>
    <col min="3085" max="3329" width="9.140625" style="990"/>
    <col min="3330" max="3330" width="16.140625" style="990" bestFit="1" customWidth="1"/>
    <col min="3331" max="3333" width="11" style="990" customWidth="1"/>
    <col min="3334" max="3335" width="10.7109375" style="990" customWidth="1"/>
    <col min="3336" max="3336" width="11.7109375" style="990" customWidth="1"/>
    <col min="3337" max="3337" width="10.7109375" style="990" customWidth="1"/>
    <col min="3338" max="3338" width="11.28515625" style="990" customWidth="1"/>
    <col min="3339" max="3339" width="11.42578125" style="990" customWidth="1"/>
    <col min="3340" max="3340" width="12.42578125" style="990" customWidth="1"/>
    <col min="3341" max="3585" width="9.140625" style="990"/>
    <col min="3586" max="3586" width="16.140625" style="990" bestFit="1" customWidth="1"/>
    <col min="3587" max="3589" width="11" style="990" customWidth="1"/>
    <col min="3590" max="3591" width="10.7109375" style="990" customWidth="1"/>
    <col min="3592" max="3592" width="11.7109375" style="990" customWidth="1"/>
    <col min="3593" max="3593" width="10.7109375" style="990" customWidth="1"/>
    <col min="3594" max="3594" width="11.28515625" style="990" customWidth="1"/>
    <col min="3595" max="3595" width="11.42578125" style="990" customWidth="1"/>
    <col min="3596" max="3596" width="12.42578125" style="990" customWidth="1"/>
    <col min="3597" max="3841" width="9.140625" style="990"/>
    <col min="3842" max="3842" width="16.140625" style="990" bestFit="1" customWidth="1"/>
    <col min="3843" max="3845" width="11" style="990" customWidth="1"/>
    <col min="3846" max="3847" width="10.7109375" style="990" customWidth="1"/>
    <col min="3848" max="3848" width="11.7109375" style="990" customWidth="1"/>
    <col min="3849" max="3849" width="10.7109375" style="990" customWidth="1"/>
    <col min="3850" max="3850" width="11.28515625" style="990" customWidth="1"/>
    <col min="3851" max="3851" width="11.42578125" style="990" customWidth="1"/>
    <col min="3852" max="3852" width="12.42578125" style="990" customWidth="1"/>
    <col min="3853" max="4097" width="9.140625" style="990"/>
    <col min="4098" max="4098" width="16.140625" style="990" bestFit="1" customWidth="1"/>
    <col min="4099" max="4101" width="11" style="990" customWidth="1"/>
    <col min="4102" max="4103" width="10.7109375" style="990" customWidth="1"/>
    <col min="4104" max="4104" width="11.7109375" style="990" customWidth="1"/>
    <col min="4105" max="4105" width="10.7109375" style="990" customWidth="1"/>
    <col min="4106" max="4106" width="11.28515625" style="990" customWidth="1"/>
    <col min="4107" max="4107" width="11.42578125" style="990" customWidth="1"/>
    <col min="4108" max="4108" width="12.42578125" style="990" customWidth="1"/>
    <col min="4109" max="4353" width="9.140625" style="990"/>
    <col min="4354" max="4354" width="16.140625" style="990" bestFit="1" customWidth="1"/>
    <col min="4355" max="4357" width="11" style="990" customWidth="1"/>
    <col min="4358" max="4359" width="10.7109375" style="990" customWidth="1"/>
    <col min="4360" max="4360" width="11.7109375" style="990" customWidth="1"/>
    <col min="4361" max="4361" width="10.7109375" style="990" customWidth="1"/>
    <col min="4362" max="4362" width="11.28515625" style="990" customWidth="1"/>
    <col min="4363" max="4363" width="11.42578125" style="990" customWidth="1"/>
    <col min="4364" max="4364" width="12.42578125" style="990" customWidth="1"/>
    <col min="4365" max="4609" width="9.140625" style="990"/>
    <col min="4610" max="4610" width="16.140625" style="990" bestFit="1" customWidth="1"/>
    <col min="4611" max="4613" width="11" style="990" customWidth="1"/>
    <col min="4614" max="4615" width="10.7109375" style="990" customWidth="1"/>
    <col min="4616" max="4616" width="11.7109375" style="990" customWidth="1"/>
    <col min="4617" max="4617" width="10.7109375" style="990" customWidth="1"/>
    <col min="4618" max="4618" width="11.28515625" style="990" customWidth="1"/>
    <col min="4619" max="4619" width="11.42578125" style="990" customWidth="1"/>
    <col min="4620" max="4620" width="12.42578125" style="990" customWidth="1"/>
    <col min="4621" max="4865" width="9.140625" style="990"/>
    <col min="4866" max="4866" width="16.140625" style="990" bestFit="1" customWidth="1"/>
    <col min="4867" max="4869" width="11" style="990" customWidth="1"/>
    <col min="4870" max="4871" width="10.7109375" style="990" customWidth="1"/>
    <col min="4872" max="4872" width="11.7109375" style="990" customWidth="1"/>
    <col min="4873" max="4873" width="10.7109375" style="990" customWidth="1"/>
    <col min="4874" max="4874" width="11.28515625" style="990" customWidth="1"/>
    <col min="4875" max="4875" width="11.42578125" style="990" customWidth="1"/>
    <col min="4876" max="4876" width="12.42578125" style="990" customWidth="1"/>
    <col min="4877" max="5121" width="9.140625" style="990"/>
    <col min="5122" max="5122" width="16.140625" style="990" bestFit="1" customWidth="1"/>
    <col min="5123" max="5125" width="11" style="990" customWidth="1"/>
    <col min="5126" max="5127" width="10.7109375" style="990" customWidth="1"/>
    <col min="5128" max="5128" width="11.7109375" style="990" customWidth="1"/>
    <col min="5129" max="5129" width="10.7109375" style="990" customWidth="1"/>
    <col min="5130" max="5130" width="11.28515625" style="990" customWidth="1"/>
    <col min="5131" max="5131" width="11.42578125" style="990" customWidth="1"/>
    <col min="5132" max="5132" width="12.42578125" style="990" customWidth="1"/>
    <col min="5133" max="5377" width="9.140625" style="990"/>
    <col min="5378" max="5378" width="16.140625" style="990" bestFit="1" customWidth="1"/>
    <col min="5379" max="5381" width="11" style="990" customWidth="1"/>
    <col min="5382" max="5383" width="10.7109375" style="990" customWidth="1"/>
    <col min="5384" max="5384" width="11.7109375" style="990" customWidth="1"/>
    <col min="5385" max="5385" width="10.7109375" style="990" customWidth="1"/>
    <col min="5386" max="5386" width="11.28515625" style="990" customWidth="1"/>
    <col min="5387" max="5387" width="11.42578125" style="990" customWidth="1"/>
    <col min="5388" max="5388" width="12.42578125" style="990" customWidth="1"/>
    <col min="5389" max="5633" width="9.140625" style="990"/>
    <col min="5634" max="5634" width="16.140625" style="990" bestFit="1" customWidth="1"/>
    <col min="5635" max="5637" width="11" style="990" customWidth="1"/>
    <col min="5638" max="5639" width="10.7109375" style="990" customWidth="1"/>
    <col min="5640" max="5640" width="11.7109375" style="990" customWidth="1"/>
    <col min="5641" max="5641" width="10.7109375" style="990" customWidth="1"/>
    <col min="5642" max="5642" width="11.28515625" style="990" customWidth="1"/>
    <col min="5643" max="5643" width="11.42578125" style="990" customWidth="1"/>
    <col min="5644" max="5644" width="12.42578125" style="990" customWidth="1"/>
    <col min="5645" max="5889" width="9.140625" style="990"/>
    <col min="5890" max="5890" width="16.140625" style="990" bestFit="1" customWidth="1"/>
    <col min="5891" max="5893" width="11" style="990" customWidth="1"/>
    <col min="5894" max="5895" width="10.7109375" style="990" customWidth="1"/>
    <col min="5896" max="5896" width="11.7109375" style="990" customWidth="1"/>
    <col min="5897" max="5897" width="10.7109375" style="990" customWidth="1"/>
    <col min="5898" max="5898" width="11.28515625" style="990" customWidth="1"/>
    <col min="5899" max="5899" width="11.42578125" style="990" customWidth="1"/>
    <col min="5900" max="5900" width="12.42578125" style="990" customWidth="1"/>
    <col min="5901" max="6145" width="9.140625" style="990"/>
    <col min="6146" max="6146" width="16.140625" style="990" bestFit="1" customWidth="1"/>
    <col min="6147" max="6149" width="11" style="990" customWidth="1"/>
    <col min="6150" max="6151" width="10.7109375" style="990" customWidth="1"/>
    <col min="6152" max="6152" width="11.7109375" style="990" customWidth="1"/>
    <col min="6153" max="6153" width="10.7109375" style="990" customWidth="1"/>
    <col min="6154" max="6154" width="11.28515625" style="990" customWidth="1"/>
    <col min="6155" max="6155" width="11.42578125" style="990" customWidth="1"/>
    <col min="6156" max="6156" width="12.42578125" style="990" customWidth="1"/>
    <col min="6157" max="6401" width="9.140625" style="990"/>
    <col min="6402" max="6402" width="16.140625" style="990" bestFit="1" customWidth="1"/>
    <col min="6403" max="6405" width="11" style="990" customWidth="1"/>
    <col min="6406" max="6407" width="10.7109375" style="990" customWidth="1"/>
    <col min="6408" max="6408" width="11.7109375" style="990" customWidth="1"/>
    <col min="6409" max="6409" width="10.7109375" style="990" customWidth="1"/>
    <col min="6410" max="6410" width="11.28515625" style="990" customWidth="1"/>
    <col min="6411" max="6411" width="11.42578125" style="990" customWidth="1"/>
    <col min="6412" max="6412" width="12.42578125" style="990" customWidth="1"/>
    <col min="6413" max="6657" width="9.140625" style="990"/>
    <col min="6658" max="6658" width="16.140625" style="990" bestFit="1" customWidth="1"/>
    <col min="6659" max="6661" width="11" style="990" customWidth="1"/>
    <col min="6662" max="6663" width="10.7109375" style="990" customWidth="1"/>
    <col min="6664" max="6664" width="11.7109375" style="990" customWidth="1"/>
    <col min="6665" max="6665" width="10.7109375" style="990" customWidth="1"/>
    <col min="6666" max="6666" width="11.28515625" style="990" customWidth="1"/>
    <col min="6667" max="6667" width="11.42578125" style="990" customWidth="1"/>
    <col min="6668" max="6668" width="12.42578125" style="990" customWidth="1"/>
    <col min="6669" max="6913" width="9.140625" style="990"/>
    <col min="6914" max="6914" width="16.140625" style="990" bestFit="1" customWidth="1"/>
    <col min="6915" max="6917" width="11" style="990" customWidth="1"/>
    <col min="6918" max="6919" width="10.7109375" style="990" customWidth="1"/>
    <col min="6920" max="6920" width="11.7109375" style="990" customWidth="1"/>
    <col min="6921" max="6921" width="10.7109375" style="990" customWidth="1"/>
    <col min="6922" max="6922" width="11.28515625" style="990" customWidth="1"/>
    <col min="6923" max="6923" width="11.42578125" style="990" customWidth="1"/>
    <col min="6924" max="6924" width="12.42578125" style="990" customWidth="1"/>
    <col min="6925" max="7169" width="9.140625" style="990"/>
    <col min="7170" max="7170" width="16.140625" style="990" bestFit="1" customWidth="1"/>
    <col min="7171" max="7173" width="11" style="990" customWidth="1"/>
    <col min="7174" max="7175" width="10.7109375" style="990" customWidth="1"/>
    <col min="7176" max="7176" width="11.7109375" style="990" customWidth="1"/>
    <col min="7177" max="7177" width="10.7109375" style="990" customWidth="1"/>
    <col min="7178" max="7178" width="11.28515625" style="990" customWidth="1"/>
    <col min="7179" max="7179" width="11.42578125" style="990" customWidth="1"/>
    <col min="7180" max="7180" width="12.42578125" style="990" customWidth="1"/>
    <col min="7181" max="7425" width="9.140625" style="990"/>
    <col min="7426" max="7426" width="16.140625" style="990" bestFit="1" customWidth="1"/>
    <col min="7427" max="7429" width="11" style="990" customWidth="1"/>
    <col min="7430" max="7431" width="10.7109375" style="990" customWidth="1"/>
    <col min="7432" max="7432" width="11.7109375" style="990" customWidth="1"/>
    <col min="7433" max="7433" width="10.7109375" style="990" customWidth="1"/>
    <col min="7434" max="7434" width="11.28515625" style="990" customWidth="1"/>
    <col min="7435" max="7435" width="11.42578125" style="990" customWidth="1"/>
    <col min="7436" max="7436" width="12.42578125" style="990" customWidth="1"/>
    <col min="7437" max="7681" width="9.140625" style="990"/>
    <col min="7682" max="7682" width="16.140625" style="990" bestFit="1" customWidth="1"/>
    <col min="7683" max="7685" width="11" style="990" customWidth="1"/>
    <col min="7686" max="7687" width="10.7109375" style="990" customWidth="1"/>
    <col min="7688" max="7688" width="11.7109375" style="990" customWidth="1"/>
    <col min="7689" max="7689" width="10.7109375" style="990" customWidth="1"/>
    <col min="7690" max="7690" width="11.28515625" style="990" customWidth="1"/>
    <col min="7691" max="7691" width="11.42578125" style="990" customWidth="1"/>
    <col min="7692" max="7692" width="12.42578125" style="990" customWidth="1"/>
    <col min="7693" max="7937" width="9.140625" style="990"/>
    <col min="7938" max="7938" width="16.140625" style="990" bestFit="1" customWidth="1"/>
    <col min="7939" max="7941" width="11" style="990" customWidth="1"/>
    <col min="7942" max="7943" width="10.7109375" style="990" customWidth="1"/>
    <col min="7944" max="7944" width="11.7109375" style="990" customWidth="1"/>
    <col min="7945" max="7945" width="10.7109375" style="990" customWidth="1"/>
    <col min="7946" max="7946" width="11.28515625" style="990" customWidth="1"/>
    <col min="7947" max="7947" width="11.42578125" style="990" customWidth="1"/>
    <col min="7948" max="7948" width="12.42578125" style="990" customWidth="1"/>
    <col min="7949" max="8193" width="9.140625" style="990"/>
    <col min="8194" max="8194" width="16.140625" style="990" bestFit="1" customWidth="1"/>
    <col min="8195" max="8197" width="11" style="990" customWidth="1"/>
    <col min="8198" max="8199" width="10.7109375" style="990" customWidth="1"/>
    <col min="8200" max="8200" width="11.7109375" style="990" customWidth="1"/>
    <col min="8201" max="8201" width="10.7109375" style="990" customWidth="1"/>
    <col min="8202" max="8202" width="11.28515625" style="990" customWidth="1"/>
    <col min="8203" max="8203" width="11.42578125" style="990" customWidth="1"/>
    <col min="8204" max="8204" width="12.42578125" style="990" customWidth="1"/>
    <col min="8205" max="8449" width="9.140625" style="990"/>
    <col min="8450" max="8450" width="16.140625" style="990" bestFit="1" customWidth="1"/>
    <col min="8451" max="8453" width="11" style="990" customWidth="1"/>
    <col min="8454" max="8455" width="10.7109375" style="990" customWidth="1"/>
    <col min="8456" max="8456" width="11.7109375" style="990" customWidth="1"/>
    <col min="8457" max="8457" width="10.7109375" style="990" customWidth="1"/>
    <col min="8458" max="8458" width="11.28515625" style="990" customWidth="1"/>
    <col min="8459" max="8459" width="11.42578125" style="990" customWidth="1"/>
    <col min="8460" max="8460" width="12.42578125" style="990" customWidth="1"/>
    <col min="8461" max="8705" width="9.140625" style="990"/>
    <col min="8706" max="8706" width="16.140625" style="990" bestFit="1" customWidth="1"/>
    <col min="8707" max="8709" width="11" style="990" customWidth="1"/>
    <col min="8710" max="8711" width="10.7109375" style="990" customWidth="1"/>
    <col min="8712" max="8712" width="11.7109375" style="990" customWidth="1"/>
    <col min="8713" max="8713" width="10.7109375" style="990" customWidth="1"/>
    <col min="8714" max="8714" width="11.28515625" style="990" customWidth="1"/>
    <col min="8715" max="8715" width="11.42578125" style="990" customWidth="1"/>
    <col min="8716" max="8716" width="12.42578125" style="990" customWidth="1"/>
    <col min="8717" max="8961" width="9.140625" style="990"/>
    <col min="8962" max="8962" width="16.140625" style="990" bestFit="1" customWidth="1"/>
    <col min="8963" max="8965" width="11" style="990" customWidth="1"/>
    <col min="8966" max="8967" width="10.7109375" style="990" customWidth="1"/>
    <col min="8968" max="8968" width="11.7109375" style="990" customWidth="1"/>
    <col min="8969" max="8969" width="10.7109375" style="990" customWidth="1"/>
    <col min="8970" max="8970" width="11.28515625" style="990" customWidth="1"/>
    <col min="8971" max="8971" width="11.42578125" style="990" customWidth="1"/>
    <col min="8972" max="8972" width="12.42578125" style="990" customWidth="1"/>
    <col min="8973" max="9217" width="9.140625" style="990"/>
    <col min="9218" max="9218" width="16.140625" style="990" bestFit="1" customWidth="1"/>
    <col min="9219" max="9221" width="11" style="990" customWidth="1"/>
    <col min="9222" max="9223" width="10.7109375" style="990" customWidth="1"/>
    <col min="9224" max="9224" width="11.7109375" style="990" customWidth="1"/>
    <col min="9225" max="9225" width="10.7109375" style="990" customWidth="1"/>
    <col min="9226" max="9226" width="11.28515625" style="990" customWidth="1"/>
    <col min="9227" max="9227" width="11.42578125" style="990" customWidth="1"/>
    <col min="9228" max="9228" width="12.42578125" style="990" customWidth="1"/>
    <col min="9229" max="9473" width="9.140625" style="990"/>
    <col min="9474" max="9474" width="16.140625" style="990" bestFit="1" customWidth="1"/>
    <col min="9475" max="9477" width="11" style="990" customWidth="1"/>
    <col min="9478" max="9479" width="10.7109375" style="990" customWidth="1"/>
    <col min="9480" max="9480" width="11.7109375" style="990" customWidth="1"/>
    <col min="9481" max="9481" width="10.7109375" style="990" customWidth="1"/>
    <col min="9482" max="9482" width="11.28515625" style="990" customWidth="1"/>
    <col min="9483" max="9483" width="11.42578125" style="990" customWidth="1"/>
    <col min="9484" max="9484" width="12.42578125" style="990" customWidth="1"/>
    <col min="9485" max="9729" width="9.140625" style="990"/>
    <col min="9730" max="9730" width="16.140625" style="990" bestFit="1" customWidth="1"/>
    <col min="9731" max="9733" width="11" style="990" customWidth="1"/>
    <col min="9734" max="9735" width="10.7109375" style="990" customWidth="1"/>
    <col min="9736" max="9736" width="11.7109375" style="990" customWidth="1"/>
    <col min="9737" max="9737" width="10.7109375" style="990" customWidth="1"/>
    <col min="9738" max="9738" width="11.28515625" style="990" customWidth="1"/>
    <col min="9739" max="9739" width="11.42578125" style="990" customWidth="1"/>
    <col min="9740" max="9740" width="12.42578125" style="990" customWidth="1"/>
    <col min="9741" max="9985" width="9.140625" style="990"/>
    <col min="9986" max="9986" width="16.140625" style="990" bestFit="1" customWidth="1"/>
    <col min="9987" max="9989" width="11" style="990" customWidth="1"/>
    <col min="9990" max="9991" width="10.7109375" style="990" customWidth="1"/>
    <col min="9992" max="9992" width="11.7109375" style="990" customWidth="1"/>
    <col min="9993" max="9993" width="10.7109375" style="990" customWidth="1"/>
    <col min="9994" max="9994" width="11.28515625" style="990" customWidth="1"/>
    <col min="9995" max="9995" width="11.42578125" style="990" customWidth="1"/>
    <col min="9996" max="9996" width="12.42578125" style="990" customWidth="1"/>
    <col min="9997" max="10241" width="9.140625" style="990"/>
    <col min="10242" max="10242" width="16.140625" style="990" bestFit="1" customWidth="1"/>
    <col min="10243" max="10245" width="11" style="990" customWidth="1"/>
    <col min="10246" max="10247" width="10.7109375" style="990" customWidth="1"/>
    <col min="10248" max="10248" width="11.7109375" style="990" customWidth="1"/>
    <col min="10249" max="10249" width="10.7109375" style="990" customWidth="1"/>
    <col min="10250" max="10250" width="11.28515625" style="990" customWidth="1"/>
    <col min="10251" max="10251" width="11.42578125" style="990" customWidth="1"/>
    <col min="10252" max="10252" width="12.42578125" style="990" customWidth="1"/>
    <col min="10253" max="10497" width="9.140625" style="990"/>
    <col min="10498" max="10498" width="16.140625" style="990" bestFit="1" customWidth="1"/>
    <col min="10499" max="10501" width="11" style="990" customWidth="1"/>
    <col min="10502" max="10503" width="10.7109375" style="990" customWidth="1"/>
    <col min="10504" max="10504" width="11.7109375" style="990" customWidth="1"/>
    <col min="10505" max="10505" width="10.7109375" style="990" customWidth="1"/>
    <col min="10506" max="10506" width="11.28515625" style="990" customWidth="1"/>
    <col min="10507" max="10507" width="11.42578125" style="990" customWidth="1"/>
    <col min="10508" max="10508" width="12.42578125" style="990" customWidth="1"/>
    <col min="10509" max="10753" width="9.140625" style="990"/>
    <col min="10754" max="10754" width="16.140625" style="990" bestFit="1" customWidth="1"/>
    <col min="10755" max="10757" width="11" style="990" customWidth="1"/>
    <col min="10758" max="10759" width="10.7109375" style="990" customWidth="1"/>
    <col min="10760" max="10760" width="11.7109375" style="990" customWidth="1"/>
    <col min="10761" max="10761" width="10.7109375" style="990" customWidth="1"/>
    <col min="10762" max="10762" width="11.28515625" style="990" customWidth="1"/>
    <col min="10763" max="10763" width="11.42578125" style="990" customWidth="1"/>
    <col min="10764" max="10764" width="12.42578125" style="990" customWidth="1"/>
    <col min="10765" max="11009" width="9.140625" style="990"/>
    <col min="11010" max="11010" width="16.140625" style="990" bestFit="1" customWidth="1"/>
    <col min="11011" max="11013" width="11" style="990" customWidth="1"/>
    <col min="11014" max="11015" width="10.7109375" style="990" customWidth="1"/>
    <col min="11016" max="11016" width="11.7109375" style="990" customWidth="1"/>
    <col min="11017" max="11017" width="10.7109375" style="990" customWidth="1"/>
    <col min="11018" max="11018" width="11.28515625" style="990" customWidth="1"/>
    <col min="11019" max="11019" width="11.42578125" style="990" customWidth="1"/>
    <col min="11020" max="11020" width="12.42578125" style="990" customWidth="1"/>
    <col min="11021" max="11265" width="9.140625" style="990"/>
    <col min="11266" max="11266" width="16.140625" style="990" bestFit="1" customWidth="1"/>
    <col min="11267" max="11269" width="11" style="990" customWidth="1"/>
    <col min="11270" max="11271" width="10.7109375" style="990" customWidth="1"/>
    <col min="11272" max="11272" width="11.7109375" style="990" customWidth="1"/>
    <col min="11273" max="11273" width="10.7109375" style="990" customWidth="1"/>
    <col min="11274" max="11274" width="11.28515625" style="990" customWidth="1"/>
    <col min="11275" max="11275" width="11.42578125" style="990" customWidth="1"/>
    <col min="11276" max="11276" width="12.42578125" style="990" customWidth="1"/>
    <col min="11277" max="11521" width="9.140625" style="990"/>
    <col min="11522" max="11522" width="16.140625" style="990" bestFit="1" customWidth="1"/>
    <col min="11523" max="11525" width="11" style="990" customWidth="1"/>
    <col min="11526" max="11527" width="10.7109375" style="990" customWidth="1"/>
    <col min="11528" max="11528" width="11.7109375" style="990" customWidth="1"/>
    <col min="11529" max="11529" width="10.7109375" style="990" customWidth="1"/>
    <col min="11530" max="11530" width="11.28515625" style="990" customWidth="1"/>
    <col min="11531" max="11531" width="11.42578125" style="990" customWidth="1"/>
    <col min="11532" max="11532" width="12.42578125" style="990" customWidth="1"/>
    <col min="11533" max="11777" width="9.140625" style="990"/>
    <col min="11778" max="11778" width="16.140625" style="990" bestFit="1" customWidth="1"/>
    <col min="11779" max="11781" width="11" style="990" customWidth="1"/>
    <col min="11782" max="11783" width="10.7109375" style="990" customWidth="1"/>
    <col min="11784" max="11784" width="11.7109375" style="990" customWidth="1"/>
    <col min="11785" max="11785" width="10.7109375" style="990" customWidth="1"/>
    <col min="11786" max="11786" width="11.28515625" style="990" customWidth="1"/>
    <col min="11787" max="11787" width="11.42578125" style="990" customWidth="1"/>
    <col min="11788" max="11788" width="12.42578125" style="990" customWidth="1"/>
    <col min="11789" max="12033" width="9.140625" style="990"/>
    <col min="12034" max="12034" width="16.140625" style="990" bestFit="1" customWidth="1"/>
    <col min="12035" max="12037" width="11" style="990" customWidth="1"/>
    <col min="12038" max="12039" width="10.7109375" style="990" customWidth="1"/>
    <col min="12040" max="12040" width="11.7109375" style="990" customWidth="1"/>
    <col min="12041" max="12041" width="10.7109375" style="990" customWidth="1"/>
    <col min="12042" max="12042" width="11.28515625" style="990" customWidth="1"/>
    <col min="12043" max="12043" width="11.42578125" style="990" customWidth="1"/>
    <col min="12044" max="12044" width="12.42578125" style="990" customWidth="1"/>
    <col min="12045" max="12289" width="9.140625" style="990"/>
    <col min="12290" max="12290" width="16.140625" style="990" bestFit="1" customWidth="1"/>
    <col min="12291" max="12293" width="11" style="990" customWidth="1"/>
    <col min="12294" max="12295" width="10.7109375" style="990" customWidth="1"/>
    <col min="12296" max="12296" width="11.7109375" style="990" customWidth="1"/>
    <col min="12297" max="12297" width="10.7109375" style="990" customWidth="1"/>
    <col min="12298" max="12298" width="11.28515625" style="990" customWidth="1"/>
    <col min="12299" max="12299" width="11.42578125" style="990" customWidth="1"/>
    <col min="12300" max="12300" width="12.42578125" style="990" customWidth="1"/>
    <col min="12301" max="12545" width="9.140625" style="990"/>
    <col min="12546" max="12546" width="16.140625" style="990" bestFit="1" customWidth="1"/>
    <col min="12547" max="12549" width="11" style="990" customWidth="1"/>
    <col min="12550" max="12551" width="10.7109375" style="990" customWidth="1"/>
    <col min="12552" max="12552" width="11.7109375" style="990" customWidth="1"/>
    <col min="12553" max="12553" width="10.7109375" style="990" customWidth="1"/>
    <col min="12554" max="12554" width="11.28515625" style="990" customWidth="1"/>
    <col min="12555" max="12555" width="11.42578125" style="990" customWidth="1"/>
    <col min="12556" max="12556" width="12.42578125" style="990" customWidth="1"/>
    <col min="12557" max="12801" width="9.140625" style="990"/>
    <col min="12802" max="12802" width="16.140625" style="990" bestFit="1" customWidth="1"/>
    <col min="12803" max="12805" width="11" style="990" customWidth="1"/>
    <col min="12806" max="12807" width="10.7109375" style="990" customWidth="1"/>
    <col min="12808" max="12808" width="11.7109375" style="990" customWidth="1"/>
    <col min="12809" max="12809" width="10.7109375" style="990" customWidth="1"/>
    <col min="12810" max="12810" width="11.28515625" style="990" customWidth="1"/>
    <col min="12811" max="12811" width="11.42578125" style="990" customWidth="1"/>
    <col min="12812" max="12812" width="12.42578125" style="990" customWidth="1"/>
    <col min="12813" max="13057" width="9.140625" style="990"/>
    <col min="13058" max="13058" width="16.140625" style="990" bestFit="1" customWidth="1"/>
    <col min="13059" max="13061" width="11" style="990" customWidth="1"/>
    <col min="13062" max="13063" width="10.7109375" style="990" customWidth="1"/>
    <col min="13064" max="13064" width="11.7109375" style="990" customWidth="1"/>
    <col min="13065" max="13065" width="10.7109375" style="990" customWidth="1"/>
    <col min="13066" max="13066" width="11.28515625" style="990" customWidth="1"/>
    <col min="13067" max="13067" width="11.42578125" style="990" customWidth="1"/>
    <col min="13068" max="13068" width="12.42578125" style="990" customWidth="1"/>
    <col min="13069" max="13313" width="9.140625" style="990"/>
    <col min="13314" max="13314" width="16.140625" style="990" bestFit="1" customWidth="1"/>
    <col min="13315" max="13317" width="11" style="990" customWidth="1"/>
    <col min="13318" max="13319" width="10.7109375" style="990" customWidth="1"/>
    <col min="13320" max="13320" width="11.7109375" style="990" customWidth="1"/>
    <col min="13321" max="13321" width="10.7109375" style="990" customWidth="1"/>
    <col min="13322" max="13322" width="11.28515625" style="990" customWidth="1"/>
    <col min="13323" max="13323" width="11.42578125" style="990" customWidth="1"/>
    <col min="13324" max="13324" width="12.42578125" style="990" customWidth="1"/>
    <col min="13325" max="13569" width="9.140625" style="990"/>
    <col min="13570" max="13570" width="16.140625" style="990" bestFit="1" customWidth="1"/>
    <col min="13571" max="13573" width="11" style="990" customWidth="1"/>
    <col min="13574" max="13575" width="10.7109375" style="990" customWidth="1"/>
    <col min="13576" max="13576" width="11.7109375" style="990" customWidth="1"/>
    <col min="13577" max="13577" width="10.7109375" style="990" customWidth="1"/>
    <col min="13578" max="13578" width="11.28515625" style="990" customWidth="1"/>
    <col min="13579" max="13579" width="11.42578125" style="990" customWidth="1"/>
    <col min="13580" max="13580" width="12.42578125" style="990" customWidth="1"/>
    <col min="13581" max="13825" width="9.140625" style="990"/>
    <col min="13826" max="13826" width="16.140625" style="990" bestFit="1" customWidth="1"/>
    <col min="13827" max="13829" width="11" style="990" customWidth="1"/>
    <col min="13830" max="13831" width="10.7109375" style="990" customWidth="1"/>
    <col min="13832" max="13832" width="11.7109375" style="990" customWidth="1"/>
    <col min="13833" max="13833" width="10.7109375" style="990" customWidth="1"/>
    <col min="13834" max="13834" width="11.28515625" style="990" customWidth="1"/>
    <col min="13835" max="13835" width="11.42578125" style="990" customWidth="1"/>
    <col min="13836" max="13836" width="12.42578125" style="990" customWidth="1"/>
    <col min="13837" max="14081" width="9.140625" style="990"/>
    <col min="14082" max="14082" width="16.140625" style="990" bestFit="1" customWidth="1"/>
    <col min="14083" max="14085" width="11" style="990" customWidth="1"/>
    <col min="14086" max="14087" width="10.7109375" style="990" customWidth="1"/>
    <col min="14088" max="14088" width="11.7109375" style="990" customWidth="1"/>
    <col min="14089" max="14089" width="10.7109375" style="990" customWidth="1"/>
    <col min="14090" max="14090" width="11.28515625" style="990" customWidth="1"/>
    <col min="14091" max="14091" width="11.42578125" style="990" customWidth="1"/>
    <col min="14092" max="14092" width="12.42578125" style="990" customWidth="1"/>
    <col min="14093" max="14337" width="9.140625" style="990"/>
    <col min="14338" max="14338" width="16.140625" style="990" bestFit="1" customWidth="1"/>
    <col min="14339" max="14341" width="11" style="990" customWidth="1"/>
    <col min="14342" max="14343" width="10.7109375" style="990" customWidth="1"/>
    <col min="14344" max="14344" width="11.7109375" style="990" customWidth="1"/>
    <col min="14345" max="14345" width="10.7109375" style="990" customWidth="1"/>
    <col min="14346" max="14346" width="11.28515625" style="990" customWidth="1"/>
    <col min="14347" max="14347" width="11.42578125" style="990" customWidth="1"/>
    <col min="14348" max="14348" width="12.42578125" style="990" customWidth="1"/>
    <col min="14349" max="14593" width="9.140625" style="990"/>
    <col min="14594" max="14594" width="16.140625" style="990" bestFit="1" customWidth="1"/>
    <col min="14595" max="14597" width="11" style="990" customWidth="1"/>
    <col min="14598" max="14599" width="10.7109375" style="990" customWidth="1"/>
    <col min="14600" max="14600" width="11.7109375" style="990" customWidth="1"/>
    <col min="14601" max="14601" width="10.7109375" style="990" customWidth="1"/>
    <col min="14602" max="14602" width="11.28515625" style="990" customWidth="1"/>
    <col min="14603" max="14603" width="11.42578125" style="990" customWidth="1"/>
    <col min="14604" max="14604" width="12.42578125" style="990" customWidth="1"/>
    <col min="14605" max="14849" width="9.140625" style="990"/>
    <col min="14850" max="14850" width="16.140625" style="990" bestFit="1" customWidth="1"/>
    <col min="14851" max="14853" width="11" style="990" customWidth="1"/>
    <col min="14854" max="14855" width="10.7109375" style="990" customWidth="1"/>
    <col min="14856" max="14856" width="11.7109375" style="990" customWidth="1"/>
    <col min="14857" max="14857" width="10.7109375" style="990" customWidth="1"/>
    <col min="14858" max="14858" width="11.28515625" style="990" customWidth="1"/>
    <col min="14859" max="14859" width="11.42578125" style="990" customWidth="1"/>
    <col min="14860" max="14860" width="12.42578125" style="990" customWidth="1"/>
    <col min="14861" max="15105" width="9.140625" style="990"/>
    <col min="15106" max="15106" width="16.140625" style="990" bestFit="1" customWidth="1"/>
    <col min="15107" max="15109" width="11" style="990" customWidth="1"/>
    <col min="15110" max="15111" width="10.7109375" style="990" customWidth="1"/>
    <col min="15112" max="15112" width="11.7109375" style="990" customWidth="1"/>
    <col min="15113" max="15113" width="10.7109375" style="990" customWidth="1"/>
    <col min="15114" max="15114" width="11.28515625" style="990" customWidth="1"/>
    <col min="15115" max="15115" width="11.42578125" style="990" customWidth="1"/>
    <col min="15116" max="15116" width="12.42578125" style="990" customWidth="1"/>
    <col min="15117" max="15361" width="9.140625" style="990"/>
    <col min="15362" max="15362" width="16.140625" style="990" bestFit="1" customWidth="1"/>
    <col min="15363" max="15365" width="11" style="990" customWidth="1"/>
    <col min="15366" max="15367" width="10.7109375" style="990" customWidth="1"/>
    <col min="15368" max="15368" width="11.7109375" style="990" customWidth="1"/>
    <col min="15369" max="15369" width="10.7109375" style="990" customWidth="1"/>
    <col min="15370" max="15370" width="11.28515625" style="990" customWidth="1"/>
    <col min="15371" max="15371" width="11.42578125" style="990" customWidth="1"/>
    <col min="15372" max="15372" width="12.42578125" style="990" customWidth="1"/>
    <col min="15373" max="15617" width="9.140625" style="990"/>
    <col min="15618" max="15618" width="16.140625" style="990" bestFit="1" customWidth="1"/>
    <col min="15619" max="15621" width="11" style="990" customWidth="1"/>
    <col min="15622" max="15623" width="10.7109375" style="990" customWidth="1"/>
    <col min="15624" max="15624" width="11.7109375" style="990" customWidth="1"/>
    <col min="15625" max="15625" width="10.7109375" style="990" customWidth="1"/>
    <col min="15626" max="15626" width="11.28515625" style="990" customWidth="1"/>
    <col min="15627" max="15627" width="11.42578125" style="990" customWidth="1"/>
    <col min="15628" max="15628" width="12.42578125" style="990" customWidth="1"/>
    <col min="15629" max="15873" width="9.140625" style="990"/>
    <col min="15874" max="15874" width="16.140625" style="990" bestFit="1" customWidth="1"/>
    <col min="15875" max="15877" width="11" style="990" customWidth="1"/>
    <col min="15878" max="15879" width="10.7109375" style="990" customWidth="1"/>
    <col min="15880" max="15880" width="11.7109375" style="990" customWidth="1"/>
    <col min="15881" max="15881" width="10.7109375" style="990" customWidth="1"/>
    <col min="15882" max="15882" width="11.28515625" style="990" customWidth="1"/>
    <col min="15883" max="15883" width="11.42578125" style="990" customWidth="1"/>
    <col min="15884" max="15884" width="12.42578125" style="990" customWidth="1"/>
    <col min="15885" max="16129" width="9.140625" style="990"/>
    <col min="16130" max="16130" width="16.140625" style="990" bestFit="1" customWidth="1"/>
    <col min="16131" max="16133" width="11" style="990" customWidth="1"/>
    <col min="16134" max="16135" width="10.7109375" style="990" customWidth="1"/>
    <col min="16136" max="16136" width="11.7109375" style="990" customWidth="1"/>
    <col min="16137" max="16137" width="10.7109375" style="990" customWidth="1"/>
    <col min="16138" max="16138" width="11.28515625" style="990" customWidth="1"/>
    <col min="16139" max="16139" width="11.42578125" style="990" customWidth="1"/>
    <col min="16140" max="16140" width="12.42578125" style="990" customWidth="1"/>
    <col min="16141" max="16384" width="9.140625" style="990"/>
  </cols>
  <sheetData>
    <row r="1" spans="1:12">
      <c r="A1" s="989"/>
      <c r="B1" s="2546" t="s">
        <v>1551</v>
      </c>
      <c r="C1" s="2546"/>
      <c r="D1" s="2546"/>
      <c r="E1" s="2546"/>
      <c r="F1" s="2546"/>
      <c r="G1" s="2546"/>
      <c r="H1" s="2546"/>
      <c r="I1" s="2546"/>
      <c r="J1" s="2546"/>
      <c r="K1" s="2546"/>
      <c r="L1" s="2546"/>
    </row>
    <row r="2" spans="1:12">
      <c r="A2" s="989"/>
      <c r="B2" s="2546" t="s">
        <v>901</v>
      </c>
      <c r="C2" s="2546"/>
      <c r="D2" s="2546"/>
      <c r="E2" s="2546"/>
      <c r="F2" s="2546"/>
      <c r="G2" s="2546"/>
      <c r="H2" s="2546"/>
      <c r="I2" s="2546"/>
      <c r="J2" s="2546"/>
      <c r="K2" s="2546"/>
      <c r="L2" s="2546"/>
    </row>
    <row r="3" spans="1:12">
      <c r="C3" s="992"/>
      <c r="D3" s="992"/>
      <c r="E3" s="992"/>
      <c r="F3" s="992"/>
      <c r="G3" s="992"/>
    </row>
    <row r="4" spans="1:12" ht="16.5" thickBot="1">
      <c r="B4" s="993"/>
      <c r="C4" s="993"/>
      <c r="D4" s="993"/>
      <c r="E4" s="993"/>
      <c r="F4" s="993"/>
      <c r="G4" s="993"/>
      <c r="H4" s="993"/>
      <c r="I4" s="993"/>
      <c r="J4" s="993"/>
      <c r="L4" s="993" t="s">
        <v>902</v>
      </c>
    </row>
    <row r="5" spans="1:12" ht="24.75" customHeight="1" thickTop="1">
      <c r="B5" s="2917" t="s">
        <v>216</v>
      </c>
      <c r="C5" s="2919" t="s">
        <v>903</v>
      </c>
      <c r="D5" s="2920"/>
      <c r="E5" s="2920"/>
      <c r="F5" s="2920"/>
      <c r="G5" s="2921"/>
      <c r="H5" s="2922" t="s">
        <v>904</v>
      </c>
      <c r="I5" s="2922"/>
      <c r="J5" s="2922"/>
      <c r="K5" s="2922"/>
      <c r="L5" s="2923"/>
    </row>
    <row r="6" spans="1:12" ht="24.75" customHeight="1">
      <c r="B6" s="2918"/>
      <c r="C6" s="994" t="s">
        <v>0</v>
      </c>
      <c r="D6" s="995" t="s">
        <v>1</v>
      </c>
      <c r="E6" s="995" t="s">
        <v>87</v>
      </c>
      <c r="F6" s="995" t="s">
        <v>102</v>
      </c>
      <c r="G6" s="994" t="s">
        <v>106</v>
      </c>
      <c r="H6" s="996" t="s">
        <v>0</v>
      </c>
      <c r="I6" s="995" t="s">
        <v>1</v>
      </c>
      <c r="J6" s="994" t="s">
        <v>87</v>
      </c>
      <c r="K6" s="996" t="s">
        <v>102</v>
      </c>
      <c r="L6" s="997" t="s">
        <v>106</v>
      </c>
    </row>
    <row r="7" spans="1:12" ht="24.95" customHeight="1">
      <c r="B7" s="998" t="s">
        <v>17</v>
      </c>
      <c r="C7" s="999">
        <v>4.4000000000000003E-3</v>
      </c>
      <c r="D7" s="1000">
        <v>0.94777795275590537</v>
      </c>
      <c r="E7" s="1000">
        <v>0.43990000000000001</v>
      </c>
      <c r="F7" s="1001">
        <v>0.55069999999999997</v>
      </c>
      <c r="G7" s="1002">
        <v>3.34</v>
      </c>
      <c r="H7" s="1003" t="s">
        <v>300</v>
      </c>
      <c r="I7" s="1004" t="s">
        <v>300</v>
      </c>
      <c r="J7" s="1005" t="s">
        <v>300</v>
      </c>
      <c r="K7" s="1006">
        <v>1.3228599999999999</v>
      </c>
      <c r="L7" s="1007">
        <v>3.9347799999999999</v>
      </c>
    </row>
    <row r="8" spans="1:12" ht="24.95" customHeight="1">
      <c r="B8" s="1008" t="s">
        <v>16</v>
      </c>
      <c r="C8" s="1009">
        <v>6.5600000000000006E-2</v>
      </c>
      <c r="D8" s="1009">
        <v>2.2200000000000002</v>
      </c>
      <c r="E8" s="1009">
        <v>2.0503999999999998</v>
      </c>
      <c r="F8" s="1010">
        <v>0.48</v>
      </c>
      <c r="G8" s="1002">
        <v>2.87</v>
      </c>
      <c r="H8" s="1011">
        <v>0.54</v>
      </c>
      <c r="I8" s="1012">
        <v>3.04</v>
      </c>
      <c r="J8" s="1009">
        <v>2.6856</v>
      </c>
      <c r="K8" s="1011">
        <v>1.51</v>
      </c>
      <c r="L8" s="1007">
        <v>3.6044</v>
      </c>
    </row>
    <row r="9" spans="1:12" ht="24.95" customHeight="1">
      <c r="B9" s="1008" t="s">
        <v>15</v>
      </c>
      <c r="C9" s="1009">
        <v>0.92669999999999997</v>
      </c>
      <c r="D9" s="1009">
        <v>1.1000000000000001</v>
      </c>
      <c r="E9" s="1009">
        <v>2.1162000000000001</v>
      </c>
      <c r="F9" s="1010">
        <v>1.1832</v>
      </c>
      <c r="G9" s="1002">
        <v>1.7707999999999999</v>
      </c>
      <c r="H9" s="1011">
        <v>0.93489999999999995</v>
      </c>
      <c r="I9" s="1012">
        <v>1.97</v>
      </c>
      <c r="J9" s="1009">
        <v>2.7359</v>
      </c>
      <c r="K9" s="1011">
        <v>2.0476999999999999</v>
      </c>
      <c r="L9" s="1007">
        <v>3.2067000000000001</v>
      </c>
    </row>
    <row r="10" spans="1:12" ht="24.95" customHeight="1">
      <c r="B10" s="1008" t="s">
        <v>14</v>
      </c>
      <c r="C10" s="1009">
        <v>0.52349999999999997</v>
      </c>
      <c r="D10" s="1009">
        <v>0.28999999999999998</v>
      </c>
      <c r="E10" s="1009">
        <v>3.0040184818481848</v>
      </c>
      <c r="F10" s="1010">
        <v>2.5548000000000002</v>
      </c>
      <c r="G10" s="1002">
        <v>2.2000000000000002</v>
      </c>
      <c r="H10" s="1011">
        <v>0.87260000000000004</v>
      </c>
      <c r="I10" s="1012">
        <v>0.97</v>
      </c>
      <c r="J10" s="1009">
        <v>3.6509746666666669</v>
      </c>
      <c r="K10" s="1011">
        <v>3.1175000000000002</v>
      </c>
      <c r="L10" s="1007">
        <v>3.1</v>
      </c>
    </row>
    <row r="11" spans="1:12" ht="24.95" customHeight="1">
      <c r="B11" s="1008" t="s">
        <v>13</v>
      </c>
      <c r="C11" s="1009">
        <v>0.128</v>
      </c>
      <c r="D11" s="1009">
        <v>0.48370000000000002</v>
      </c>
      <c r="E11" s="1009">
        <v>2.3419982353698852</v>
      </c>
      <c r="F11" s="1010">
        <v>5.5149176531715014</v>
      </c>
      <c r="G11" s="1002">
        <v>0.99690000000000001</v>
      </c>
      <c r="H11" s="1011">
        <v>0.58030000000000004</v>
      </c>
      <c r="I11" s="1012">
        <v>0.95879999999999999</v>
      </c>
      <c r="J11" s="1009">
        <v>3.25</v>
      </c>
      <c r="K11" s="1011">
        <v>4.9699</v>
      </c>
      <c r="L11" s="1007">
        <v>2.1920000000000002</v>
      </c>
    </row>
    <row r="12" spans="1:12" ht="24.95" customHeight="1">
      <c r="B12" s="1008" t="s">
        <v>12</v>
      </c>
      <c r="C12" s="1009">
        <v>0.15509999999999999</v>
      </c>
      <c r="D12" s="1009">
        <v>0.67949999999999999</v>
      </c>
      <c r="E12" s="1009">
        <v>1.7373000000000001</v>
      </c>
      <c r="F12" s="1010">
        <v>5.8220000000000001</v>
      </c>
      <c r="G12" s="1002">
        <v>0.86</v>
      </c>
      <c r="H12" s="1011">
        <v>0.36899999999999999</v>
      </c>
      <c r="I12" s="1012">
        <v>0.94340000000000002</v>
      </c>
      <c r="J12" s="1009">
        <v>2.6956000000000002</v>
      </c>
      <c r="K12" s="1011">
        <v>5.7587999999999999</v>
      </c>
      <c r="L12" s="1007">
        <v>2</v>
      </c>
    </row>
    <row r="13" spans="1:12" ht="24.95" customHeight="1">
      <c r="B13" s="1008" t="s">
        <v>11</v>
      </c>
      <c r="C13" s="1009">
        <v>0.7409</v>
      </c>
      <c r="D13" s="1009">
        <v>0.35</v>
      </c>
      <c r="E13" s="1009">
        <v>2.6432000000000002</v>
      </c>
      <c r="F13" s="1010">
        <v>3.9250794520547947</v>
      </c>
      <c r="G13" s="1002">
        <v>3.4394</v>
      </c>
      <c r="H13" s="1828" t="s">
        <v>300</v>
      </c>
      <c r="I13" s="1829" t="s">
        <v>300</v>
      </c>
      <c r="J13" s="1830" t="s">
        <v>300</v>
      </c>
      <c r="K13" s="1828" t="s">
        <v>300</v>
      </c>
      <c r="L13" s="1831" t="s">
        <v>300</v>
      </c>
    </row>
    <row r="14" spans="1:12" s="1019" customFormat="1" ht="24.95" customHeight="1">
      <c r="A14" s="1014"/>
      <c r="B14" s="1015" t="s">
        <v>10</v>
      </c>
      <c r="C14" s="1009">
        <v>1.1286</v>
      </c>
      <c r="D14" s="1016">
        <v>0.5323</v>
      </c>
      <c r="E14" s="1016">
        <v>0.74419999999999997</v>
      </c>
      <c r="F14" s="1017">
        <v>4.7</v>
      </c>
      <c r="G14" s="1002">
        <v>3.5543999999999998</v>
      </c>
      <c r="H14" s="1011">
        <v>1.3758999999999999</v>
      </c>
      <c r="I14" s="1018">
        <v>1.3328</v>
      </c>
      <c r="J14" s="1016">
        <v>2.2334999999999998</v>
      </c>
      <c r="K14" s="1006">
        <v>5.17</v>
      </c>
      <c r="L14" s="1007">
        <v>4.7937000000000003</v>
      </c>
    </row>
    <row r="15" spans="1:12" s="1019" customFormat="1" ht="24.95" customHeight="1">
      <c r="A15" s="1014"/>
      <c r="B15" s="1015" t="s">
        <v>9</v>
      </c>
      <c r="C15" s="1009">
        <v>0.68700000000000006</v>
      </c>
      <c r="D15" s="1009">
        <v>1.0973999999999999</v>
      </c>
      <c r="E15" s="1009">
        <v>0.92610000000000003</v>
      </c>
      <c r="F15" s="1010">
        <v>4.9848999999999997</v>
      </c>
      <c r="G15" s="1002">
        <v>4.4381650070126222</v>
      </c>
      <c r="H15" s="1011">
        <v>1.1623000000000001</v>
      </c>
      <c r="I15" s="1012">
        <v>1.2907999999999999</v>
      </c>
      <c r="J15" s="1009">
        <v>2.3067000000000002</v>
      </c>
      <c r="K15" s="1011">
        <v>5.1997</v>
      </c>
      <c r="L15" s="1007">
        <v>4.686042546683332</v>
      </c>
    </row>
    <row r="16" spans="1:12" ht="24.95" customHeight="1">
      <c r="B16" s="1008" t="s">
        <v>8</v>
      </c>
      <c r="C16" s="1009">
        <v>0.59040000000000004</v>
      </c>
      <c r="D16" s="1016">
        <v>1.3361000000000001</v>
      </c>
      <c r="E16" s="1016">
        <v>0.77629999999999999</v>
      </c>
      <c r="F16" s="1017">
        <v>5.1452</v>
      </c>
      <c r="G16" s="1002">
        <v>4.2913156626506019</v>
      </c>
      <c r="H16" s="1011">
        <v>0.98270000000000002</v>
      </c>
      <c r="I16" s="1012">
        <v>0.60160000000000002</v>
      </c>
      <c r="J16" s="1009">
        <v>2.8351000000000002</v>
      </c>
      <c r="K16" s="1011">
        <v>5.3190999999999997</v>
      </c>
      <c r="L16" s="1007">
        <v>4.773456862745098</v>
      </c>
    </row>
    <row r="17" spans="2:12" ht="24.95" customHeight="1">
      <c r="B17" s="1008" t="s">
        <v>7</v>
      </c>
      <c r="C17" s="1009">
        <v>0.37190000000000001</v>
      </c>
      <c r="D17" s="1009">
        <v>0.1182</v>
      </c>
      <c r="E17" s="1009">
        <v>1.03</v>
      </c>
      <c r="F17" s="1010">
        <v>4.3784369186716257</v>
      </c>
      <c r="G17" s="1002">
        <v>5.503210042397539</v>
      </c>
      <c r="H17" s="1013" t="s">
        <v>300</v>
      </c>
      <c r="I17" s="1012">
        <v>0.67369999999999997</v>
      </c>
      <c r="J17" s="1009">
        <v>2.1</v>
      </c>
      <c r="K17" s="1011">
        <v>4.8255237762237764</v>
      </c>
      <c r="L17" s="1007">
        <v>5.7765341849148415</v>
      </c>
    </row>
    <row r="18" spans="2:12" ht="24.95" customHeight="1">
      <c r="B18" s="1020" t="s">
        <v>6</v>
      </c>
      <c r="C18" s="1021">
        <v>0.1739</v>
      </c>
      <c r="D18" s="1022">
        <v>4.5600000000000002E-2</v>
      </c>
      <c r="E18" s="1021">
        <v>0.71033567156063082</v>
      </c>
      <c r="F18" s="1023">
        <v>3.7410999999999999</v>
      </c>
      <c r="G18" s="1002">
        <v>4.9685157869012704</v>
      </c>
      <c r="H18" s="1011">
        <v>0.75790000000000002</v>
      </c>
      <c r="I18" s="1022">
        <v>0.7218</v>
      </c>
      <c r="J18" s="1009" t="s">
        <v>878</v>
      </c>
      <c r="K18" s="1011" t="s">
        <v>300</v>
      </c>
      <c r="L18" s="1007">
        <v>4.7758000000000003</v>
      </c>
    </row>
    <row r="19" spans="2:12" ht="24.95" customHeight="1" thickBot="1">
      <c r="B19" s="1024" t="s">
        <v>905</v>
      </c>
      <c r="C19" s="1025">
        <v>0.43</v>
      </c>
      <c r="D19" s="1026">
        <v>0.7860129132792667</v>
      </c>
      <c r="E19" s="1025">
        <v>1.4459628150761978</v>
      </c>
      <c r="F19" s="1027">
        <v>4.4763999999999999</v>
      </c>
      <c r="G19" s="1028">
        <v>3.1999835997438892</v>
      </c>
      <c r="H19" s="1029">
        <v>0.78</v>
      </c>
      <c r="I19" s="1026">
        <v>1.03</v>
      </c>
      <c r="J19" s="1025">
        <v>2.5409970529741455</v>
      </c>
      <c r="K19" s="1029">
        <v>4.18</v>
      </c>
      <c r="L19" s="1030">
        <v>4.258367237220833</v>
      </c>
    </row>
    <row r="20" spans="2:12" ht="16.5" thickTop="1">
      <c r="K20" s="1019"/>
      <c r="L20" s="1019"/>
    </row>
    <row r="21" spans="2:12">
      <c r="K21" s="1019"/>
      <c r="L21" s="1019"/>
    </row>
    <row r="22" spans="2:12">
      <c r="C22" s="1031"/>
      <c r="D22" s="1032"/>
      <c r="E22" s="1032"/>
      <c r="F22" s="1032"/>
      <c r="G22" s="1032"/>
    </row>
    <row r="23" spans="2:12">
      <c r="C23" s="1033"/>
      <c r="D23" s="1034"/>
      <c r="E23" s="1034"/>
      <c r="F23" s="1034"/>
      <c r="G23" s="1034"/>
    </row>
    <row r="24" spans="2:12">
      <c r="C24" s="1033"/>
      <c r="D24" s="1034"/>
      <c r="E24" s="1034"/>
      <c r="F24" s="1034"/>
      <c r="G24" s="1034"/>
    </row>
    <row r="25" spans="2:12">
      <c r="C25" s="1033"/>
      <c r="D25" s="1034"/>
      <c r="E25" s="1034"/>
      <c r="F25" s="1034"/>
      <c r="G25" s="1034"/>
    </row>
    <row r="26" spans="2:12">
      <c r="C26" s="1033"/>
      <c r="D26" s="1034"/>
      <c r="E26" s="1034"/>
      <c r="F26" s="1034"/>
      <c r="G26" s="1034"/>
    </row>
    <row r="27" spans="2:12">
      <c r="C27" s="1033"/>
      <c r="D27" s="1034"/>
      <c r="E27" s="1034"/>
      <c r="F27" s="1034"/>
      <c r="G27" s="1034"/>
    </row>
    <row r="28" spans="2:12">
      <c r="C28" s="1033"/>
      <c r="D28" s="1034"/>
      <c r="E28" s="1034"/>
      <c r="F28" s="1034"/>
      <c r="G28" s="1034"/>
    </row>
    <row r="29" spans="2:12">
      <c r="C29" s="1033"/>
      <c r="D29" s="1035"/>
      <c r="E29" s="1035"/>
      <c r="F29" s="1035"/>
      <c r="G29" s="1035"/>
    </row>
    <row r="30" spans="2:12">
      <c r="C30" s="1031"/>
      <c r="D30" s="1034"/>
      <c r="E30" s="1034"/>
      <c r="F30" s="1034"/>
      <c r="G30" s="1034"/>
    </row>
    <row r="31" spans="2:12">
      <c r="C31" s="1033"/>
      <c r="D31" s="1036"/>
      <c r="E31" s="1036"/>
      <c r="F31" s="1036"/>
      <c r="G31" s="1036"/>
    </row>
    <row r="32" spans="2:12">
      <c r="C32" s="1031"/>
      <c r="D32" s="1037"/>
      <c r="E32" s="1037"/>
      <c r="F32" s="1037"/>
      <c r="G32" s="1037"/>
    </row>
    <row r="33" spans="3:12">
      <c r="C33" s="1033"/>
      <c r="D33" s="1036"/>
      <c r="E33" s="1036"/>
      <c r="F33" s="1036"/>
      <c r="G33" s="1036"/>
      <c r="H33" s="329"/>
      <c r="I33" s="329"/>
      <c r="J33" s="329"/>
      <c r="K33" s="329"/>
      <c r="L33" s="329"/>
    </row>
    <row r="34" spans="3:12">
      <c r="C34" s="1033"/>
      <c r="D34" s="1037"/>
      <c r="E34" s="1037"/>
      <c r="F34" s="1037"/>
      <c r="G34" s="1037"/>
      <c r="H34" s="1038"/>
      <c r="I34" s="329"/>
      <c r="J34" s="329"/>
      <c r="K34" s="329"/>
      <c r="L34" s="329"/>
    </row>
    <row r="35" spans="3:12">
      <c r="C35" s="1039"/>
      <c r="D35" s="1037"/>
      <c r="E35" s="1037"/>
      <c r="F35" s="1037"/>
      <c r="G35" s="1037"/>
    </row>
    <row r="36" spans="3:12">
      <c r="C36" s="1040"/>
      <c r="E36" s="1040"/>
    </row>
    <row r="37" spans="3:12">
      <c r="C37" s="1040"/>
      <c r="E37" s="1040"/>
    </row>
  </sheetData>
  <mergeCells count="5">
    <mergeCell ref="B1:L1"/>
    <mergeCell ref="B2:L2"/>
    <mergeCell ref="B5:B6"/>
    <mergeCell ref="C5:G5"/>
    <mergeCell ref="H5:L5"/>
  </mergeCells>
  <pageMargins left="0.5" right="0.5" top="1" bottom="1" header="0.3" footer="0.3"/>
  <pageSetup scale="71" orientation="portrait" r:id="rId1"/>
</worksheet>
</file>

<file path=xl/worksheets/sheet56.xml><?xml version="1.0" encoding="utf-8"?>
<worksheet xmlns="http://schemas.openxmlformats.org/spreadsheetml/2006/main" xmlns:r="http://schemas.openxmlformats.org/officeDocument/2006/relationships">
  <sheetPr>
    <pageSetUpPr fitToPage="1"/>
  </sheetPr>
  <dimension ref="A1:J61"/>
  <sheetViews>
    <sheetView showGridLines="0" topLeftCell="A41" workbookViewId="0">
      <selection activeCell="N55" sqref="N55"/>
    </sheetView>
  </sheetViews>
  <sheetFormatPr defaultColWidth="11.42578125" defaultRowHeight="12.75"/>
  <cols>
    <col min="1" max="1" width="46.85546875" style="1622" customWidth="1"/>
    <col min="2" max="3" width="8.28515625" style="1622" bestFit="1" customWidth="1"/>
    <col min="4" max="4" width="8.28515625" style="1622" customWidth="1"/>
    <col min="5" max="6" width="7.7109375" style="1622" bestFit="1" customWidth="1"/>
    <col min="7" max="7" width="11.42578125" style="1622" customWidth="1"/>
    <col min="8" max="8" width="9.42578125" style="1622" bestFit="1" customWidth="1"/>
    <col min="9" max="256" width="11.42578125" style="1622"/>
    <col min="257" max="257" width="46.85546875" style="1622" customWidth="1"/>
    <col min="258" max="259" width="8.28515625" style="1622" bestFit="1" customWidth="1"/>
    <col min="260" max="260" width="8.28515625" style="1622" customWidth="1"/>
    <col min="261" max="262" width="7.7109375" style="1622" bestFit="1" customWidth="1"/>
    <col min="263" max="263" width="11.42578125" style="1622" customWidth="1"/>
    <col min="264" max="264" width="9.42578125" style="1622" bestFit="1" customWidth="1"/>
    <col min="265" max="512" width="11.42578125" style="1622"/>
    <col min="513" max="513" width="46.85546875" style="1622" customWidth="1"/>
    <col min="514" max="515" width="8.28515625" style="1622" bestFit="1" customWidth="1"/>
    <col min="516" max="516" width="8.28515625" style="1622" customWidth="1"/>
    <col min="517" max="518" width="7.7109375" style="1622" bestFit="1" customWidth="1"/>
    <col min="519" max="519" width="11.42578125" style="1622" customWidth="1"/>
    <col min="520" max="520" width="9.42578125" style="1622" bestFit="1" customWidth="1"/>
    <col min="521" max="768" width="11.42578125" style="1622"/>
    <col min="769" max="769" width="46.85546875" style="1622" customWidth="1"/>
    <col min="770" max="771" width="8.28515625" style="1622" bestFit="1" customWidth="1"/>
    <col min="772" max="772" width="8.28515625" style="1622" customWidth="1"/>
    <col min="773" max="774" width="7.7109375" style="1622" bestFit="1" customWidth="1"/>
    <col min="775" max="775" width="11.42578125" style="1622" customWidth="1"/>
    <col min="776" max="776" width="9.42578125" style="1622" bestFit="1" customWidth="1"/>
    <col min="777" max="1024" width="11.42578125" style="1622"/>
    <col min="1025" max="1025" width="46.85546875" style="1622" customWidth="1"/>
    <col min="1026" max="1027" width="8.28515625" style="1622" bestFit="1" customWidth="1"/>
    <col min="1028" max="1028" width="8.28515625" style="1622" customWidth="1"/>
    <col min="1029" max="1030" width="7.7109375" style="1622" bestFit="1" customWidth="1"/>
    <col min="1031" max="1031" width="11.42578125" style="1622" customWidth="1"/>
    <col min="1032" max="1032" width="9.42578125" style="1622" bestFit="1" customWidth="1"/>
    <col min="1033" max="1280" width="11.42578125" style="1622"/>
    <col min="1281" max="1281" width="46.85546875" style="1622" customWidth="1"/>
    <col min="1282" max="1283" width="8.28515625" style="1622" bestFit="1" customWidth="1"/>
    <col min="1284" max="1284" width="8.28515625" style="1622" customWidth="1"/>
    <col min="1285" max="1286" width="7.7109375" style="1622" bestFit="1" customWidth="1"/>
    <col min="1287" max="1287" width="11.42578125" style="1622" customWidth="1"/>
    <col min="1288" max="1288" width="9.42578125" style="1622" bestFit="1" customWidth="1"/>
    <col min="1289" max="1536" width="11.42578125" style="1622"/>
    <col min="1537" max="1537" width="46.85546875" style="1622" customWidth="1"/>
    <col min="1538" max="1539" width="8.28515625" style="1622" bestFit="1" customWidth="1"/>
    <col min="1540" max="1540" width="8.28515625" style="1622" customWidth="1"/>
    <col min="1541" max="1542" width="7.7109375" style="1622" bestFit="1" customWidth="1"/>
    <col min="1543" max="1543" width="11.42578125" style="1622" customWidth="1"/>
    <col min="1544" max="1544" width="9.42578125" style="1622" bestFit="1" customWidth="1"/>
    <col min="1545" max="1792" width="11.42578125" style="1622"/>
    <col min="1793" max="1793" width="46.85546875" style="1622" customWidth="1"/>
    <col min="1794" max="1795" width="8.28515625" style="1622" bestFit="1" customWidth="1"/>
    <col min="1796" max="1796" width="8.28515625" style="1622" customWidth="1"/>
    <col min="1797" max="1798" width="7.7109375" style="1622" bestFit="1" customWidth="1"/>
    <col min="1799" max="1799" width="11.42578125" style="1622" customWidth="1"/>
    <col min="1800" max="1800" width="9.42578125" style="1622" bestFit="1" customWidth="1"/>
    <col min="1801" max="2048" width="11.42578125" style="1622"/>
    <col min="2049" max="2049" width="46.85546875" style="1622" customWidth="1"/>
    <col min="2050" max="2051" width="8.28515625" style="1622" bestFit="1" customWidth="1"/>
    <col min="2052" max="2052" width="8.28515625" style="1622" customWidth="1"/>
    <col min="2053" max="2054" width="7.7109375" style="1622" bestFit="1" customWidth="1"/>
    <col min="2055" max="2055" width="11.42578125" style="1622" customWidth="1"/>
    <col min="2056" max="2056" width="9.42578125" style="1622" bestFit="1" customWidth="1"/>
    <col min="2057" max="2304" width="11.42578125" style="1622"/>
    <col min="2305" max="2305" width="46.85546875" style="1622" customWidth="1"/>
    <col min="2306" max="2307" width="8.28515625" style="1622" bestFit="1" customWidth="1"/>
    <col min="2308" max="2308" width="8.28515625" style="1622" customWidth="1"/>
    <col min="2309" max="2310" width="7.7109375" style="1622" bestFit="1" customWidth="1"/>
    <col min="2311" max="2311" width="11.42578125" style="1622" customWidth="1"/>
    <col min="2312" max="2312" width="9.42578125" style="1622" bestFit="1" customWidth="1"/>
    <col min="2313" max="2560" width="11.42578125" style="1622"/>
    <col min="2561" max="2561" width="46.85546875" style="1622" customWidth="1"/>
    <col min="2562" max="2563" width="8.28515625" style="1622" bestFit="1" customWidth="1"/>
    <col min="2564" max="2564" width="8.28515625" style="1622" customWidth="1"/>
    <col min="2565" max="2566" width="7.7109375" style="1622" bestFit="1" customWidth="1"/>
    <col min="2567" max="2567" width="11.42578125" style="1622" customWidth="1"/>
    <col min="2568" max="2568" width="9.42578125" style="1622" bestFit="1" customWidth="1"/>
    <col min="2569" max="2816" width="11.42578125" style="1622"/>
    <col min="2817" max="2817" width="46.85546875" style="1622" customWidth="1"/>
    <col min="2818" max="2819" width="8.28515625" style="1622" bestFit="1" customWidth="1"/>
    <col min="2820" max="2820" width="8.28515625" style="1622" customWidth="1"/>
    <col min="2821" max="2822" width="7.7109375" style="1622" bestFit="1" customWidth="1"/>
    <col min="2823" max="2823" width="11.42578125" style="1622" customWidth="1"/>
    <col min="2824" max="2824" width="9.42578125" style="1622" bestFit="1" customWidth="1"/>
    <col min="2825" max="3072" width="11.42578125" style="1622"/>
    <col min="3073" max="3073" width="46.85546875" style="1622" customWidth="1"/>
    <col min="3074" max="3075" width="8.28515625" style="1622" bestFit="1" customWidth="1"/>
    <col min="3076" max="3076" width="8.28515625" style="1622" customWidth="1"/>
    <col min="3077" max="3078" width="7.7109375" style="1622" bestFit="1" customWidth="1"/>
    <col min="3079" max="3079" width="11.42578125" style="1622" customWidth="1"/>
    <col min="3080" max="3080" width="9.42578125" style="1622" bestFit="1" customWidth="1"/>
    <col min="3081" max="3328" width="11.42578125" style="1622"/>
    <col min="3329" max="3329" width="46.85546875" style="1622" customWidth="1"/>
    <col min="3330" max="3331" width="8.28515625" style="1622" bestFit="1" customWidth="1"/>
    <col min="3332" max="3332" width="8.28515625" style="1622" customWidth="1"/>
    <col min="3333" max="3334" width="7.7109375" style="1622" bestFit="1" customWidth="1"/>
    <col min="3335" max="3335" width="11.42578125" style="1622" customWidth="1"/>
    <col min="3336" max="3336" width="9.42578125" style="1622" bestFit="1" customWidth="1"/>
    <col min="3337" max="3584" width="11.42578125" style="1622"/>
    <col min="3585" max="3585" width="46.85546875" style="1622" customWidth="1"/>
    <col min="3586" max="3587" width="8.28515625" style="1622" bestFit="1" customWidth="1"/>
    <col min="3588" max="3588" width="8.28515625" style="1622" customWidth="1"/>
    <col min="3589" max="3590" width="7.7109375" style="1622" bestFit="1" customWidth="1"/>
    <col min="3591" max="3591" width="11.42578125" style="1622" customWidth="1"/>
    <col min="3592" max="3592" width="9.42578125" style="1622" bestFit="1" customWidth="1"/>
    <col min="3593" max="3840" width="11.42578125" style="1622"/>
    <col min="3841" max="3841" width="46.85546875" style="1622" customWidth="1"/>
    <col min="3842" max="3843" width="8.28515625" style="1622" bestFit="1" customWidth="1"/>
    <col min="3844" max="3844" width="8.28515625" style="1622" customWidth="1"/>
    <col min="3845" max="3846" width="7.7109375" style="1622" bestFit="1" customWidth="1"/>
    <col min="3847" max="3847" width="11.42578125" style="1622" customWidth="1"/>
    <col min="3848" max="3848" width="9.42578125" style="1622" bestFit="1" customWidth="1"/>
    <col min="3849" max="4096" width="11.42578125" style="1622"/>
    <col min="4097" max="4097" width="46.85546875" style="1622" customWidth="1"/>
    <col min="4098" max="4099" width="8.28515625" style="1622" bestFit="1" customWidth="1"/>
    <col min="4100" max="4100" width="8.28515625" style="1622" customWidth="1"/>
    <col min="4101" max="4102" width="7.7109375" style="1622" bestFit="1" customWidth="1"/>
    <col min="4103" max="4103" width="11.42578125" style="1622" customWidth="1"/>
    <col min="4104" max="4104" width="9.42578125" style="1622" bestFit="1" customWidth="1"/>
    <col min="4105" max="4352" width="11.42578125" style="1622"/>
    <col min="4353" max="4353" width="46.85546875" style="1622" customWidth="1"/>
    <col min="4354" max="4355" width="8.28515625" style="1622" bestFit="1" customWidth="1"/>
    <col min="4356" max="4356" width="8.28515625" style="1622" customWidth="1"/>
    <col min="4357" max="4358" width="7.7109375" style="1622" bestFit="1" customWidth="1"/>
    <col min="4359" max="4359" width="11.42578125" style="1622" customWidth="1"/>
    <col min="4360" max="4360" width="9.42578125" style="1622" bestFit="1" customWidth="1"/>
    <col min="4361" max="4608" width="11.42578125" style="1622"/>
    <col min="4609" max="4609" width="46.85546875" style="1622" customWidth="1"/>
    <col min="4610" max="4611" width="8.28515625" style="1622" bestFit="1" customWidth="1"/>
    <col min="4612" max="4612" width="8.28515625" style="1622" customWidth="1"/>
    <col min="4613" max="4614" width="7.7109375" style="1622" bestFit="1" customWidth="1"/>
    <col min="4615" max="4615" width="11.42578125" style="1622" customWidth="1"/>
    <col min="4616" max="4616" width="9.42578125" style="1622" bestFit="1" customWidth="1"/>
    <col min="4617" max="4864" width="11.42578125" style="1622"/>
    <col min="4865" max="4865" width="46.85546875" style="1622" customWidth="1"/>
    <col min="4866" max="4867" width="8.28515625" style="1622" bestFit="1" customWidth="1"/>
    <col min="4868" max="4868" width="8.28515625" style="1622" customWidth="1"/>
    <col min="4869" max="4870" width="7.7109375" style="1622" bestFit="1" customWidth="1"/>
    <col min="4871" max="4871" width="11.42578125" style="1622" customWidth="1"/>
    <col min="4872" max="4872" width="9.42578125" style="1622" bestFit="1" customWidth="1"/>
    <col min="4873" max="5120" width="11.42578125" style="1622"/>
    <col min="5121" max="5121" width="46.85546875" style="1622" customWidth="1"/>
    <col min="5122" max="5123" width="8.28515625" style="1622" bestFit="1" customWidth="1"/>
    <col min="5124" max="5124" width="8.28515625" style="1622" customWidth="1"/>
    <col min="5125" max="5126" width="7.7109375" style="1622" bestFit="1" customWidth="1"/>
    <col min="5127" max="5127" width="11.42578125" style="1622" customWidth="1"/>
    <col min="5128" max="5128" width="9.42578125" style="1622" bestFit="1" customWidth="1"/>
    <col min="5129" max="5376" width="11.42578125" style="1622"/>
    <col min="5377" max="5377" width="46.85546875" style="1622" customWidth="1"/>
    <col min="5378" max="5379" width="8.28515625" style="1622" bestFit="1" customWidth="1"/>
    <col min="5380" max="5380" width="8.28515625" style="1622" customWidth="1"/>
    <col min="5381" max="5382" width="7.7109375" style="1622" bestFit="1" customWidth="1"/>
    <col min="5383" max="5383" width="11.42578125" style="1622" customWidth="1"/>
    <col min="5384" max="5384" width="9.42578125" style="1622" bestFit="1" customWidth="1"/>
    <col min="5385" max="5632" width="11.42578125" style="1622"/>
    <col min="5633" max="5633" width="46.85546875" style="1622" customWidth="1"/>
    <col min="5634" max="5635" width="8.28515625" style="1622" bestFit="1" customWidth="1"/>
    <col min="5636" max="5636" width="8.28515625" style="1622" customWidth="1"/>
    <col min="5637" max="5638" width="7.7109375" style="1622" bestFit="1" customWidth="1"/>
    <col min="5639" max="5639" width="11.42578125" style="1622" customWidth="1"/>
    <col min="5640" max="5640" width="9.42578125" style="1622" bestFit="1" customWidth="1"/>
    <col min="5641" max="5888" width="11.42578125" style="1622"/>
    <col min="5889" max="5889" width="46.85546875" style="1622" customWidth="1"/>
    <col min="5890" max="5891" width="8.28515625" style="1622" bestFit="1" customWidth="1"/>
    <col min="5892" max="5892" width="8.28515625" style="1622" customWidth="1"/>
    <col min="5893" max="5894" width="7.7109375" style="1622" bestFit="1" customWidth="1"/>
    <col min="5895" max="5895" width="11.42578125" style="1622" customWidth="1"/>
    <col min="5896" max="5896" width="9.42578125" style="1622" bestFit="1" customWidth="1"/>
    <col min="5897" max="6144" width="11.42578125" style="1622"/>
    <col min="6145" max="6145" width="46.85546875" style="1622" customWidth="1"/>
    <col min="6146" max="6147" width="8.28515625" style="1622" bestFit="1" customWidth="1"/>
    <col min="6148" max="6148" width="8.28515625" style="1622" customWidth="1"/>
    <col min="6149" max="6150" width="7.7109375" style="1622" bestFit="1" customWidth="1"/>
    <col min="6151" max="6151" width="11.42578125" style="1622" customWidth="1"/>
    <col min="6152" max="6152" width="9.42578125" style="1622" bestFit="1" customWidth="1"/>
    <col min="6153" max="6400" width="11.42578125" style="1622"/>
    <col min="6401" max="6401" width="46.85546875" style="1622" customWidth="1"/>
    <col min="6402" max="6403" width="8.28515625" style="1622" bestFit="1" customWidth="1"/>
    <col min="6404" max="6404" width="8.28515625" style="1622" customWidth="1"/>
    <col min="6405" max="6406" width="7.7109375" style="1622" bestFit="1" customWidth="1"/>
    <col min="6407" max="6407" width="11.42578125" style="1622" customWidth="1"/>
    <col min="6408" max="6408" width="9.42578125" style="1622" bestFit="1" customWidth="1"/>
    <col min="6409" max="6656" width="11.42578125" style="1622"/>
    <col min="6657" max="6657" width="46.85546875" style="1622" customWidth="1"/>
    <col min="6658" max="6659" width="8.28515625" style="1622" bestFit="1" customWidth="1"/>
    <col min="6660" max="6660" width="8.28515625" style="1622" customWidth="1"/>
    <col min="6661" max="6662" width="7.7109375" style="1622" bestFit="1" customWidth="1"/>
    <col min="6663" max="6663" width="11.42578125" style="1622" customWidth="1"/>
    <col min="6664" max="6664" width="9.42578125" style="1622" bestFit="1" customWidth="1"/>
    <col min="6665" max="6912" width="11.42578125" style="1622"/>
    <col min="6913" max="6913" width="46.85546875" style="1622" customWidth="1"/>
    <col min="6914" max="6915" width="8.28515625" style="1622" bestFit="1" customWidth="1"/>
    <col min="6916" max="6916" width="8.28515625" style="1622" customWidth="1"/>
    <col min="6917" max="6918" width="7.7109375" style="1622" bestFit="1" customWidth="1"/>
    <col min="6919" max="6919" width="11.42578125" style="1622" customWidth="1"/>
    <col min="6920" max="6920" width="9.42578125" style="1622" bestFit="1" customWidth="1"/>
    <col min="6921" max="7168" width="11.42578125" style="1622"/>
    <col min="7169" max="7169" width="46.85546875" style="1622" customWidth="1"/>
    <col min="7170" max="7171" width="8.28515625" style="1622" bestFit="1" customWidth="1"/>
    <col min="7172" max="7172" width="8.28515625" style="1622" customWidth="1"/>
    <col min="7173" max="7174" width="7.7109375" style="1622" bestFit="1" customWidth="1"/>
    <col min="7175" max="7175" width="11.42578125" style="1622" customWidth="1"/>
    <col min="7176" max="7176" width="9.42578125" style="1622" bestFit="1" customWidth="1"/>
    <col min="7177" max="7424" width="11.42578125" style="1622"/>
    <col min="7425" max="7425" width="46.85546875" style="1622" customWidth="1"/>
    <col min="7426" max="7427" width="8.28515625" style="1622" bestFit="1" customWidth="1"/>
    <col min="7428" max="7428" width="8.28515625" style="1622" customWidth="1"/>
    <col min="7429" max="7430" width="7.7109375" style="1622" bestFit="1" customWidth="1"/>
    <col min="7431" max="7431" width="11.42578125" style="1622" customWidth="1"/>
    <col min="7432" max="7432" width="9.42578125" style="1622" bestFit="1" customWidth="1"/>
    <col min="7433" max="7680" width="11.42578125" style="1622"/>
    <col min="7681" max="7681" width="46.85546875" style="1622" customWidth="1"/>
    <col min="7682" max="7683" width="8.28515625" style="1622" bestFit="1" customWidth="1"/>
    <col min="7684" max="7684" width="8.28515625" style="1622" customWidth="1"/>
    <col min="7685" max="7686" width="7.7109375" style="1622" bestFit="1" customWidth="1"/>
    <col min="7687" max="7687" width="11.42578125" style="1622" customWidth="1"/>
    <col min="7688" max="7688" width="9.42578125" style="1622" bestFit="1" customWidth="1"/>
    <col min="7689" max="7936" width="11.42578125" style="1622"/>
    <col min="7937" max="7937" width="46.85546875" style="1622" customWidth="1"/>
    <col min="7938" max="7939" width="8.28515625" style="1622" bestFit="1" customWidth="1"/>
    <col min="7940" max="7940" width="8.28515625" style="1622" customWidth="1"/>
    <col min="7941" max="7942" width="7.7109375" style="1622" bestFit="1" customWidth="1"/>
    <col min="7943" max="7943" width="11.42578125" style="1622" customWidth="1"/>
    <col min="7944" max="7944" width="9.42578125" style="1622" bestFit="1" customWidth="1"/>
    <col min="7945" max="8192" width="11.42578125" style="1622"/>
    <col min="8193" max="8193" width="46.85546875" style="1622" customWidth="1"/>
    <col min="8194" max="8195" width="8.28515625" style="1622" bestFit="1" customWidth="1"/>
    <col min="8196" max="8196" width="8.28515625" style="1622" customWidth="1"/>
    <col min="8197" max="8198" width="7.7109375" style="1622" bestFit="1" customWidth="1"/>
    <col min="8199" max="8199" width="11.42578125" style="1622" customWidth="1"/>
    <col min="8200" max="8200" width="9.42578125" style="1622" bestFit="1" customWidth="1"/>
    <col min="8201" max="8448" width="11.42578125" style="1622"/>
    <col min="8449" max="8449" width="46.85546875" style="1622" customWidth="1"/>
    <col min="8450" max="8451" width="8.28515625" style="1622" bestFit="1" customWidth="1"/>
    <col min="8452" max="8452" width="8.28515625" style="1622" customWidth="1"/>
    <col min="8453" max="8454" width="7.7109375" style="1622" bestFit="1" customWidth="1"/>
    <col min="8455" max="8455" width="11.42578125" style="1622" customWidth="1"/>
    <col min="8456" max="8456" width="9.42578125" style="1622" bestFit="1" customWidth="1"/>
    <col min="8457" max="8704" width="11.42578125" style="1622"/>
    <col min="8705" max="8705" width="46.85546875" style="1622" customWidth="1"/>
    <col min="8706" max="8707" width="8.28515625" style="1622" bestFit="1" customWidth="1"/>
    <col min="8708" max="8708" width="8.28515625" style="1622" customWidth="1"/>
    <col min="8709" max="8710" width="7.7109375" style="1622" bestFit="1" customWidth="1"/>
    <col min="8711" max="8711" width="11.42578125" style="1622" customWidth="1"/>
    <col min="8712" max="8712" width="9.42578125" style="1622" bestFit="1" customWidth="1"/>
    <col min="8713" max="8960" width="11.42578125" style="1622"/>
    <col min="8961" max="8961" width="46.85546875" style="1622" customWidth="1"/>
    <col min="8962" max="8963" width="8.28515625" style="1622" bestFit="1" customWidth="1"/>
    <col min="8964" max="8964" width="8.28515625" style="1622" customWidth="1"/>
    <col min="8965" max="8966" width="7.7109375" style="1622" bestFit="1" customWidth="1"/>
    <col min="8967" max="8967" width="11.42578125" style="1622" customWidth="1"/>
    <col min="8968" max="8968" width="9.42578125" style="1622" bestFit="1" customWidth="1"/>
    <col min="8969" max="9216" width="11.42578125" style="1622"/>
    <col min="9217" max="9217" width="46.85546875" style="1622" customWidth="1"/>
    <col min="9218" max="9219" width="8.28515625" style="1622" bestFit="1" customWidth="1"/>
    <col min="9220" max="9220" width="8.28515625" style="1622" customWidth="1"/>
    <col min="9221" max="9222" width="7.7109375" style="1622" bestFit="1" customWidth="1"/>
    <col min="9223" max="9223" width="11.42578125" style="1622" customWidth="1"/>
    <col min="9224" max="9224" width="9.42578125" style="1622" bestFit="1" customWidth="1"/>
    <col min="9225" max="9472" width="11.42578125" style="1622"/>
    <col min="9473" max="9473" width="46.85546875" style="1622" customWidth="1"/>
    <col min="9474" max="9475" width="8.28515625" style="1622" bestFit="1" customWidth="1"/>
    <col min="9476" max="9476" width="8.28515625" style="1622" customWidth="1"/>
    <col min="9477" max="9478" width="7.7109375" style="1622" bestFit="1" customWidth="1"/>
    <col min="9479" max="9479" width="11.42578125" style="1622" customWidth="1"/>
    <col min="9480" max="9480" width="9.42578125" style="1622" bestFit="1" customWidth="1"/>
    <col min="9481" max="9728" width="11.42578125" style="1622"/>
    <col min="9729" max="9729" width="46.85546875" style="1622" customWidth="1"/>
    <col min="9730" max="9731" width="8.28515625" style="1622" bestFit="1" customWidth="1"/>
    <col min="9732" max="9732" width="8.28515625" style="1622" customWidth="1"/>
    <col min="9733" max="9734" width="7.7109375" style="1622" bestFit="1" customWidth="1"/>
    <col min="9735" max="9735" width="11.42578125" style="1622" customWidth="1"/>
    <col min="9736" max="9736" width="9.42578125" style="1622" bestFit="1" customWidth="1"/>
    <col min="9737" max="9984" width="11.42578125" style="1622"/>
    <col min="9985" max="9985" width="46.85546875" style="1622" customWidth="1"/>
    <col min="9986" max="9987" width="8.28515625" style="1622" bestFit="1" customWidth="1"/>
    <col min="9988" max="9988" width="8.28515625" style="1622" customWidth="1"/>
    <col min="9989" max="9990" width="7.7109375" style="1622" bestFit="1" customWidth="1"/>
    <col min="9991" max="9991" width="11.42578125" style="1622" customWidth="1"/>
    <col min="9992" max="9992" width="9.42578125" style="1622" bestFit="1" customWidth="1"/>
    <col min="9993" max="10240" width="11.42578125" style="1622"/>
    <col min="10241" max="10241" width="46.85546875" style="1622" customWidth="1"/>
    <col min="10242" max="10243" width="8.28515625" style="1622" bestFit="1" customWidth="1"/>
    <col min="10244" max="10244" width="8.28515625" style="1622" customWidth="1"/>
    <col min="10245" max="10246" width="7.7109375" style="1622" bestFit="1" customWidth="1"/>
    <col min="10247" max="10247" width="11.42578125" style="1622" customWidth="1"/>
    <col min="10248" max="10248" width="9.42578125" style="1622" bestFit="1" customWidth="1"/>
    <col min="10249" max="10496" width="11.42578125" style="1622"/>
    <col min="10497" max="10497" width="46.85546875" style="1622" customWidth="1"/>
    <col min="10498" max="10499" width="8.28515625" style="1622" bestFit="1" customWidth="1"/>
    <col min="10500" max="10500" width="8.28515625" style="1622" customWidth="1"/>
    <col min="10501" max="10502" width="7.7109375" style="1622" bestFit="1" customWidth="1"/>
    <col min="10503" max="10503" width="11.42578125" style="1622" customWidth="1"/>
    <col min="10504" max="10504" width="9.42578125" style="1622" bestFit="1" customWidth="1"/>
    <col min="10505" max="10752" width="11.42578125" style="1622"/>
    <col min="10753" max="10753" width="46.85546875" style="1622" customWidth="1"/>
    <col min="10754" max="10755" width="8.28515625" style="1622" bestFit="1" customWidth="1"/>
    <col min="10756" max="10756" width="8.28515625" style="1622" customWidth="1"/>
    <col min="10757" max="10758" width="7.7109375" style="1622" bestFit="1" customWidth="1"/>
    <col min="10759" max="10759" width="11.42578125" style="1622" customWidth="1"/>
    <col min="10760" max="10760" width="9.42578125" style="1622" bestFit="1" customWidth="1"/>
    <col min="10761" max="11008" width="11.42578125" style="1622"/>
    <col min="11009" max="11009" width="46.85546875" style="1622" customWidth="1"/>
    <col min="11010" max="11011" width="8.28515625" style="1622" bestFit="1" customWidth="1"/>
    <col min="11012" max="11012" width="8.28515625" style="1622" customWidth="1"/>
    <col min="11013" max="11014" width="7.7109375" style="1622" bestFit="1" customWidth="1"/>
    <col min="11015" max="11015" width="11.42578125" style="1622" customWidth="1"/>
    <col min="11016" max="11016" width="9.42578125" style="1622" bestFit="1" customWidth="1"/>
    <col min="11017" max="11264" width="11.42578125" style="1622"/>
    <col min="11265" max="11265" width="46.85546875" style="1622" customWidth="1"/>
    <col min="11266" max="11267" width="8.28515625" style="1622" bestFit="1" customWidth="1"/>
    <col min="11268" max="11268" width="8.28515625" style="1622" customWidth="1"/>
    <col min="11269" max="11270" width="7.7109375" style="1622" bestFit="1" customWidth="1"/>
    <col min="11271" max="11271" width="11.42578125" style="1622" customWidth="1"/>
    <col min="11272" max="11272" width="9.42578125" style="1622" bestFit="1" customWidth="1"/>
    <col min="11273" max="11520" width="11.42578125" style="1622"/>
    <col min="11521" max="11521" width="46.85546875" style="1622" customWidth="1"/>
    <col min="11522" max="11523" width="8.28515625" style="1622" bestFit="1" customWidth="1"/>
    <col min="11524" max="11524" width="8.28515625" style="1622" customWidth="1"/>
    <col min="11525" max="11526" width="7.7109375" style="1622" bestFit="1" customWidth="1"/>
    <col min="11527" max="11527" width="11.42578125" style="1622" customWidth="1"/>
    <col min="11528" max="11528" width="9.42578125" style="1622" bestFit="1" customWidth="1"/>
    <col min="11529" max="11776" width="11.42578125" style="1622"/>
    <col min="11777" max="11777" width="46.85546875" style="1622" customWidth="1"/>
    <col min="11778" max="11779" width="8.28515625" style="1622" bestFit="1" customWidth="1"/>
    <col min="11780" max="11780" width="8.28515625" style="1622" customWidth="1"/>
    <col min="11781" max="11782" width="7.7109375" style="1622" bestFit="1" customWidth="1"/>
    <col min="11783" max="11783" width="11.42578125" style="1622" customWidth="1"/>
    <col min="11784" max="11784" width="9.42578125" style="1622" bestFit="1" customWidth="1"/>
    <col min="11785" max="12032" width="11.42578125" style="1622"/>
    <col min="12033" max="12033" width="46.85546875" style="1622" customWidth="1"/>
    <col min="12034" max="12035" width="8.28515625" style="1622" bestFit="1" customWidth="1"/>
    <col min="12036" max="12036" width="8.28515625" style="1622" customWidth="1"/>
    <col min="12037" max="12038" width="7.7109375" style="1622" bestFit="1" customWidth="1"/>
    <col min="12039" max="12039" width="11.42578125" style="1622" customWidth="1"/>
    <col min="12040" max="12040" width="9.42578125" style="1622" bestFit="1" customWidth="1"/>
    <col min="12041" max="12288" width="11.42578125" style="1622"/>
    <col min="12289" max="12289" width="46.85546875" style="1622" customWidth="1"/>
    <col min="12290" max="12291" width="8.28515625" style="1622" bestFit="1" customWidth="1"/>
    <col min="12292" max="12292" width="8.28515625" style="1622" customWidth="1"/>
    <col min="12293" max="12294" width="7.7109375" style="1622" bestFit="1" customWidth="1"/>
    <col min="12295" max="12295" width="11.42578125" style="1622" customWidth="1"/>
    <col min="12296" max="12296" width="9.42578125" style="1622" bestFit="1" customWidth="1"/>
    <col min="12297" max="12544" width="11.42578125" style="1622"/>
    <col min="12545" max="12545" width="46.85546875" style="1622" customWidth="1"/>
    <col min="12546" max="12547" width="8.28515625" style="1622" bestFit="1" customWidth="1"/>
    <col min="12548" max="12548" width="8.28515625" style="1622" customWidth="1"/>
    <col min="12549" max="12550" width="7.7109375" style="1622" bestFit="1" customWidth="1"/>
    <col min="12551" max="12551" width="11.42578125" style="1622" customWidth="1"/>
    <col min="12552" max="12552" width="9.42578125" style="1622" bestFit="1" customWidth="1"/>
    <col min="12553" max="12800" width="11.42578125" style="1622"/>
    <col min="12801" max="12801" width="46.85546875" style="1622" customWidth="1"/>
    <col min="12802" max="12803" width="8.28515625" style="1622" bestFit="1" customWidth="1"/>
    <col min="12804" max="12804" width="8.28515625" style="1622" customWidth="1"/>
    <col min="12805" max="12806" width="7.7109375" style="1622" bestFit="1" customWidth="1"/>
    <col min="12807" max="12807" width="11.42578125" style="1622" customWidth="1"/>
    <col min="12808" max="12808" width="9.42578125" style="1622" bestFit="1" customWidth="1"/>
    <col min="12809" max="13056" width="11.42578125" style="1622"/>
    <col min="13057" max="13057" width="46.85546875" style="1622" customWidth="1"/>
    <col min="13058" max="13059" width="8.28515625" style="1622" bestFit="1" customWidth="1"/>
    <col min="13060" max="13060" width="8.28515625" style="1622" customWidth="1"/>
    <col min="13061" max="13062" width="7.7109375" style="1622" bestFit="1" customWidth="1"/>
    <col min="13063" max="13063" width="11.42578125" style="1622" customWidth="1"/>
    <col min="13064" max="13064" width="9.42578125" style="1622" bestFit="1" customWidth="1"/>
    <col min="13065" max="13312" width="11.42578125" style="1622"/>
    <col min="13313" max="13313" width="46.85546875" style="1622" customWidth="1"/>
    <col min="13314" max="13315" width="8.28515625" style="1622" bestFit="1" customWidth="1"/>
    <col min="13316" max="13316" width="8.28515625" style="1622" customWidth="1"/>
    <col min="13317" max="13318" width="7.7109375" style="1622" bestFit="1" customWidth="1"/>
    <col min="13319" max="13319" width="11.42578125" style="1622" customWidth="1"/>
    <col min="13320" max="13320" width="9.42578125" style="1622" bestFit="1" customWidth="1"/>
    <col min="13321" max="13568" width="11.42578125" style="1622"/>
    <col min="13569" max="13569" width="46.85546875" style="1622" customWidth="1"/>
    <col min="13570" max="13571" width="8.28515625" style="1622" bestFit="1" customWidth="1"/>
    <col min="13572" max="13572" width="8.28515625" style="1622" customWidth="1"/>
    <col min="13573" max="13574" width="7.7109375" style="1622" bestFit="1" customWidth="1"/>
    <col min="13575" max="13575" width="11.42578125" style="1622" customWidth="1"/>
    <col min="13576" max="13576" width="9.42578125" style="1622" bestFit="1" customWidth="1"/>
    <col min="13577" max="13824" width="11.42578125" style="1622"/>
    <col min="13825" max="13825" width="46.85546875" style="1622" customWidth="1"/>
    <col min="13826" max="13827" width="8.28515625" style="1622" bestFit="1" customWidth="1"/>
    <col min="13828" max="13828" width="8.28515625" style="1622" customWidth="1"/>
    <col min="13829" max="13830" width="7.7109375" style="1622" bestFit="1" customWidth="1"/>
    <col min="13831" max="13831" width="11.42578125" style="1622" customWidth="1"/>
    <col min="13832" max="13832" width="9.42578125" style="1622" bestFit="1" customWidth="1"/>
    <col min="13833" max="14080" width="11.42578125" style="1622"/>
    <col min="14081" max="14081" width="46.85546875" style="1622" customWidth="1"/>
    <col min="14082" max="14083" width="8.28515625" style="1622" bestFit="1" customWidth="1"/>
    <col min="14084" max="14084" width="8.28515625" style="1622" customWidth="1"/>
    <col min="14085" max="14086" width="7.7109375" style="1622" bestFit="1" customWidth="1"/>
    <col min="14087" max="14087" width="11.42578125" style="1622" customWidth="1"/>
    <col min="14088" max="14088" width="9.42578125" style="1622" bestFit="1" customWidth="1"/>
    <col min="14089" max="14336" width="11.42578125" style="1622"/>
    <col min="14337" max="14337" width="46.85546875" style="1622" customWidth="1"/>
    <col min="14338" max="14339" width="8.28515625" style="1622" bestFit="1" customWidth="1"/>
    <col min="14340" max="14340" width="8.28515625" style="1622" customWidth="1"/>
    <col min="14341" max="14342" width="7.7109375" style="1622" bestFit="1" customWidth="1"/>
    <col min="14343" max="14343" width="11.42578125" style="1622" customWidth="1"/>
    <col min="14344" max="14344" width="9.42578125" style="1622" bestFit="1" customWidth="1"/>
    <col min="14345" max="14592" width="11.42578125" style="1622"/>
    <col min="14593" max="14593" width="46.85546875" style="1622" customWidth="1"/>
    <col min="14594" max="14595" width="8.28515625" style="1622" bestFit="1" customWidth="1"/>
    <col min="14596" max="14596" width="8.28515625" style="1622" customWidth="1"/>
    <col min="14597" max="14598" width="7.7109375" style="1622" bestFit="1" customWidth="1"/>
    <col min="14599" max="14599" width="11.42578125" style="1622" customWidth="1"/>
    <col min="14600" max="14600" width="9.42578125" style="1622" bestFit="1" customWidth="1"/>
    <col min="14601" max="14848" width="11.42578125" style="1622"/>
    <col min="14849" max="14849" width="46.85546875" style="1622" customWidth="1"/>
    <col min="14850" max="14851" width="8.28515625" style="1622" bestFit="1" customWidth="1"/>
    <col min="14852" max="14852" width="8.28515625" style="1622" customWidth="1"/>
    <col min="14853" max="14854" width="7.7109375" style="1622" bestFit="1" customWidth="1"/>
    <col min="14855" max="14855" width="11.42578125" style="1622" customWidth="1"/>
    <col min="14856" max="14856" width="9.42578125" style="1622" bestFit="1" customWidth="1"/>
    <col min="14857" max="15104" width="11.42578125" style="1622"/>
    <col min="15105" max="15105" width="46.85546875" style="1622" customWidth="1"/>
    <col min="15106" max="15107" width="8.28515625" style="1622" bestFit="1" customWidth="1"/>
    <col min="15108" max="15108" width="8.28515625" style="1622" customWidth="1"/>
    <col min="15109" max="15110" width="7.7109375" style="1622" bestFit="1" customWidth="1"/>
    <col min="15111" max="15111" width="11.42578125" style="1622" customWidth="1"/>
    <col min="15112" max="15112" width="9.42578125" style="1622" bestFit="1" customWidth="1"/>
    <col min="15113" max="15360" width="11.42578125" style="1622"/>
    <col min="15361" max="15361" width="46.85546875" style="1622" customWidth="1"/>
    <col min="15362" max="15363" width="8.28515625" style="1622" bestFit="1" customWidth="1"/>
    <col min="15364" max="15364" width="8.28515625" style="1622" customWidth="1"/>
    <col min="15365" max="15366" width="7.7109375" style="1622" bestFit="1" customWidth="1"/>
    <col min="15367" max="15367" width="11.42578125" style="1622" customWidth="1"/>
    <col min="15368" max="15368" width="9.42578125" style="1622" bestFit="1" customWidth="1"/>
    <col min="15369" max="15616" width="11.42578125" style="1622"/>
    <col min="15617" max="15617" width="46.85546875" style="1622" customWidth="1"/>
    <col min="15618" max="15619" width="8.28515625" style="1622" bestFit="1" customWidth="1"/>
    <col min="15620" max="15620" width="8.28515625" style="1622" customWidth="1"/>
    <col min="15621" max="15622" width="7.7109375" style="1622" bestFit="1" customWidth="1"/>
    <col min="15623" max="15623" width="11.42578125" style="1622" customWidth="1"/>
    <col min="15624" max="15624" width="9.42578125" style="1622" bestFit="1" customWidth="1"/>
    <col min="15625" max="15872" width="11.42578125" style="1622"/>
    <col min="15873" max="15873" width="46.85546875" style="1622" customWidth="1"/>
    <col min="15874" max="15875" width="8.28515625" style="1622" bestFit="1" customWidth="1"/>
    <col min="15876" max="15876" width="8.28515625" style="1622" customWidth="1"/>
    <col min="15877" max="15878" width="7.7109375" style="1622" bestFit="1" customWidth="1"/>
    <col min="15879" max="15879" width="11.42578125" style="1622" customWidth="1"/>
    <col min="15880" max="15880" width="9.42578125" style="1622" bestFit="1" customWidth="1"/>
    <col min="15881" max="16128" width="11.42578125" style="1622"/>
    <col min="16129" max="16129" width="46.85546875" style="1622" customWidth="1"/>
    <col min="16130" max="16131" width="8.28515625" style="1622" bestFit="1" customWidth="1"/>
    <col min="16132" max="16132" width="8.28515625" style="1622" customWidth="1"/>
    <col min="16133" max="16134" width="7.7109375" style="1622" bestFit="1" customWidth="1"/>
    <col min="16135" max="16135" width="11.42578125" style="1622" customWidth="1"/>
    <col min="16136" max="16136" width="9.42578125" style="1622" bestFit="1" customWidth="1"/>
    <col min="16137" max="16384" width="11.42578125" style="1622"/>
  </cols>
  <sheetData>
    <row r="1" spans="1:10">
      <c r="A1" s="2924" t="s">
        <v>1552</v>
      </c>
      <c r="B1" s="2924"/>
      <c r="C1" s="2924"/>
      <c r="D1" s="2924"/>
      <c r="E1" s="2924"/>
      <c r="F1" s="2924"/>
    </row>
    <row r="2" spans="1:10" ht="15.75">
      <c r="A2" s="2925" t="s">
        <v>907</v>
      </c>
      <c r="B2" s="2925"/>
      <c r="C2" s="2925"/>
      <c r="D2" s="2925"/>
      <c r="E2" s="2925"/>
      <c r="F2" s="2925"/>
    </row>
    <row r="3" spans="1:10" ht="13.5" thickBot="1">
      <c r="A3" s="1623"/>
      <c r="B3" s="1623"/>
      <c r="C3" s="1623"/>
      <c r="D3" s="1623"/>
      <c r="E3" s="1623"/>
      <c r="F3" s="1623"/>
      <c r="G3" s="1624"/>
      <c r="J3" s="1622" t="s">
        <v>178</v>
      </c>
    </row>
    <row r="4" spans="1:10" ht="13.5" thickTop="1">
      <c r="A4" s="2926" t="s">
        <v>1813</v>
      </c>
      <c r="B4" s="2928" t="s">
        <v>1827</v>
      </c>
      <c r="C4" s="2928"/>
      <c r="D4" s="2928"/>
      <c r="E4" s="2928" t="s">
        <v>140</v>
      </c>
      <c r="F4" s="2929"/>
    </row>
    <row r="5" spans="1:10">
      <c r="A5" s="2927"/>
      <c r="B5" s="1625">
        <v>2017</v>
      </c>
      <c r="C5" s="1625">
        <v>2018</v>
      </c>
      <c r="D5" s="1625">
        <v>2019</v>
      </c>
      <c r="E5" s="2930" t="s">
        <v>908</v>
      </c>
      <c r="F5" s="2931" t="s">
        <v>208</v>
      </c>
    </row>
    <row r="6" spans="1:10">
      <c r="A6" s="2927"/>
      <c r="B6" s="1625">
        <v>1</v>
      </c>
      <c r="C6" s="1625">
        <v>2</v>
      </c>
      <c r="D6" s="1625">
        <v>3</v>
      </c>
      <c r="E6" s="2930"/>
      <c r="F6" s="2931"/>
    </row>
    <row r="7" spans="1:10" ht="30" customHeight="1">
      <c r="A7" s="2010" t="s">
        <v>909</v>
      </c>
      <c r="B7" s="2011">
        <v>1582.67</v>
      </c>
      <c r="C7" s="2011">
        <v>1212.3599999999999</v>
      </c>
      <c r="D7" s="2011">
        <v>1259.02</v>
      </c>
      <c r="E7" s="2012">
        <v>-23.397802447762331</v>
      </c>
      <c r="F7" s="2013">
        <v>3.8486918077138768</v>
      </c>
    </row>
    <row r="8" spans="1:10" ht="30" customHeight="1">
      <c r="A8" s="2014" t="s">
        <v>910</v>
      </c>
      <c r="B8" s="2015">
        <v>336.04</v>
      </c>
      <c r="C8" s="2015">
        <v>255.2</v>
      </c>
      <c r="D8" s="2015">
        <v>271.25</v>
      </c>
      <c r="E8" s="2016">
        <v>-24.056659921437927</v>
      </c>
      <c r="F8" s="2017">
        <v>6.2891849529780615</v>
      </c>
    </row>
    <row r="9" spans="1:10" ht="30" customHeight="1">
      <c r="A9" s="2014" t="s">
        <v>911</v>
      </c>
      <c r="B9" s="2015">
        <v>116.14</v>
      </c>
      <c r="C9" s="2015">
        <v>87.15</v>
      </c>
      <c r="D9" s="2015">
        <v>92.43</v>
      </c>
      <c r="E9" s="2016">
        <v>-24.961253659376609</v>
      </c>
      <c r="F9" s="2017">
        <v>6.0585197934595527</v>
      </c>
    </row>
    <row r="10" spans="1:10" ht="30" customHeight="1">
      <c r="A10" s="2018" t="s">
        <v>912</v>
      </c>
      <c r="B10" s="2015">
        <v>1418.81</v>
      </c>
      <c r="C10" s="2015">
        <v>1023.56</v>
      </c>
      <c r="D10" s="2015">
        <v>1133.0411999999999</v>
      </c>
      <c r="E10" s="2016">
        <v>-27.857852707550691</v>
      </c>
      <c r="F10" s="2017">
        <v>10.696119426315988</v>
      </c>
    </row>
    <row r="11" spans="1:10" ht="30" customHeight="1">
      <c r="A11" s="2014" t="s">
        <v>913</v>
      </c>
      <c r="B11" s="2019">
        <v>1856829.39</v>
      </c>
      <c r="C11" s="2019">
        <v>1435137.67</v>
      </c>
      <c r="D11" s="2019">
        <v>1567499.39</v>
      </c>
      <c r="E11" s="2016">
        <v>-22.710310504079217</v>
      </c>
      <c r="F11" s="2017">
        <v>9.2229284177315201</v>
      </c>
    </row>
    <row r="12" spans="1:10" ht="30" customHeight="1">
      <c r="A12" s="2020" t="s">
        <v>914</v>
      </c>
      <c r="B12" s="2019">
        <v>289590.44</v>
      </c>
      <c r="C12" s="2019">
        <v>352094.55</v>
      </c>
      <c r="D12" s="2019">
        <v>412280.73</v>
      </c>
      <c r="E12" s="2016">
        <v>21.583623409667808</v>
      </c>
      <c r="F12" s="2017">
        <v>17.093755072323617</v>
      </c>
    </row>
    <row r="13" spans="1:10" ht="30" customHeight="1">
      <c r="A13" s="2021" t="s">
        <v>915</v>
      </c>
      <c r="B13" s="2019">
        <v>208</v>
      </c>
      <c r="C13" s="2019">
        <v>196</v>
      </c>
      <c r="D13" s="2019">
        <v>215</v>
      </c>
      <c r="E13" s="2022">
        <v>-5.7692307692307736</v>
      </c>
      <c r="F13" s="2017">
        <v>9.6938775510204067</v>
      </c>
    </row>
    <row r="14" spans="1:10" ht="30" customHeight="1">
      <c r="A14" s="2021" t="s">
        <v>916</v>
      </c>
      <c r="B14" s="2019">
        <v>2965884</v>
      </c>
      <c r="C14" s="2023">
        <v>3598745</v>
      </c>
      <c r="D14" s="2019">
        <v>4206601.9800000004</v>
      </c>
      <c r="E14" s="2022">
        <v>21.338022660360284</v>
      </c>
      <c r="F14" s="2017">
        <v>16.890804433212146</v>
      </c>
      <c r="H14" s="1626"/>
    </row>
    <row r="15" spans="1:10" ht="30" customHeight="1">
      <c r="A15" s="2024" t="s">
        <v>917</v>
      </c>
      <c r="B15" s="2015">
        <v>69.42734795062762</v>
      </c>
      <c r="C15" s="2015">
        <v>47.348128622730115</v>
      </c>
      <c r="D15" s="2015">
        <v>45.246968701868525</v>
      </c>
      <c r="E15" s="2025">
        <v>-31.801905127643451</v>
      </c>
      <c r="F15" s="2026">
        <v>-4.4376831397152614</v>
      </c>
    </row>
    <row r="16" spans="1:10" ht="30" customHeight="1">
      <c r="A16" s="2027" t="s">
        <v>918</v>
      </c>
      <c r="B16" s="2015">
        <v>164.3</v>
      </c>
      <c r="C16" s="2015">
        <v>140.9</v>
      </c>
      <c r="D16" s="2015">
        <v>56.645193382430371</v>
      </c>
      <c r="E16" s="2028">
        <v>-14.24223980523433</v>
      </c>
      <c r="F16" s="2017">
        <v>-59.797591637735728</v>
      </c>
    </row>
    <row r="17" spans="1:8" ht="30" customHeight="1">
      <c r="A17" s="2027" t="s">
        <v>919</v>
      </c>
      <c r="B17" s="2015">
        <v>0.95374431366837009</v>
      </c>
      <c r="C17" s="2015">
        <v>0.57941476820391558</v>
      </c>
      <c r="D17" s="2015">
        <v>1.1303577145180728</v>
      </c>
      <c r="E17" s="2028">
        <v>-39.248417012802662</v>
      </c>
      <c r="F17" s="2026">
        <v>95.086106973418026</v>
      </c>
    </row>
    <row r="18" spans="1:8" ht="30" customHeight="1">
      <c r="A18" s="2027" t="s">
        <v>920</v>
      </c>
      <c r="B18" s="2015">
        <v>0.66410840254957415</v>
      </c>
      <c r="C18" s="2015">
        <v>0.4273652715143349</v>
      </c>
      <c r="D18" s="2015">
        <v>0.68925258082556584</v>
      </c>
      <c r="E18" s="2028">
        <v>-35.648266175576197</v>
      </c>
      <c r="F18" s="2026">
        <v>61.279501814280337</v>
      </c>
    </row>
    <row r="19" spans="1:8" ht="30" customHeight="1">
      <c r="A19" s="2027" t="s">
        <v>921</v>
      </c>
      <c r="B19" s="2015">
        <v>85.412918846572111</v>
      </c>
      <c r="C19" s="2015">
        <v>86.480149322538509</v>
      </c>
      <c r="D19" s="2015">
        <v>50.726000601505817</v>
      </c>
      <c r="E19" s="2028">
        <v>1.2494953812355618</v>
      </c>
      <c r="F19" s="2026">
        <v>-41.343763859244888</v>
      </c>
    </row>
    <row r="20" spans="1:8" ht="30" customHeight="1" thickBot="1">
      <c r="A20" s="2029" t="s">
        <v>922</v>
      </c>
      <c r="B20" s="2030">
        <v>37.126420645463831</v>
      </c>
      <c r="C20" s="2030">
        <v>38.536070201543801</v>
      </c>
      <c r="D20" s="2030">
        <v>35.847612036391297</v>
      </c>
      <c r="E20" s="2031">
        <v>3.7968905474118344</v>
      </c>
      <c r="F20" s="2032">
        <v>-6.9764720457790759</v>
      </c>
    </row>
    <row r="21" spans="1:8" ht="14.25" customHeight="1" thickTop="1">
      <c r="A21" s="1627" t="s">
        <v>923</v>
      </c>
      <c r="B21" s="1628"/>
      <c r="C21" s="1629"/>
      <c r="D21" s="1629"/>
      <c r="E21" s="1630"/>
      <c r="F21" s="1630"/>
      <c r="H21" s="1622" t="s">
        <v>1603</v>
      </c>
    </row>
    <row r="22" spans="1:8" ht="12.75" customHeight="1">
      <c r="A22" s="1627" t="s">
        <v>924</v>
      </c>
      <c r="B22" s="1629"/>
      <c r="C22" s="1629"/>
      <c r="D22" s="1629"/>
      <c r="E22" s="1629"/>
      <c r="F22" s="1629"/>
    </row>
    <row r="23" spans="1:8" ht="12" customHeight="1">
      <c r="A23" s="1627" t="s">
        <v>925</v>
      </c>
      <c r="B23" s="1629"/>
      <c r="C23" s="1629"/>
      <c r="D23" s="1629"/>
      <c r="E23" s="1629"/>
      <c r="F23" s="1629"/>
    </row>
    <row r="24" spans="1:8" ht="11.25" customHeight="1">
      <c r="A24" s="1627" t="s">
        <v>926</v>
      </c>
      <c r="B24" s="1629"/>
      <c r="C24" s="1629"/>
      <c r="D24" s="1629"/>
      <c r="E24" s="1631"/>
      <c r="F24" s="1629"/>
    </row>
    <row r="25" spans="1:8" ht="11.25" customHeight="1">
      <c r="A25" s="1629" t="s">
        <v>1604</v>
      </c>
      <c r="B25" s="1629"/>
      <c r="C25" s="1629"/>
      <c r="D25" s="1629"/>
      <c r="E25" s="1629"/>
      <c r="F25" s="1629"/>
    </row>
    <row r="26" spans="1:8" ht="30.75" customHeight="1">
      <c r="A26" s="1629"/>
      <c r="B26" s="1629"/>
      <c r="C26" s="1629"/>
      <c r="D26" s="1629"/>
      <c r="E26" s="1629"/>
      <c r="F26" s="1629"/>
      <c r="G26" s="1629"/>
    </row>
    <row r="27" spans="1:8" s="1624" customFormat="1" ht="33" customHeight="1">
      <c r="A27" s="1629"/>
      <c r="B27" s="1629"/>
      <c r="C27" s="1629"/>
      <c r="D27" s="1629"/>
      <c r="E27" s="1629"/>
      <c r="F27" s="1629"/>
      <c r="G27" s="1647"/>
    </row>
    <row r="28" spans="1:8" ht="28.5" customHeight="1">
      <c r="A28" s="1629"/>
      <c r="B28" s="1629"/>
      <c r="C28" s="1629"/>
      <c r="D28" s="1629"/>
      <c r="E28" s="1629"/>
      <c r="F28" s="1629"/>
      <c r="G28" s="1629"/>
    </row>
    <row r="29" spans="1:8" ht="9" customHeight="1"/>
    <row r="50" spans="1:9">
      <c r="A50" s="1629"/>
      <c r="B50" s="1629"/>
      <c r="C50" s="1629"/>
      <c r="D50" s="1629"/>
      <c r="E50" s="1629"/>
      <c r="F50" s="1629"/>
      <c r="G50" s="1629"/>
      <c r="H50" s="1629"/>
      <c r="I50" s="1629"/>
    </row>
    <row r="51" spans="1:9">
      <c r="A51" s="1629"/>
      <c r="B51" s="1629"/>
      <c r="C51" s="1629"/>
      <c r="D51" s="1629"/>
      <c r="E51" s="1629"/>
      <c r="F51" s="1629"/>
      <c r="G51" s="1629"/>
      <c r="H51" s="1629"/>
      <c r="I51" s="1629"/>
    </row>
    <row r="52" spans="1:9">
      <c r="A52" s="1629"/>
      <c r="B52" s="1629"/>
      <c r="C52" s="1629"/>
      <c r="D52" s="1629"/>
      <c r="E52" s="1629"/>
      <c r="F52" s="1629"/>
      <c r="G52" s="1629"/>
      <c r="H52" s="1629"/>
      <c r="I52" s="1629"/>
    </row>
    <row r="53" spans="1:9">
      <c r="A53" s="2033"/>
      <c r="B53" s="2034"/>
      <c r="C53" s="2034"/>
      <c r="D53" s="2034"/>
      <c r="E53" s="2035"/>
      <c r="F53" s="2035"/>
      <c r="G53" s="1629"/>
      <c r="H53" s="1629"/>
      <c r="I53" s="1629"/>
    </row>
    <row r="54" spans="1:9">
      <c r="A54" s="1629"/>
      <c r="B54" s="1629"/>
      <c r="C54" s="1629"/>
      <c r="D54" s="1629"/>
      <c r="E54" s="1629"/>
      <c r="F54" s="1629"/>
      <c r="G54" s="1629"/>
      <c r="H54" s="1629"/>
      <c r="I54" s="1629"/>
    </row>
    <row r="55" spans="1:9">
      <c r="A55" s="1629"/>
      <c r="B55" s="1629"/>
      <c r="C55" s="1629"/>
      <c r="D55" s="1629"/>
      <c r="E55" s="1629"/>
      <c r="F55" s="1629"/>
      <c r="G55" s="1629"/>
      <c r="H55" s="1629"/>
      <c r="I55" s="1629"/>
    </row>
    <row r="56" spans="1:9">
      <c r="A56" s="1629"/>
      <c r="B56" s="1629"/>
      <c r="C56" s="1629"/>
      <c r="D56" s="1629"/>
      <c r="E56" s="1629"/>
      <c r="F56" s="1629"/>
      <c r="G56" s="1629"/>
      <c r="H56" s="1629"/>
      <c r="I56" s="1629"/>
    </row>
    <row r="57" spans="1:9">
      <c r="A57" s="1629"/>
      <c r="B57" s="1629"/>
      <c r="C57" s="1629"/>
      <c r="D57" s="1629"/>
      <c r="E57" s="1629"/>
      <c r="F57" s="1629"/>
      <c r="G57" s="1629"/>
      <c r="H57" s="1629"/>
      <c r="I57" s="1629"/>
    </row>
    <row r="58" spans="1:9">
      <c r="A58" s="1629"/>
      <c r="B58" s="1629"/>
      <c r="C58" s="1629"/>
      <c r="D58" s="1629"/>
      <c r="E58" s="1629"/>
      <c r="F58" s="1629"/>
      <c r="G58" s="1629"/>
      <c r="H58" s="1629"/>
      <c r="I58" s="1629"/>
    </row>
    <row r="59" spans="1:9">
      <c r="A59" s="1629"/>
      <c r="B59" s="1629"/>
      <c r="C59" s="1629"/>
      <c r="D59" s="1629"/>
      <c r="E59" s="1629"/>
      <c r="F59" s="1629"/>
      <c r="G59" s="1629"/>
      <c r="H59" s="1629"/>
      <c r="I59" s="1629"/>
    </row>
    <row r="60" spans="1:9">
      <c r="A60" s="1629"/>
      <c r="B60" s="1629"/>
      <c r="C60" s="1629"/>
      <c r="D60" s="1629"/>
      <c r="E60" s="1629"/>
      <c r="F60" s="1629"/>
      <c r="G60" s="1629"/>
      <c r="H60" s="1629"/>
      <c r="I60" s="1629"/>
    </row>
    <row r="61" spans="1:9">
      <c r="A61" s="1629"/>
      <c r="B61" s="1629"/>
      <c r="C61" s="1629"/>
      <c r="D61" s="1629"/>
      <c r="E61" s="1629"/>
      <c r="F61" s="1629"/>
      <c r="G61" s="1629"/>
      <c r="H61" s="1629"/>
      <c r="I61" s="1629"/>
    </row>
  </sheetData>
  <mergeCells count="7">
    <mergeCell ref="A1:F1"/>
    <mergeCell ref="A2:F2"/>
    <mergeCell ref="A4:A6"/>
    <mergeCell ref="B4:D4"/>
    <mergeCell ref="E4:F4"/>
    <mergeCell ref="E5:E6"/>
    <mergeCell ref="F5:F6"/>
  </mergeCells>
  <pageMargins left="0.75" right="0.75" top="1" bottom="1" header="0.3" footer="0.3"/>
  <pageSetup paperSize="9" scale="98" orientation="portrait" r:id="rId1"/>
</worksheet>
</file>

<file path=xl/worksheets/sheet57.xml><?xml version="1.0" encoding="utf-8"?>
<worksheet xmlns="http://schemas.openxmlformats.org/spreadsheetml/2006/main" xmlns:r="http://schemas.openxmlformats.org/officeDocument/2006/relationships">
  <dimension ref="A1:IV75"/>
  <sheetViews>
    <sheetView showGridLines="0" zoomScaleSheetLayoutView="100" workbookViewId="0">
      <selection activeCell="G71" sqref="G71"/>
    </sheetView>
  </sheetViews>
  <sheetFormatPr defaultColWidth="8.85546875" defaultRowHeight="12.75"/>
  <cols>
    <col min="1" max="1" width="56.140625" style="1632" customWidth="1"/>
    <col min="2" max="2" width="21.28515625" style="1632" customWidth="1"/>
    <col min="3" max="3" width="33" style="1632" customWidth="1"/>
    <col min="4" max="4" width="8.85546875" style="1632"/>
    <col min="5" max="5" width="10.7109375" style="1632" bestFit="1" customWidth="1"/>
    <col min="6" max="256" width="8.85546875" style="1632"/>
    <col min="257" max="257" width="39.85546875" style="1632" customWidth="1"/>
    <col min="258" max="258" width="14" style="1632" customWidth="1"/>
    <col min="259" max="259" width="11.42578125" style="1632" bestFit="1" customWidth="1"/>
    <col min="260" max="260" width="8.85546875" style="1632"/>
    <col min="261" max="261" width="10.7109375" style="1632" bestFit="1" customWidth="1"/>
    <col min="262" max="512" width="8.85546875" style="1632"/>
    <col min="513" max="513" width="39.85546875" style="1632" customWidth="1"/>
    <col min="514" max="514" width="14" style="1632" customWidth="1"/>
    <col min="515" max="515" width="11.42578125" style="1632" bestFit="1" customWidth="1"/>
    <col min="516" max="516" width="8.85546875" style="1632"/>
    <col min="517" max="517" width="10.7109375" style="1632" bestFit="1" customWidth="1"/>
    <col min="518" max="768" width="8.85546875" style="1632"/>
    <col min="769" max="769" width="39.85546875" style="1632" customWidth="1"/>
    <col min="770" max="770" width="14" style="1632" customWidth="1"/>
    <col min="771" max="771" width="11.42578125" style="1632" bestFit="1" customWidth="1"/>
    <col min="772" max="772" width="8.85546875" style="1632"/>
    <col min="773" max="773" width="10.7109375" style="1632" bestFit="1" customWidth="1"/>
    <col min="774" max="1024" width="8.85546875" style="1632"/>
    <col min="1025" max="1025" width="39.85546875" style="1632" customWidth="1"/>
    <col min="1026" max="1026" width="14" style="1632" customWidth="1"/>
    <col min="1027" max="1027" width="11.42578125" style="1632" bestFit="1" customWidth="1"/>
    <col min="1028" max="1028" width="8.85546875" style="1632"/>
    <col min="1029" max="1029" width="10.7109375" style="1632" bestFit="1" customWidth="1"/>
    <col min="1030" max="1280" width="8.85546875" style="1632"/>
    <col min="1281" max="1281" width="39.85546875" style="1632" customWidth="1"/>
    <col min="1282" max="1282" width="14" style="1632" customWidth="1"/>
    <col min="1283" max="1283" width="11.42578125" style="1632" bestFit="1" customWidth="1"/>
    <col min="1284" max="1284" width="8.85546875" style="1632"/>
    <col min="1285" max="1285" width="10.7109375" style="1632" bestFit="1" customWidth="1"/>
    <col min="1286" max="1536" width="8.85546875" style="1632"/>
    <col min="1537" max="1537" width="39.85546875" style="1632" customWidth="1"/>
    <col min="1538" max="1538" width="14" style="1632" customWidth="1"/>
    <col min="1539" max="1539" width="11.42578125" style="1632" bestFit="1" customWidth="1"/>
    <col min="1540" max="1540" width="8.85546875" style="1632"/>
    <col min="1541" max="1541" width="10.7109375" style="1632" bestFit="1" customWidth="1"/>
    <col min="1542" max="1792" width="8.85546875" style="1632"/>
    <col min="1793" max="1793" width="39.85546875" style="1632" customWidth="1"/>
    <col min="1794" max="1794" width="14" style="1632" customWidth="1"/>
    <col min="1795" max="1795" width="11.42578125" style="1632" bestFit="1" customWidth="1"/>
    <col min="1796" max="1796" width="8.85546875" style="1632"/>
    <col min="1797" max="1797" width="10.7109375" style="1632" bestFit="1" customWidth="1"/>
    <col min="1798" max="2048" width="8.85546875" style="1632"/>
    <col min="2049" max="2049" width="39.85546875" style="1632" customWidth="1"/>
    <col min="2050" max="2050" width="14" style="1632" customWidth="1"/>
    <col min="2051" max="2051" width="11.42578125" style="1632" bestFit="1" customWidth="1"/>
    <col min="2052" max="2052" width="8.85546875" style="1632"/>
    <col min="2053" max="2053" width="10.7109375" style="1632" bestFit="1" customWidth="1"/>
    <col min="2054" max="2304" width="8.85546875" style="1632"/>
    <col min="2305" max="2305" width="39.85546875" style="1632" customWidth="1"/>
    <col min="2306" max="2306" width="14" style="1632" customWidth="1"/>
    <col min="2307" max="2307" width="11.42578125" style="1632" bestFit="1" customWidth="1"/>
    <col min="2308" max="2308" width="8.85546875" style="1632"/>
    <col min="2309" max="2309" width="10.7109375" style="1632" bestFit="1" customWidth="1"/>
    <col min="2310" max="2560" width="8.85546875" style="1632"/>
    <col min="2561" max="2561" width="39.85546875" style="1632" customWidth="1"/>
    <col min="2562" max="2562" width="14" style="1632" customWidth="1"/>
    <col min="2563" max="2563" width="11.42578125" style="1632" bestFit="1" customWidth="1"/>
    <col min="2564" max="2564" width="8.85546875" style="1632"/>
    <col min="2565" max="2565" width="10.7109375" style="1632" bestFit="1" customWidth="1"/>
    <col min="2566" max="2816" width="8.85546875" style="1632"/>
    <col min="2817" max="2817" width="39.85546875" style="1632" customWidth="1"/>
    <col min="2818" max="2818" width="14" style="1632" customWidth="1"/>
    <col min="2819" max="2819" width="11.42578125" style="1632" bestFit="1" customWidth="1"/>
    <col min="2820" max="2820" width="8.85546875" style="1632"/>
    <col min="2821" max="2821" width="10.7109375" style="1632" bestFit="1" customWidth="1"/>
    <col min="2822" max="3072" width="8.85546875" style="1632"/>
    <col min="3073" max="3073" width="39.85546875" style="1632" customWidth="1"/>
    <col min="3074" max="3074" width="14" style="1632" customWidth="1"/>
    <col min="3075" max="3075" width="11.42578125" style="1632" bestFit="1" customWidth="1"/>
    <col min="3076" max="3076" width="8.85546875" style="1632"/>
    <col min="3077" max="3077" width="10.7109375" style="1632" bestFit="1" customWidth="1"/>
    <col min="3078" max="3328" width="8.85546875" style="1632"/>
    <col min="3329" max="3329" width="39.85546875" style="1632" customWidth="1"/>
    <col min="3330" max="3330" width="14" style="1632" customWidth="1"/>
    <col min="3331" max="3331" width="11.42578125" style="1632" bestFit="1" customWidth="1"/>
    <col min="3332" max="3332" width="8.85546875" style="1632"/>
    <col min="3333" max="3333" width="10.7109375" style="1632" bestFit="1" customWidth="1"/>
    <col min="3334" max="3584" width="8.85546875" style="1632"/>
    <col min="3585" max="3585" width="39.85546875" style="1632" customWidth="1"/>
    <col min="3586" max="3586" width="14" style="1632" customWidth="1"/>
    <col min="3587" max="3587" width="11.42578125" style="1632" bestFit="1" customWidth="1"/>
    <col min="3588" max="3588" width="8.85546875" style="1632"/>
    <col min="3589" max="3589" width="10.7109375" style="1632" bestFit="1" customWidth="1"/>
    <col min="3590" max="3840" width="8.85546875" style="1632"/>
    <col min="3841" max="3841" width="39.85546875" style="1632" customWidth="1"/>
    <col min="3842" max="3842" width="14" style="1632" customWidth="1"/>
    <col min="3843" max="3843" width="11.42578125" style="1632" bestFit="1" customWidth="1"/>
    <col min="3844" max="3844" width="8.85546875" style="1632"/>
    <col min="3845" max="3845" width="10.7109375" style="1632" bestFit="1" customWidth="1"/>
    <col min="3846" max="4096" width="8.85546875" style="1632"/>
    <col min="4097" max="4097" width="39.85546875" style="1632" customWidth="1"/>
    <col min="4098" max="4098" width="14" style="1632" customWidth="1"/>
    <col min="4099" max="4099" width="11.42578125" style="1632" bestFit="1" customWidth="1"/>
    <col min="4100" max="4100" width="8.85546875" style="1632"/>
    <col min="4101" max="4101" width="10.7109375" style="1632" bestFit="1" customWidth="1"/>
    <col min="4102" max="4352" width="8.85546875" style="1632"/>
    <col min="4353" max="4353" width="39.85546875" style="1632" customWidth="1"/>
    <col min="4354" max="4354" width="14" style="1632" customWidth="1"/>
    <col min="4355" max="4355" width="11.42578125" style="1632" bestFit="1" customWidth="1"/>
    <col min="4356" max="4356" width="8.85546875" style="1632"/>
    <col min="4357" max="4357" width="10.7109375" style="1632" bestFit="1" customWidth="1"/>
    <col min="4358" max="4608" width="8.85546875" style="1632"/>
    <col min="4609" max="4609" width="39.85546875" style="1632" customWidth="1"/>
    <col min="4610" max="4610" width="14" style="1632" customWidth="1"/>
    <col min="4611" max="4611" width="11.42578125" style="1632" bestFit="1" customWidth="1"/>
    <col min="4612" max="4612" width="8.85546875" style="1632"/>
    <col min="4613" max="4613" width="10.7109375" style="1632" bestFit="1" customWidth="1"/>
    <col min="4614" max="4864" width="8.85546875" style="1632"/>
    <col min="4865" max="4865" width="39.85546875" style="1632" customWidth="1"/>
    <col min="4866" max="4866" width="14" style="1632" customWidth="1"/>
    <col min="4867" max="4867" width="11.42578125" style="1632" bestFit="1" customWidth="1"/>
    <col min="4868" max="4868" width="8.85546875" style="1632"/>
    <col min="4869" max="4869" width="10.7109375" style="1632" bestFit="1" customWidth="1"/>
    <col min="4870" max="5120" width="8.85546875" style="1632"/>
    <col min="5121" max="5121" width="39.85546875" style="1632" customWidth="1"/>
    <col min="5122" max="5122" width="14" style="1632" customWidth="1"/>
    <col min="5123" max="5123" width="11.42578125" style="1632" bestFit="1" customWidth="1"/>
    <col min="5124" max="5124" width="8.85546875" style="1632"/>
    <col min="5125" max="5125" width="10.7109375" style="1632" bestFit="1" customWidth="1"/>
    <col min="5126" max="5376" width="8.85546875" style="1632"/>
    <col min="5377" max="5377" width="39.85546875" style="1632" customWidth="1"/>
    <col min="5378" max="5378" width="14" style="1632" customWidth="1"/>
    <col min="5379" max="5379" width="11.42578125" style="1632" bestFit="1" customWidth="1"/>
    <col min="5380" max="5380" width="8.85546875" style="1632"/>
    <col min="5381" max="5381" width="10.7109375" style="1632" bestFit="1" customWidth="1"/>
    <col min="5382" max="5632" width="8.85546875" style="1632"/>
    <col min="5633" max="5633" width="39.85546875" style="1632" customWidth="1"/>
    <col min="5634" max="5634" width="14" style="1632" customWidth="1"/>
    <col min="5635" max="5635" width="11.42578125" style="1632" bestFit="1" customWidth="1"/>
    <col min="5636" max="5636" width="8.85546875" style="1632"/>
    <col min="5637" max="5637" width="10.7109375" style="1632" bestFit="1" customWidth="1"/>
    <col min="5638" max="5888" width="8.85546875" style="1632"/>
    <col min="5889" max="5889" width="39.85546875" style="1632" customWidth="1"/>
    <col min="5890" max="5890" width="14" style="1632" customWidth="1"/>
    <col min="5891" max="5891" width="11.42578125" style="1632" bestFit="1" customWidth="1"/>
    <col min="5892" max="5892" width="8.85546875" style="1632"/>
    <col min="5893" max="5893" width="10.7109375" style="1632" bestFit="1" customWidth="1"/>
    <col min="5894" max="6144" width="8.85546875" style="1632"/>
    <col min="6145" max="6145" width="39.85546875" style="1632" customWidth="1"/>
    <col min="6146" max="6146" width="14" style="1632" customWidth="1"/>
    <col min="6147" max="6147" width="11.42578125" style="1632" bestFit="1" customWidth="1"/>
    <col min="6148" max="6148" width="8.85546875" style="1632"/>
    <col min="6149" max="6149" width="10.7109375" style="1632" bestFit="1" customWidth="1"/>
    <col min="6150" max="6400" width="8.85546875" style="1632"/>
    <col min="6401" max="6401" width="39.85546875" style="1632" customWidth="1"/>
    <col min="6402" max="6402" width="14" style="1632" customWidth="1"/>
    <col min="6403" max="6403" width="11.42578125" style="1632" bestFit="1" customWidth="1"/>
    <col min="6404" max="6404" width="8.85546875" style="1632"/>
    <col min="6405" max="6405" width="10.7109375" style="1632" bestFit="1" customWidth="1"/>
    <col min="6406" max="6656" width="8.85546875" style="1632"/>
    <col min="6657" max="6657" width="39.85546875" style="1632" customWidth="1"/>
    <col min="6658" max="6658" width="14" style="1632" customWidth="1"/>
    <col min="6659" max="6659" width="11.42578125" style="1632" bestFit="1" customWidth="1"/>
    <col min="6660" max="6660" width="8.85546875" style="1632"/>
    <col min="6661" max="6661" width="10.7109375" style="1632" bestFit="1" customWidth="1"/>
    <col min="6662" max="6912" width="8.85546875" style="1632"/>
    <col min="6913" max="6913" width="39.85546875" style="1632" customWidth="1"/>
    <col min="6914" max="6914" width="14" style="1632" customWidth="1"/>
    <col min="6915" max="6915" width="11.42578125" style="1632" bestFit="1" customWidth="1"/>
    <col min="6916" max="6916" width="8.85546875" style="1632"/>
    <col min="6917" max="6917" width="10.7109375" style="1632" bestFit="1" customWidth="1"/>
    <col min="6918" max="7168" width="8.85546875" style="1632"/>
    <col min="7169" max="7169" width="39.85546875" style="1632" customWidth="1"/>
    <col min="7170" max="7170" width="14" style="1632" customWidth="1"/>
    <col min="7171" max="7171" width="11.42578125" style="1632" bestFit="1" customWidth="1"/>
    <col min="7172" max="7172" width="8.85546875" style="1632"/>
    <col min="7173" max="7173" width="10.7109375" style="1632" bestFit="1" customWidth="1"/>
    <col min="7174" max="7424" width="8.85546875" style="1632"/>
    <col min="7425" max="7425" width="39.85546875" style="1632" customWidth="1"/>
    <col min="7426" max="7426" width="14" style="1632" customWidth="1"/>
    <col min="7427" max="7427" width="11.42578125" style="1632" bestFit="1" customWidth="1"/>
    <col min="7428" max="7428" width="8.85546875" style="1632"/>
    <col min="7429" max="7429" width="10.7109375" style="1632" bestFit="1" customWidth="1"/>
    <col min="7430" max="7680" width="8.85546875" style="1632"/>
    <col min="7681" max="7681" width="39.85546875" style="1632" customWidth="1"/>
    <col min="7682" max="7682" width="14" style="1632" customWidth="1"/>
    <col min="7683" max="7683" width="11.42578125" style="1632" bestFit="1" customWidth="1"/>
    <col min="7684" max="7684" width="8.85546875" style="1632"/>
    <col min="7685" max="7685" width="10.7109375" style="1632" bestFit="1" customWidth="1"/>
    <col min="7686" max="7936" width="8.85546875" style="1632"/>
    <col min="7937" max="7937" width="39.85546875" style="1632" customWidth="1"/>
    <col min="7938" max="7938" width="14" style="1632" customWidth="1"/>
    <col min="7939" max="7939" width="11.42578125" style="1632" bestFit="1" customWidth="1"/>
    <col min="7940" max="7940" width="8.85546875" style="1632"/>
    <col min="7941" max="7941" width="10.7109375" style="1632" bestFit="1" customWidth="1"/>
    <col min="7942" max="8192" width="8.85546875" style="1632"/>
    <col min="8193" max="8193" width="39.85546875" style="1632" customWidth="1"/>
    <col min="8194" max="8194" width="14" style="1632" customWidth="1"/>
    <col min="8195" max="8195" width="11.42578125" style="1632" bestFit="1" customWidth="1"/>
    <col min="8196" max="8196" width="8.85546875" style="1632"/>
    <col min="8197" max="8197" width="10.7109375" style="1632" bestFit="1" customWidth="1"/>
    <col min="8198" max="8448" width="8.85546875" style="1632"/>
    <col min="8449" max="8449" width="39.85546875" style="1632" customWidth="1"/>
    <col min="8450" max="8450" width="14" style="1632" customWidth="1"/>
    <col min="8451" max="8451" width="11.42578125" style="1632" bestFit="1" customWidth="1"/>
    <col min="8452" max="8452" width="8.85546875" style="1632"/>
    <col min="8453" max="8453" width="10.7109375" style="1632" bestFit="1" customWidth="1"/>
    <col min="8454" max="8704" width="8.85546875" style="1632"/>
    <col min="8705" max="8705" width="39.85546875" style="1632" customWidth="1"/>
    <col min="8706" max="8706" width="14" style="1632" customWidth="1"/>
    <col min="8707" max="8707" width="11.42578125" style="1632" bestFit="1" customWidth="1"/>
    <col min="8708" max="8708" width="8.85546875" style="1632"/>
    <col min="8709" max="8709" width="10.7109375" style="1632" bestFit="1" customWidth="1"/>
    <col min="8710" max="8960" width="8.85546875" style="1632"/>
    <col min="8961" max="8961" width="39.85546875" style="1632" customWidth="1"/>
    <col min="8962" max="8962" width="14" style="1632" customWidth="1"/>
    <col min="8963" max="8963" width="11.42578125" style="1632" bestFit="1" customWidth="1"/>
    <col min="8964" max="8964" width="8.85546875" style="1632"/>
    <col min="8965" max="8965" width="10.7109375" style="1632" bestFit="1" customWidth="1"/>
    <col min="8966" max="9216" width="8.85546875" style="1632"/>
    <col min="9217" max="9217" width="39.85546875" style="1632" customWidth="1"/>
    <col min="9218" max="9218" width="14" style="1632" customWidth="1"/>
    <col min="9219" max="9219" width="11.42578125" style="1632" bestFit="1" customWidth="1"/>
    <col min="9220" max="9220" width="8.85546875" style="1632"/>
    <col min="9221" max="9221" width="10.7109375" style="1632" bestFit="1" customWidth="1"/>
    <col min="9222" max="9472" width="8.85546875" style="1632"/>
    <col min="9473" max="9473" width="39.85546875" style="1632" customWidth="1"/>
    <col min="9474" max="9474" width="14" style="1632" customWidth="1"/>
    <col min="9475" max="9475" width="11.42578125" style="1632" bestFit="1" customWidth="1"/>
    <col min="9476" max="9476" width="8.85546875" style="1632"/>
    <col min="9477" max="9477" width="10.7109375" style="1632" bestFit="1" customWidth="1"/>
    <col min="9478" max="9728" width="8.85546875" style="1632"/>
    <col min="9729" max="9729" width="39.85546875" style="1632" customWidth="1"/>
    <col min="9730" max="9730" width="14" style="1632" customWidth="1"/>
    <col min="9731" max="9731" width="11.42578125" style="1632" bestFit="1" customWidth="1"/>
    <col min="9732" max="9732" width="8.85546875" style="1632"/>
    <col min="9733" max="9733" width="10.7109375" style="1632" bestFit="1" customWidth="1"/>
    <col min="9734" max="9984" width="8.85546875" style="1632"/>
    <col min="9985" max="9985" width="39.85546875" style="1632" customWidth="1"/>
    <col min="9986" max="9986" width="14" style="1632" customWidth="1"/>
    <col min="9987" max="9987" width="11.42578125" style="1632" bestFit="1" customWidth="1"/>
    <col min="9988" max="9988" width="8.85546875" style="1632"/>
    <col min="9989" max="9989" width="10.7109375" style="1632" bestFit="1" customWidth="1"/>
    <col min="9990" max="10240" width="8.85546875" style="1632"/>
    <col min="10241" max="10241" width="39.85546875" style="1632" customWidth="1"/>
    <col min="10242" max="10242" width="14" style="1632" customWidth="1"/>
    <col min="10243" max="10243" width="11.42578125" style="1632" bestFit="1" customWidth="1"/>
    <col min="10244" max="10244" width="8.85546875" style="1632"/>
    <col min="10245" max="10245" width="10.7109375" style="1632" bestFit="1" customWidth="1"/>
    <col min="10246" max="10496" width="8.85546875" style="1632"/>
    <col min="10497" max="10497" width="39.85546875" style="1632" customWidth="1"/>
    <col min="10498" max="10498" width="14" style="1632" customWidth="1"/>
    <col min="10499" max="10499" width="11.42578125" style="1632" bestFit="1" customWidth="1"/>
    <col min="10500" max="10500" width="8.85546875" style="1632"/>
    <col min="10501" max="10501" width="10.7109375" style="1632" bestFit="1" customWidth="1"/>
    <col min="10502" max="10752" width="8.85546875" style="1632"/>
    <col min="10753" max="10753" width="39.85546875" style="1632" customWidth="1"/>
    <col min="10754" max="10754" width="14" style="1632" customWidth="1"/>
    <col min="10755" max="10755" width="11.42578125" style="1632" bestFit="1" customWidth="1"/>
    <col min="10756" max="10756" width="8.85546875" style="1632"/>
    <col min="10757" max="10757" width="10.7109375" style="1632" bestFit="1" customWidth="1"/>
    <col min="10758" max="11008" width="8.85546875" style="1632"/>
    <col min="11009" max="11009" width="39.85546875" style="1632" customWidth="1"/>
    <col min="11010" max="11010" width="14" style="1632" customWidth="1"/>
    <col min="11011" max="11011" width="11.42578125" style="1632" bestFit="1" customWidth="1"/>
    <col min="11012" max="11012" width="8.85546875" style="1632"/>
    <col min="11013" max="11013" width="10.7109375" style="1632" bestFit="1" customWidth="1"/>
    <col min="11014" max="11264" width="8.85546875" style="1632"/>
    <col min="11265" max="11265" width="39.85546875" style="1632" customWidth="1"/>
    <col min="11266" max="11266" width="14" style="1632" customWidth="1"/>
    <col min="11267" max="11267" width="11.42578125" style="1632" bestFit="1" customWidth="1"/>
    <col min="11268" max="11268" width="8.85546875" style="1632"/>
    <col min="11269" max="11269" width="10.7109375" style="1632" bestFit="1" customWidth="1"/>
    <col min="11270" max="11520" width="8.85546875" style="1632"/>
    <col min="11521" max="11521" width="39.85546875" style="1632" customWidth="1"/>
    <col min="11522" max="11522" width="14" style="1632" customWidth="1"/>
    <col min="11523" max="11523" width="11.42578125" style="1632" bestFit="1" customWidth="1"/>
    <col min="11524" max="11524" width="8.85546875" style="1632"/>
    <col min="11525" max="11525" width="10.7109375" style="1632" bestFit="1" customWidth="1"/>
    <col min="11526" max="11776" width="8.85546875" style="1632"/>
    <col min="11777" max="11777" width="39.85546875" style="1632" customWidth="1"/>
    <col min="11778" max="11778" width="14" style="1632" customWidth="1"/>
    <col min="11779" max="11779" width="11.42578125" style="1632" bestFit="1" customWidth="1"/>
    <col min="11780" max="11780" width="8.85546875" style="1632"/>
    <col min="11781" max="11781" width="10.7109375" style="1632" bestFit="1" customWidth="1"/>
    <col min="11782" max="12032" width="8.85546875" style="1632"/>
    <col min="12033" max="12033" width="39.85546875" style="1632" customWidth="1"/>
    <col min="12034" max="12034" width="14" style="1632" customWidth="1"/>
    <col min="12035" max="12035" width="11.42578125" style="1632" bestFit="1" customWidth="1"/>
    <col min="12036" max="12036" width="8.85546875" style="1632"/>
    <col min="12037" max="12037" width="10.7109375" style="1632" bestFit="1" customWidth="1"/>
    <col min="12038" max="12288" width="8.85546875" style="1632"/>
    <col min="12289" max="12289" width="39.85546875" style="1632" customWidth="1"/>
    <col min="12290" max="12290" width="14" style="1632" customWidth="1"/>
    <col min="12291" max="12291" width="11.42578125" style="1632" bestFit="1" customWidth="1"/>
    <col min="12292" max="12292" width="8.85546875" style="1632"/>
    <col min="12293" max="12293" width="10.7109375" style="1632" bestFit="1" customWidth="1"/>
    <col min="12294" max="12544" width="8.85546875" style="1632"/>
    <col min="12545" max="12545" width="39.85546875" style="1632" customWidth="1"/>
    <col min="12546" max="12546" width="14" style="1632" customWidth="1"/>
    <col min="12547" max="12547" width="11.42578125" style="1632" bestFit="1" customWidth="1"/>
    <col min="12548" max="12548" width="8.85546875" style="1632"/>
    <col min="12549" max="12549" width="10.7109375" style="1632" bestFit="1" customWidth="1"/>
    <col min="12550" max="12800" width="8.85546875" style="1632"/>
    <col min="12801" max="12801" width="39.85546875" style="1632" customWidth="1"/>
    <col min="12802" max="12802" width="14" style="1632" customWidth="1"/>
    <col min="12803" max="12803" width="11.42578125" style="1632" bestFit="1" customWidth="1"/>
    <col min="12804" max="12804" width="8.85546875" style="1632"/>
    <col min="12805" max="12805" width="10.7109375" style="1632" bestFit="1" customWidth="1"/>
    <col min="12806" max="13056" width="8.85546875" style="1632"/>
    <col min="13057" max="13057" width="39.85546875" style="1632" customWidth="1"/>
    <col min="13058" max="13058" width="14" style="1632" customWidth="1"/>
    <col min="13059" max="13059" width="11.42578125" style="1632" bestFit="1" customWidth="1"/>
    <col min="13060" max="13060" width="8.85546875" style="1632"/>
    <col min="13061" max="13061" width="10.7109375" style="1632" bestFit="1" customWidth="1"/>
    <col min="13062" max="13312" width="8.85546875" style="1632"/>
    <col min="13313" max="13313" width="39.85546875" style="1632" customWidth="1"/>
    <col min="13314" max="13314" width="14" style="1632" customWidth="1"/>
    <col min="13315" max="13315" width="11.42578125" style="1632" bestFit="1" customWidth="1"/>
    <col min="13316" max="13316" width="8.85546875" style="1632"/>
    <col min="13317" max="13317" width="10.7109375" style="1632" bestFit="1" customWidth="1"/>
    <col min="13318" max="13568" width="8.85546875" style="1632"/>
    <col min="13569" max="13569" width="39.85546875" style="1632" customWidth="1"/>
    <col min="13570" max="13570" width="14" style="1632" customWidth="1"/>
    <col min="13571" max="13571" width="11.42578125" style="1632" bestFit="1" customWidth="1"/>
    <col min="13572" max="13572" width="8.85546875" style="1632"/>
    <col min="13573" max="13573" width="10.7109375" style="1632" bestFit="1" customWidth="1"/>
    <col min="13574" max="13824" width="8.85546875" style="1632"/>
    <col min="13825" max="13825" width="39.85546875" style="1632" customWidth="1"/>
    <col min="13826" max="13826" width="14" style="1632" customWidth="1"/>
    <col min="13827" max="13827" width="11.42578125" style="1632" bestFit="1" customWidth="1"/>
    <col min="13828" max="13828" width="8.85546875" style="1632"/>
    <col min="13829" max="13829" width="10.7109375" style="1632" bestFit="1" customWidth="1"/>
    <col min="13830" max="14080" width="8.85546875" style="1632"/>
    <col min="14081" max="14081" width="39.85546875" style="1632" customWidth="1"/>
    <col min="14082" max="14082" width="14" style="1632" customWidth="1"/>
    <col min="14083" max="14083" width="11.42578125" style="1632" bestFit="1" customWidth="1"/>
    <col min="14084" max="14084" width="8.85546875" style="1632"/>
    <col min="14085" max="14085" width="10.7109375" style="1632" bestFit="1" customWidth="1"/>
    <col min="14086" max="14336" width="8.85546875" style="1632"/>
    <col min="14337" max="14337" width="39.85546875" style="1632" customWidth="1"/>
    <col min="14338" max="14338" width="14" style="1632" customWidth="1"/>
    <col min="14339" max="14339" width="11.42578125" style="1632" bestFit="1" customWidth="1"/>
    <col min="14340" max="14340" width="8.85546875" style="1632"/>
    <col min="14341" max="14341" width="10.7109375" style="1632" bestFit="1" customWidth="1"/>
    <col min="14342" max="14592" width="8.85546875" style="1632"/>
    <col min="14593" max="14593" width="39.85546875" style="1632" customWidth="1"/>
    <col min="14594" max="14594" width="14" style="1632" customWidth="1"/>
    <col min="14595" max="14595" width="11.42578125" style="1632" bestFit="1" customWidth="1"/>
    <col min="14596" max="14596" width="8.85546875" style="1632"/>
    <col min="14597" max="14597" width="10.7109375" style="1632" bestFit="1" customWidth="1"/>
    <col min="14598" max="14848" width="8.85546875" style="1632"/>
    <col min="14849" max="14849" width="39.85546875" style="1632" customWidth="1"/>
    <col min="14850" max="14850" width="14" style="1632" customWidth="1"/>
    <col min="14851" max="14851" width="11.42578125" style="1632" bestFit="1" customWidth="1"/>
    <col min="14852" max="14852" width="8.85546875" style="1632"/>
    <col min="14853" max="14853" width="10.7109375" style="1632" bestFit="1" customWidth="1"/>
    <col min="14854" max="15104" width="8.85546875" style="1632"/>
    <col min="15105" max="15105" width="39.85546875" style="1632" customWidth="1"/>
    <col min="15106" max="15106" width="14" style="1632" customWidth="1"/>
    <col min="15107" max="15107" width="11.42578125" style="1632" bestFit="1" customWidth="1"/>
    <col min="15108" max="15108" width="8.85546875" style="1632"/>
    <col min="15109" max="15109" width="10.7109375" style="1632" bestFit="1" customWidth="1"/>
    <col min="15110" max="15360" width="8.85546875" style="1632"/>
    <col min="15361" max="15361" width="39.85546875" style="1632" customWidth="1"/>
    <col min="15362" max="15362" width="14" style="1632" customWidth="1"/>
    <col min="15363" max="15363" width="11.42578125" style="1632" bestFit="1" customWidth="1"/>
    <col min="15364" max="15364" width="8.85546875" style="1632"/>
    <col min="15365" max="15365" width="10.7109375" style="1632" bestFit="1" customWidth="1"/>
    <col min="15366" max="15616" width="8.85546875" style="1632"/>
    <col min="15617" max="15617" width="39.85546875" style="1632" customWidth="1"/>
    <col min="15618" max="15618" width="14" style="1632" customWidth="1"/>
    <col min="15619" max="15619" width="11.42578125" style="1632" bestFit="1" customWidth="1"/>
    <col min="15620" max="15620" width="8.85546875" style="1632"/>
    <col min="15621" max="15621" width="10.7109375" style="1632" bestFit="1" customWidth="1"/>
    <col min="15622" max="15872" width="8.85546875" style="1632"/>
    <col min="15873" max="15873" width="39.85546875" style="1632" customWidth="1"/>
    <col min="15874" max="15874" width="14" style="1632" customWidth="1"/>
    <col min="15875" max="15875" width="11.42578125" style="1632" bestFit="1" customWidth="1"/>
    <col min="15876" max="15876" width="8.85546875" style="1632"/>
    <col min="15877" max="15877" width="10.7109375" style="1632" bestFit="1" customWidth="1"/>
    <col min="15878" max="16128" width="8.85546875" style="1632"/>
    <col min="16129" max="16129" width="39.85546875" style="1632" customWidth="1"/>
    <col min="16130" max="16130" width="14" style="1632" customWidth="1"/>
    <col min="16131" max="16131" width="11.42578125" style="1632" bestFit="1" customWidth="1"/>
    <col min="16132" max="16132" width="8.85546875" style="1632"/>
    <col min="16133" max="16133" width="10.7109375" style="1632" bestFit="1" customWidth="1"/>
    <col min="16134" max="16384" width="8.85546875" style="1632"/>
  </cols>
  <sheetData>
    <row r="1" spans="1:7">
      <c r="A1" s="2932" t="s">
        <v>1553</v>
      </c>
      <c r="B1" s="2932"/>
      <c r="C1" s="2932"/>
    </row>
    <row r="2" spans="1:7" ht="15.75">
      <c r="A2" s="2925" t="s">
        <v>928</v>
      </c>
      <c r="B2" s="2925"/>
      <c r="C2" s="2925"/>
    </row>
    <row r="3" spans="1:7">
      <c r="A3" s="2933" t="s">
        <v>1605</v>
      </c>
      <c r="B3" s="2933"/>
      <c r="C3" s="2933"/>
    </row>
    <row r="4" spans="1:7" ht="13.5" thickBot="1">
      <c r="A4" s="1633"/>
      <c r="B4" s="1633"/>
      <c r="C4" s="1634" t="s">
        <v>1606</v>
      </c>
      <c r="D4" s="1633"/>
      <c r="E4" s="1633"/>
    </row>
    <row r="5" spans="1:7" ht="13.5" thickTop="1">
      <c r="A5" s="1678" t="s">
        <v>929</v>
      </c>
      <c r="B5" s="1679" t="s">
        <v>931</v>
      </c>
      <c r="C5" s="1680" t="s">
        <v>930</v>
      </c>
      <c r="D5" s="1633"/>
      <c r="E5" s="1633"/>
    </row>
    <row r="6" spans="1:7">
      <c r="A6" s="1826" t="s">
        <v>932</v>
      </c>
      <c r="B6" s="2239">
        <f>SUM(B7:B25)</f>
        <v>5877.0960000000005</v>
      </c>
      <c r="C6" s="1827" t="s">
        <v>300</v>
      </c>
      <c r="D6" s="1633"/>
      <c r="E6" s="1633"/>
    </row>
    <row r="7" spans="1:7" s="2244" customFormat="1" ht="20.100000000000001" customHeight="1">
      <c r="A7" s="2240" t="s">
        <v>978</v>
      </c>
      <c r="B7" s="2241">
        <v>115</v>
      </c>
      <c r="C7" s="2242" t="s">
        <v>979</v>
      </c>
      <c r="D7" s="2243"/>
      <c r="E7" s="2243"/>
    </row>
    <row r="8" spans="1:7" s="2244" customFormat="1" ht="20.100000000000001" customHeight="1">
      <c r="A8" s="2021" t="s">
        <v>981</v>
      </c>
      <c r="B8" s="2245">
        <v>30</v>
      </c>
      <c r="C8" s="2246" t="s">
        <v>982</v>
      </c>
      <c r="D8" s="2243"/>
      <c r="E8" s="2243"/>
      <c r="G8" s="2247"/>
    </row>
    <row r="9" spans="1:7" s="2244" customFormat="1" ht="20.100000000000001" customHeight="1">
      <c r="A9" s="2021" t="s">
        <v>935</v>
      </c>
      <c r="B9" s="2245">
        <v>24.024999999999999</v>
      </c>
      <c r="C9" s="2246" t="s">
        <v>984</v>
      </c>
      <c r="D9" s="2243"/>
      <c r="E9" s="2243"/>
      <c r="G9" s="2247"/>
    </row>
    <row r="10" spans="1:7" s="2244" customFormat="1" ht="20.100000000000001" customHeight="1">
      <c r="A10" s="2021" t="s">
        <v>986</v>
      </c>
      <c r="B10" s="2245">
        <v>140.33000000000001</v>
      </c>
      <c r="C10" s="2246">
        <v>64016</v>
      </c>
      <c r="D10" s="2243"/>
      <c r="E10" s="2243"/>
      <c r="G10" s="2247"/>
    </row>
    <row r="11" spans="1:7" s="2244" customFormat="1" ht="20.100000000000001" customHeight="1">
      <c r="A11" s="2021" t="s">
        <v>941</v>
      </c>
      <c r="B11" s="2245">
        <v>160</v>
      </c>
      <c r="C11" s="2246" t="s">
        <v>989</v>
      </c>
      <c r="D11" s="2243"/>
      <c r="E11" s="2243"/>
      <c r="G11" s="2247"/>
    </row>
    <row r="12" spans="1:7" s="2244" customFormat="1" ht="20.100000000000001" customHeight="1">
      <c r="A12" s="2021" t="s">
        <v>957</v>
      </c>
      <c r="B12" s="2245">
        <v>792.33</v>
      </c>
      <c r="C12" s="2246">
        <v>64261</v>
      </c>
      <c r="D12" s="2243"/>
      <c r="E12" s="2243"/>
      <c r="G12" s="2247"/>
    </row>
    <row r="13" spans="1:7" s="2244" customFormat="1" ht="20.100000000000001" customHeight="1">
      <c r="A13" s="2021" t="s">
        <v>994</v>
      </c>
      <c r="B13" s="2245">
        <v>32.979999999999997</v>
      </c>
      <c r="C13" s="2246" t="s">
        <v>995</v>
      </c>
      <c r="D13" s="2243"/>
      <c r="E13" s="2243"/>
      <c r="F13" s="2248"/>
      <c r="G13" s="2249"/>
    </row>
    <row r="14" spans="1:7" s="2244" customFormat="1" ht="20.100000000000001" customHeight="1">
      <c r="A14" s="2021" t="s">
        <v>937</v>
      </c>
      <c r="B14" s="2245">
        <v>11</v>
      </c>
      <c r="C14" s="2246" t="s">
        <v>997</v>
      </c>
      <c r="D14" s="2243"/>
      <c r="E14" s="2243"/>
      <c r="F14" s="2248"/>
      <c r="G14" s="2249"/>
    </row>
    <row r="15" spans="1:7" s="2244" customFormat="1" ht="20.100000000000001" customHeight="1">
      <c r="A15" s="2021" t="s">
        <v>999</v>
      </c>
      <c r="B15" s="2245">
        <v>328.9</v>
      </c>
      <c r="C15" s="2246" t="s">
        <v>1000</v>
      </c>
      <c r="D15" s="2243"/>
      <c r="E15" s="2243"/>
      <c r="F15" s="2250"/>
      <c r="G15" s="2249"/>
    </row>
    <row r="16" spans="1:7" s="2244" customFormat="1" ht="20.100000000000001" customHeight="1">
      <c r="A16" s="2021" t="s">
        <v>956</v>
      </c>
      <c r="B16" s="2245">
        <v>401.46</v>
      </c>
      <c r="C16" s="2246" t="s">
        <v>1000</v>
      </c>
      <c r="D16" s="2243"/>
      <c r="E16" s="2243"/>
      <c r="F16" s="2250"/>
      <c r="G16" s="2249"/>
    </row>
    <row r="17" spans="1:7" s="2244" customFormat="1" ht="20.100000000000001" customHeight="1">
      <c r="A17" s="2021" t="s">
        <v>949</v>
      </c>
      <c r="B17" s="2245">
        <v>754.04</v>
      </c>
      <c r="C17" s="2246" t="s">
        <v>1002</v>
      </c>
      <c r="D17" s="2243"/>
      <c r="E17" s="2243"/>
      <c r="F17" s="2250"/>
      <c r="G17" s="2249"/>
    </row>
    <row r="18" spans="1:7" s="2244" customFormat="1" ht="20.100000000000001" customHeight="1">
      <c r="A18" s="2021" t="s">
        <v>1004</v>
      </c>
      <c r="B18" s="2245">
        <v>327.5</v>
      </c>
      <c r="C18" s="2246" t="s">
        <v>1005</v>
      </c>
      <c r="D18" s="2243"/>
      <c r="E18" s="2243"/>
      <c r="F18" s="2250"/>
      <c r="G18" s="2249"/>
    </row>
    <row r="19" spans="1:7" s="2244" customFormat="1" ht="20.100000000000001" customHeight="1">
      <c r="A19" s="2021" t="s">
        <v>986</v>
      </c>
      <c r="B19" s="2245">
        <v>821.95</v>
      </c>
      <c r="C19" s="2246" t="s">
        <v>1006</v>
      </c>
      <c r="D19" s="2243"/>
      <c r="E19" s="2243"/>
      <c r="F19" s="2250"/>
      <c r="G19" s="2249"/>
    </row>
    <row r="20" spans="1:7" s="2244" customFormat="1" ht="20.100000000000001" customHeight="1">
      <c r="A20" s="2021" t="s">
        <v>1008</v>
      </c>
      <c r="B20" s="2245">
        <v>28.8</v>
      </c>
      <c r="C20" s="2246">
        <v>64407</v>
      </c>
      <c r="D20" s="2243"/>
      <c r="E20" s="2243"/>
      <c r="F20" s="2250"/>
      <c r="G20" s="2249"/>
    </row>
    <row r="21" spans="1:7" s="2244" customFormat="1" ht="20.100000000000001" customHeight="1">
      <c r="A21" s="2021" t="s">
        <v>1010</v>
      </c>
      <c r="B21" s="2245">
        <v>358.52600000000001</v>
      </c>
      <c r="C21" s="2246">
        <v>64407</v>
      </c>
      <c r="D21" s="2243"/>
      <c r="E21" s="2243"/>
      <c r="F21" s="2250"/>
      <c r="G21" s="2249"/>
    </row>
    <row r="22" spans="1:7" s="2244" customFormat="1" ht="20.100000000000001" customHeight="1">
      <c r="A22" s="2021" t="s">
        <v>1012</v>
      </c>
      <c r="B22" s="2245">
        <v>725.76</v>
      </c>
      <c r="C22" s="2246">
        <v>64500</v>
      </c>
      <c r="D22" s="2243"/>
      <c r="E22" s="2243"/>
      <c r="F22" s="2250"/>
      <c r="G22" s="2249"/>
    </row>
    <row r="23" spans="1:7" s="2244" customFormat="1" ht="20.100000000000001" customHeight="1">
      <c r="A23" s="2021" t="s">
        <v>962</v>
      </c>
      <c r="B23" s="2245">
        <v>101.08799999999999</v>
      </c>
      <c r="C23" s="2246">
        <v>64622</v>
      </c>
      <c r="D23" s="2243"/>
      <c r="E23" s="2243"/>
      <c r="F23" s="2250"/>
      <c r="G23" s="2249"/>
    </row>
    <row r="24" spans="1:7" s="2244" customFormat="1" ht="20.100000000000001" customHeight="1">
      <c r="A24" s="2021" t="s">
        <v>1015</v>
      </c>
      <c r="B24" s="2245">
        <v>110.45699999999999</v>
      </c>
      <c r="C24" s="2246" t="s">
        <v>1016</v>
      </c>
      <c r="D24" s="2243"/>
      <c r="E24" s="2243"/>
      <c r="F24" s="2250"/>
      <c r="G24" s="2249"/>
    </row>
    <row r="25" spans="1:7" s="2244" customFormat="1" ht="20.100000000000001" customHeight="1">
      <c r="A25" s="2251" t="s">
        <v>934</v>
      </c>
      <c r="B25" s="2252">
        <v>612.95000000000005</v>
      </c>
      <c r="C25" s="2253" t="s">
        <v>1018</v>
      </c>
      <c r="D25" s="2243"/>
      <c r="E25" s="2243"/>
      <c r="F25" s="2250"/>
      <c r="G25" s="2249"/>
    </row>
    <row r="26" spans="1:7" s="2244" customFormat="1" ht="17.25" customHeight="1">
      <c r="A26" s="2254" t="s">
        <v>933</v>
      </c>
      <c r="B26" s="2255">
        <f>SUM(B27:B54)</f>
        <v>7346.5870000000004</v>
      </c>
      <c r="C26" s="2256"/>
      <c r="D26" s="2243"/>
      <c r="E26" s="2243"/>
      <c r="F26" s="2250"/>
      <c r="G26" s="2249"/>
    </row>
    <row r="27" spans="1:7" s="2244" customFormat="1" ht="20.100000000000001" customHeight="1">
      <c r="A27" s="2257" t="s">
        <v>939</v>
      </c>
      <c r="B27" s="2258">
        <v>120</v>
      </c>
      <c r="C27" s="2259">
        <v>64042</v>
      </c>
      <c r="D27" s="2243"/>
      <c r="E27" s="2243"/>
      <c r="F27" s="2250"/>
      <c r="G27" s="2249"/>
    </row>
    <row r="28" spans="1:7" s="2244" customFormat="1" ht="20.100000000000001" customHeight="1">
      <c r="A28" s="2260" t="s">
        <v>946</v>
      </c>
      <c r="B28" s="2261">
        <v>60</v>
      </c>
      <c r="C28" s="2262">
        <v>64060</v>
      </c>
      <c r="D28" s="2243"/>
      <c r="E28" s="2243"/>
      <c r="F28" s="2250"/>
      <c r="G28" s="2249"/>
    </row>
    <row r="29" spans="1:7" s="2244" customFormat="1" ht="20.100000000000001" customHeight="1">
      <c r="A29" s="2260" t="s">
        <v>947</v>
      </c>
      <c r="B29" s="2261">
        <v>99</v>
      </c>
      <c r="C29" s="2262">
        <v>64072</v>
      </c>
      <c r="D29" s="2243"/>
      <c r="E29" s="2243"/>
      <c r="F29" s="2250"/>
      <c r="G29" s="2249"/>
    </row>
    <row r="30" spans="1:7" s="2244" customFormat="1" ht="20.100000000000001" customHeight="1">
      <c r="A30" s="2260" t="s">
        <v>948</v>
      </c>
      <c r="B30" s="2261">
        <v>1440</v>
      </c>
      <c r="C30" s="2262">
        <v>64099</v>
      </c>
      <c r="D30" s="2243"/>
      <c r="E30" s="2243"/>
      <c r="F30" s="2250"/>
      <c r="G30" s="2249"/>
    </row>
    <row r="31" spans="1:7" s="2244" customFormat="1" ht="20.100000000000001" customHeight="1">
      <c r="A31" s="2260" t="s">
        <v>940</v>
      </c>
      <c r="B31" s="2261">
        <v>169</v>
      </c>
      <c r="C31" s="2262">
        <v>64118</v>
      </c>
      <c r="D31" s="2243"/>
      <c r="E31" s="2243"/>
      <c r="F31" s="2250"/>
      <c r="G31" s="2249"/>
    </row>
    <row r="32" spans="1:7" s="2244" customFormat="1" ht="20.100000000000001" customHeight="1">
      <c r="A32" s="2260" t="s">
        <v>943</v>
      </c>
      <c r="B32" s="2261">
        <v>155.577</v>
      </c>
      <c r="C32" s="2262">
        <v>64147</v>
      </c>
      <c r="D32" s="2243"/>
      <c r="E32" s="2243"/>
      <c r="F32" s="2250"/>
      <c r="G32" s="2249"/>
    </row>
    <row r="33" spans="1:7" s="2244" customFormat="1" ht="20.100000000000001" customHeight="1">
      <c r="A33" s="2260" t="s">
        <v>950</v>
      </c>
      <c r="B33" s="2261">
        <v>966.16</v>
      </c>
      <c r="C33" s="2262">
        <v>64158</v>
      </c>
      <c r="D33" s="2243"/>
      <c r="E33" s="2243"/>
      <c r="F33" s="2250"/>
      <c r="G33" s="2249"/>
    </row>
    <row r="34" spans="1:7" s="2244" customFormat="1" ht="20.100000000000001" customHeight="1">
      <c r="A34" s="2260" t="s">
        <v>951</v>
      </c>
      <c r="B34" s="2261">
        <v>147.63999999999999</v>
      </c>
      <c r="C34" s="2262">
        <v>64175</v>
      </c>
      <c r="D34" s="2243"/>
      <c r="E34" s="2243"/>
      <c r="F34" s="2250"/>
      <c r="G34" s="2249"/>
    </row>
    <row r="35" spans="1:7" s="2244" customFormat="1" ht="20.100000000000001" customHeight="1">
      <c r="A35" s="2260" t="s">
        <v>952</v>
      </c>
      <c r="B35" s="2261">
        <v>192.5</v>
      </c>
      <c r="C35" s="2262">
        <v>64173</v>
      </c>
      <c r="D35" s="2243"/>
      <c r="E35" s="2243"/>
      <c r="F35" s="2250"/>
      <c r="G35" s="2249"/>
    </row>
    <row r="36" spans="1:7" s="2244" customFormat="1" ht="20.100000000000001" customHeight="1">
      <c r="A36" s="2260" t="s">
        <v>953</v>
      </c>
      <c r="B36" s="2261">
        <v>180</v>
      </c>
      <c r="C36" s="2262">
        <v>64179</v>
      </c>
      <c r="D36" s="2243"/>
      <c r="E36" s="2243"/>
      <c r="F36" s="2250"/>
      <c r="G36" s="2249"/>
    </row>
    <row r="37" spans="1:7" s="2244" customFormat="1" ht="20.100000000000001" customHeight="1">
      <c r="A37" s="2260" t="s">
        <v>954</v>
      </c>
      <c r="B37" s="2261">
        <v>67.400000000000006</v>
      </c>
      <c r="C37" s="2262">
        <v>64191</v>
      </c>
      <c r="D37" s="2243"/>
      <c r="E37" s="2243"/>
      <c r="F37" s="2250"/>
      <c r="G37" s="2249"/>
    </row>
    <row r="38" spans="1:7" s="2244" customFormat="1" ht="20.100000000000001" customHeight="1">
      <c r="A38" s="2260" t="s">
        <v>955</v>
      </c>
      <c r="B38" s="2261">
        <v>148.5</v>
      </c>
      <c r="C38" s="2262">
        <v>64213</v>
      </c>
      <c r="D38" s="2243"/>
      <c r="E38" s="2243"/>
      <c r="F38" s="2250"/>
      <c r="G38" s="2249"/>
    </row>
    <row r="39" spans="1:7" s="2244" customFormat="1" ht="20.100000000000001" customHeight="1">
      <c r="A39" s="2260" t="s">
        <v>944</v>
      </c>
      <c r="B39" s="2261">
        <v>353.43</v>
      </c>
      <c r="C39" s="2262">
        <v>64220</v>
      </c>
      <c r="D39" s="2243"/>
      <c r="E39" s="2243"/>
      <c r="F39" s="2250"/>
      <c r="G39" s="2249"/>
    </row>
    <row r="40" spans="1:7" s="2244" customFormat="1" ht="20.100000000000001" customHeight="1">
      <c r="A40" s="2260" t="s">
        <v>942</v>
      </c>
      <c r="B40" s="2261">
        <v>181.61</v>
      </c>
      <c r="C40" s="2262">
        <v>63930</v>
      </c>
      <c r="D40" s="2243"/>
      <c r="E40" s="2243"/>
      <c r="F40" s="2250"/>
      <c r="G40" s="2249"/>
    </row>
    <row r="41" spans="1:7" s="2244" customFormat="1" ht="20.100000000000001" customHeight="1">
      <c r="A41" s="2260" t="s">
        <v>958</v>
      </c>
      <c r="B41" s="2261">
        <v>26.93</v>
      </c>
      <c r="C41" s="2262">
        <v>63989</v>
      </c>
      <c r="D41" s="2243"/>
      <c r="E41" s="2243"/>
      <c r="F41" s="2263"/>
    </row>
    <row r="42" spans="1:7" s="2244" customFormat="1" ht="20.100000000000001" customHeight="1">
      <c r="A42" s="2260" t="s">
        <v>959</v>
      </c>
      <c r="B42" s="2261">
        <v>370.5</v>
      </c>
      <c r="C42" s="2246" t="s">
        <v>960</v>
      </c>
      <c r="D42" s="2243"/>
      <c r="E42" s="2243"/>
      <c r="F42" s="2263"/>
    </row>
    <row r="43" spans="1:7" s="2244" customFormat="1" ht="20.100000000000001" customHeight="1">
      <c r="A43" s="2260" t="s">
        <v>961</v>
      </c>
      <c r="B43" s="2261">
        <v>33.5</v>
      </c>
      <c r="C43" s="2246">
        <v>64112</v>
      </c>
      <c r="D43" s="2243"/>
      <c r="E43" s="2243"/>
      <c r="F43" s="2263"/>
    </row>
    <row r="44" spans="1:7" s="2244" customFormat="1" ht="20.100000000000001" customHeight="1">
      <c r="A44" s="2260" t="s">
        <v>936</v>
      </c>
      <c r="B44" s="2261">
        <v>547.5</v>
      </c>
      <c r="C44" s="2246">
        <v>64204</v>
      </c>
      <c r="D44" s="2243"/>
      <c r="E44" s="2243"/>
      <c r="F44" s="2263"/>
    </row>
    <row r="45" spans="1:7" s="2244" customFormat="1" ht="20.100000000000001" customHeight="1">
      <c r="A45" s="2260" t="s">
        <v>938</v>
      </c>
      <c r="B45" s="2261">
        <v>1026.31</v>
      </c>
      <c r="C45" s="2246">
        <v>64204</v>
      </c>
      <c r="D45" s="2243"/>
      <c r="E45" s="2243"/>
      <c r="F45" s="2263"/>
    </row>
    <row r="46" spans="1:7" s="2244" customFormat="1" ht="20.100000000000001" customHeight="1">
      <c r="A46" s="2260" t="s">
        <v>963</v>
      </c>
      <c r="B46" s="2261">
        <v>16.18</v>
      </c>
      <c r="C46" s="2246" t="s">
        <v>964</v>
      </c>
      <c r="D46" s="2243"/>
      <c r="E46" s="2243"/>
      <c r="F46" s="2263"/>
    </row>
    <row r="47" spans="1:7" s="2244" customFormat="1" ht="20.100000000000001" customHeight="1">
      <c r="A47" s="2260" t="s">
        <v>965</v>
      </c>
      <c r="B47" s="2261">
        <v>25</v>
      </c>
      <c r="C47" s="2246" t="s">
        <v>966</v>
      </c>
      <c r="D47" s="2243"/>
      <c r="E47" s="2243"/>
      <c r="F47" s="2247"/>
    </row>
    <row r="48" spans="1:7" s="2244" customFormat="1" ht="20.100000000000001" customHeight="1">
      <c r="A48" s="2260" t="s">
        <v>967</v>
      </c>
      <c r="B48" s="2261">
        <v>46.33</v>
      </c>
      <c r="C48" s="2246">
        <v>64316</v>
      </c>
      <c r="D48" s="2243"/>
      <c r="E48" s="2243"/>
      <c r="F48" s="2247"/>
    </row>
    <row r="49" spans="1:6" s="2244" customFormat="1" ht="20.100000000000001" customHeight="1">
      <c r="A49" s="2260" t="s">
        <v>968</v>
      </c>
      <c r="B49" s="2261">
        <v>19.86</v>
      </c>
      <c r="C49" s="2246">
        <v>64590</v>
      </c>
      <c r="D49" s="2243"/>
      <c r="E49" s="2243"/>
      <c r="F49" s="2247"/>
    </row>
    <row r="50" spans="1:6" s="2244" customFormat="1" ht="20.100000000000001" customHeight="1">
      <c r="A50" s="2260" t="s">
        <v>969</v>
      </c>
      <c r="B50" s="2261">
        <v>67.400000000000006</v>
      </c>
      <c r="C50" s="2246" t="s">
        <v>970</v>
      </c>
      <c r="D50" s="2243"/>
      <c r="E50" s="2243"/>
      <c r="F50" s="2247"/>
    </row>
    <row r="51" spans="1:6" s="2244" customFormat="1" ht="20.100000000000001" customHeight="1">
      <c r="A51" s="2260" t="s">
        <v>971</v>
      </c>
      <c r="B51" s="2261">
        <v>780</v>
      </c>
      <c r="C51" s="2246" t="s">
        <v>972</v>
      </c>
      <c r="D51" s="2243"/>
      <c r="E51" s="2243"/>
      <c r="F51" s="2247"/>
    </row>
    <row r="52" spans="1:6" s="2244" customFormat="1" ht="20.100000000000001" customHeight="1">
      <c r="A52" s="2260" t="s">
        <v>973</v>
      </c>
      <c r="B52" s="2261">
        <v>40</v>
      </c>
      <c r="C52" s="2246">
        <v>64408</v>
      </c>
      <c r="D52" s="2243"/>
      <c r="E52" s="2243"/>
      <c r="F52" s="2247"/>
    </row>
    <row r="53" spans="1:6" s="2244" customFormat="1" ht="20.100000000000001" customHeight="1">
      <c r="A53" s="2260" t="s">
        <v>974</v>
      </c>
      <c r="B53" s="2261">
        <v>13.26</v>
      </c>
      <c r="C53" s="2246">
        <v>64439</v>
      </c>
      <c r="D53" s="2243"/>
      <c r="E53" s="2243"/>
      <c r="F53" s="2247"/>
    </row>
    <row r="54" spans="1:6" s="2244" customFormat="1" ht="20.100000000000001" customHeight="1">
      <c r="A54" s="2264" t="s">
        <v>975</v>
      </c>
      <c r="B54" s="2265">
        <v>53</v>
      </c>
      <c r="C54" s="2253" t="s">
        <v>976</v>
      </c>
      <c r="D54" s="2243"/>
      <c r="E54" s="2243"/>
      <c r="F54" s="2247"/>
    </row>
    <row r="55" spans="1:6" s="2244" customFormat="1" ht="17.25" customHeight="1">
      <c r="A55" s="2266" t="s">
        <v>977</v>
      </c>
      <c r="B55" s="2267">
        <f>SUM(B56:B61)</f>
        <v>6550</v>
      </c>
      <c r="C55" s="2268" t="s">
        <v>300</v>
      </c>
      <c r="D55" s="2243"/>
      <c r="E55" s="2243"/>
      <c r="F55" s="2247"/>
    </row>
    <row r="56" spans="1:6" s="2244" customFormat="1" ht="20.100000000000001" customHeight="1">
      <c r="A56" s="2240" t="s">
        <v>980</v>
      </c>
      <c r="B56" s="2012">
        <v>1200</v>
      </c>
      <c r="C56" s="2259">
        <v>64204</v>
      </c>
      <c r="D56" s="2243"/>
      <c r="E56" s="2243"/>
      <c r="F56" s="2247"/>
    </row>
    <row r="57" spans="1:6" s="2244" customFormat="1" ht="20.100000000000001" customHeight="1">
      <c r="A57" s="2021" t="s">
        <v>983</v>
      </c>
      <c r="B57" s="2016">
        <v>1000</v>
      </c>
      <c r="C57" s="2262">
        <v>64437</v>
      </c>
      <c r="D57" s="2243"/>
      <c r="E57" s="2243"/>
      <c r="F57" s="2247"/>
    </row>
    <row r="58" spans="1:6" s="2244" customFormat="1" ht="20.100000000000001" customHeight="1">
      <c r="A58" s="2021" t="s">
        <v>985</v>
      </c>
      <c r="B58" s="2016">
        <v>500</v>
      </c>
      <c r="C58" s="2262">
        <v>64529</v>
      </c>
      <c r="D58" s="2243"/>
      <c r="E58" s="2243"/>
      <c r="F58" s="2247"/>
    </row>
    <row r="59" spans="1:6" s="2244" customFormat="1" ht="20.100000000000001" customHeight="1">
      <c r="A59" s="2021" t="s">
        <v>987</v>
      </c>
      <c r="B59" s="2016">
        <v>1200</v>
      </c>
      <c r="C59" s="2246" t="s">
        <v>988</v>
      </c>
      <c r="D59" s="2243"/>
      <c r="E59" s="2243"/>
      <c r="F59" s="2247"/>
    </row>
    <row r="60" spans="1:6" s="2244" customFormat="1" ht="20.100000000000001" customHeight="1">
      <c r="A60" s="2021" t="s">
        <v>990</v>
      </c>
      <c r="B60" s="2016">
        <v>1250</v>
      </c>
      <c r="C60" s="2246" t="s">
        <v>991</v>
      </c>
      <c r="D60" s="2243"/>
      <c r="E60" s="2243"/>
      <c r="F60" s="2247"/>
    </row>
    <row r="61" spans="1:6" s="2244" customFormat="1" ht="20.100000000000001" customHeight="1">
      <c r="A61" s="2251" t="s">
        <v>992</v>
      </c>
      <c r="B61" s="2269">
        <v>1400</v>
      </c>
      <c r="C61" s="2253" t="s">
        <v>993</v>
      </c>
      <c r="D61" s="2243"/>
      <c r="E61" s="2243"/>
      <c r="F61" s="2247"/>
    </row>
    <row r="62" spans="1:6" s="2244" customFormat="1" ht="20.100000000000001" customHeight="1">
      <c r="A62" s="2266" t="s">
        <v>996</v>
      </c>
      <c r="B62" s="2267">
        <f>SUM(B63:B73)</f>
        <v>9016</v>
      </c>
      <c r="C62" s="2270"/>
      <c r="D62" s="2243"/>
      <c r="E62" s="2243"/>
      <c r="F62" s="2247"/>
    </row>
    <row r="63" spans="1:6" s="2244" customFormat="1" ht="20.100000000000001" customHeight="1">
      <c r="A63" s="2240" t="s">
        <v>998</v>
      </c>
      <c r="B63" s="2012">
        <v>366</v>
      </c>
      <c r="C63" s="2259">
        <v>64044</v>
      </c>
      <c r="D63" s="2243"/>
      <c r="E63" s="2243"/>
      <c r="F63" s="2249"/>
    </row>
    <row r="64" spans="1:6" s="2244" customFormat="1" ht="20.100000000000001" customHeight="1">
      <c r="A64" s="2021" t="s">
        <v>1001</v>
      </c>
      <c r="B64" s="2016">
        <v>400</v>
      </c>
      <c r="C64" s="2262">
        <v>64107</v>
      </c>
      <c r="D64" s="2243"/>
      <c r="E64" s="2243"/>
      <c r="F64" s="2249"/>
    </row>
    <row r="65" spans="1:256" s="2244" customFormat="1" ht="20.100000000000001" customHeight="1">
      <c r="A65" s="2021" t="s">
        <v>945</v>
      </c>
      <c r="B65" s="2016">
        <v>450</v>
      </c>
      <c r="C65" s="2262">
        <v>64137</v>
      </c>
      <c r="D65" s="2243"/>
      <c r="E65" s="2243"/>
      <c r="F65" s="2249"/>
    </row>
    <row r="66" spans="1:256" s="2244" customFormat="1" ht="20.100000000000001" customHeight="1">
      <c r="A66" s="2021" t="s">
        <v>1003</v>
      </c>
      <c r="B66" s="2016">
        <v>600</v>
      </c>
      <c r="C66" s="2262">
        <v>64192</v>
      </c>
      <c r="D66" s="2243"/>
      <c r="E66" s="2243"/>
      <c r="F66" s="2249"/>
    </row>
    <row r="67" spans="1:256" s="2244" customFormat="1" ht="20.100000000000001" customHeight="1">
      <c r="A67" s="2021" t="s">
        <v>998</v>
      </c>
      <c r="B67" s="2016">
        <v>1600</v>
      </c>
      <c r="C67" s="2262">
        <v>64192</v>
      </c>
      <c r="D67" s="2243"/>
      <c r="E67" s="2243"/>
      <c r="F67" s="2249"/>
    </row>
    <row r="68" spans="1:256" s="2244" customFormat="1" ht="20.100000000000001" customHeight="1">
      <c r="A68" s="2021" t="s">
        <v>1007</v>
      </c>
      <c r="B68" s="2016">
        <v>1200</v>
      </c>
      <c r="C68" s="2262">
        <v>64237</v>
      </c>
      <c r="D68" s="2243"/>
      <c r="E68" s="2243"/>
      <c r="F68" s="2249"/>
    </row>
    <row r="69" spans="1:256" s="2244" customFormat="1" ht="20.100000000000001" customHeight="1">
      <c r="A69" s="2021" t="s">
        <v>1009</v>
      </c>
      <c r="B69" s="2016">
        <v>400</v>
      </c>
      <c r="C69" s="2262">
        <v>63931</v>
      </c>
      <c r="D69" s="2243"/>
      <c r="E69" s="2243"/>
      <c r="F69" s="2249"/>
    </row>
    <row r="70" spans="1:256" s="2244" customFormat="1" ht="20.100000000000001" customHeight="1">
      <c r="A70" s="2021" t="s">
        <v>1011</v>
      </c>
      <c r="B70" s="2016">
        <v>800</v>
      </c>
      <c r="C70" s="2262">
        <v>64307</v>
      </c>
      <c r="D70" s="2243"/>
      <c r="E70" s="2243"/>
      <c r="F70" s="2249"/>
    </row>
    <row r="71" spans="1:256" s="2244" customFormat="1" ht="20.100000000000001" customHeight="1">
      <c r="A71" s="2021" t="s">
        <v>1013</v>
      </c>
      <c r="B71" s="2016">
        <v>800</v>
      </c>
      <c r="C71" s="2262">
        <v>64322</v>
      </c>
      <c r="D71" s="2243"/>
      <c r="E71" s="2243"/>
      <c r="F71" s="2249"/>
    </row>
    <row r="72" spans="1:256" s="2244" customFormat="1" ht="20.100000000000001" customHeight="1">
      <c r="A72" s="2021" t="s">
        <v>1014</v>
      </c>
      <c r="B72" s="2016">
        <v>1200</v>
      </c>
      <c r="C72" s="2262">
        <v>64378</v>
      </c>
      <c r="D72" s="2243"/>
      <c r="E72" s="2243"/>
      <c r="F72" s="2249"/>
      <c r="AR72" s="2244">
        <v>5527.5299999999988</v>
      </c>
      <c r="AS72" s="2244">
        <v>5527.5299999999988</v>
      </c>
      <c r="AT72" s="2244">
        <v>5527.5299999999988</v>
      </c>
      <c r="AU72" s="2244">
        <v>5527.5299999999988</v>
      </c>
      <c r="AV72" s="2244">
        <v>5527.5299999999988</v>
      </c>
      <c r="AW72" s="2244">
        <v>5527.5299999999988</v>
      </c>
      <c r="AX72" s="2244">
        <v>5527.5299999999988</v>
      </c>
      <c r="AY72" s="2244">
        <v>5527.5299999999988</v>
      </c>
      <c r="AZ72" s="2244">
        <v>5527.5299999999988</v>
      </c>
      <c r="BA72" s="2244">
        <v>5527.5299999999988</v>
      </c>
      <c r="BB72" s="2244">
        <v>5527.5299999999988</v>
      </c>
      <c r="BC72" s="2244">
        <v>5527.5299999999988</v>
      </c>
      <c r="BD72" s="2244">
        <v>5527.5299999999988</v>
      </c>
      <c r="BE72" s="2244">
        <v>5527.5299999999988</v>
      </c>
      <c r="BF72" s="2244">
        <v>5527.5299999999988</v>
      </c>
      <c r="BG72" s="2244">
        <v>5527.5299999999988</v>
      </c>
      <c r="BH72" s="2244">
        <v>5527.5299999999988</v>
      </c>
      <c r="BI72" s="2244">
        <v>5527.5299999999988</v>
      </c>
      <c r="BJ72" s="2244">
        <v>5527.5299999999988</v>
      </c>
      <c r="BK72" s="2244">
        <v>5527.5299999999988</v>
      </c>
      <c r="BL72" s="2244">
        <v>5527.5299999999988</v>
      </c>
      <c r="BM72" s="2244">
        <v>5527.5299999999988</v>
      </c>
      <c r="BN72" s="2244">
        <v>5527.5299999999988</v>
      </c>
      <c r="BO72" s="2244">
        <v>5527.5299999999988</v>
      </c>
      <c r="BP72" s="2244">
        <v>5527.5299999999988</v>
      </c>
      <c r="BQ72" s="2244">
        <v>5527.5299999999988</v>
      </c>
      <c r="BR72" s="2244">
        <v>5527.5299999999988</v>
      </c>
      <c r="BS72" s="2244">
        <v>5527.5299999999988</v>
      </c>
      <c r="BT72" s="2244">
        <v>5527.5299999999988</v>
      </c>
      <c r="BU72" s="2244">
        <v>5527.5299999999988</v>
      </c>
      <c r="BV72" s="2244">
        <v>5527.5299999999988</v>
      </c>
      <c r="BW72" s="2244">
        <v>5527.5299999999988</v>
      </c>
      <c r="BX72" s="2244">
        <v>5527.5299999999988</v>
      </c>
      <c r="BY72" s="2244">
        <v>5527.5299999999988</v>
      </c>
      <c r="BZ72" s="2244">
        <v>5527.5299999999988</v>
      </c>
      <c r="CA72" s="2244">
        <v>5527.5299999999988</v>
      </c>
      <c r="CB72" s="2244">
        <v>5527.5299999999988</v>
      </c>
      <c r="CC72" s="2244">
        <v>5527.5299999999988</v>
      </c>
      <c r="CD72" s="2244">
        <v>5527.5299999999988</v>
      </c>
      <c r="CE72" s="2244">
        <v>5527.5299999999988</v>
      </c>
      <c r="CF72" s="2244">
        <v>5527.5299999999988</v>
      </c>
      <c r="CG72" s="2244">
        <v>5527.5299999999988</v>
      </c>
      <c r="CH72" s="2244">
        <v>5527.5299999999988</v>
      </c>
      <c r="CI72" s="2244">
        <v>5527.5299999999988</v>
      </c>
      <c r="CJ72" s="2244">
        <v>5527.5299999999988</v>
      </c>
      <c r="CK72" s="2244">
        <v>5527.5299999999988</v>
      </c>
      <c r="CL72" s="2244">
        <v>5527.5299999999988</v>
      </c>
      <c r="CM72" s="2244">
        <v>5527.5299999999988</v>
      </c>
      <c r="CN72" s="2244">
        <v>5527.5299999999988</v>
      </c>
      <c r="CO72" s="2244">
        <v>5527.5299999999988</v>
      </c>
      <c r="CP72" s="2244">
        <v>5527.5299999999988</v>
      </c>
      <c r="CQ72" s="2244">
        <v>5527.5299999999988</v>
      </c>
      <c r="CR72" s="2244">
        <v>5527.5299999999988</v>
      </c>
      <c r="CS72" s="2244">
        <v>5527.5299999999988</v>
      </c>
      <c r="CT72" s="2244">
        <v>5527.5299999999988</v>
      </c>
      <c r="CU72" s="2244">
        <v>5527.5299999999988</v>
      </c>
      <c r="CV72" s="2244">
        <v>5527.5299999999988</v>
      </c>
      <c r="CW72" s="2244">
        <v>5527.5299999999988</v>
      </c>
      <c r="CX72" s="2244">
        <v>5527.5299999999988</v>
      </c>
      <c r="CY72" s="2244">
        <v>5527.5299999999988</v>
      </c>
      <c r="CZ72" s="2244">
        <v>5527.5299999999988</v>
      </c>
      <c r="DA72" s="2244">
        <v>5527.5299999999988</v>
      </c>
      <c r="DB72" s="2244">
        <v>5527.5299999999988</v>
      </c>
      <c r="DC72" s="2244">
        <v>5527.5299999999988</v>
      </c>
      <c r="DD72" s="2244">
        <v>5527.5299999999988</v>
      </c>
      <c r="DE72" s="2244">
        <v>5527.5299999999988</v>
      </c>
      <c r="DF72" s="2244">
        <v>5527.5299999999988</v>
      </c>
      <c r="DG72" s="2244">
        <v>5527.5299999999988</v>
      </c>
      <c r="DH72" s="2244">
        <v>5527.5299999999988</v>
      </c>
      <c r="DI72" s="2244">
        <v>5527.5299999999988</v>
      </c>
      <c r="DJ72" s="2244">
        <v>5527.5299999999988</v>
      </c>
      <c r="DK72" s="2244">
        <v>5527.5299999999988</v>
      </c>
      <c r="DL72" s="2244">
        <v>5527.5299999999988</v>
      </c>
      <c r="DM72" s="2244">
        <v>5527.5299999999988</v>
      </c>
      <c r="DN72" s="2244">
        <v>5527.5299999999988</v>
      </c>
      <c r="DO72" s="2244">
        <v>5527.5299999999988</v>
      </c>
      <c r="DP72" s="2244">
        <v>5527.5299999999988</v>
      </c>
      <c r="DQ72" s="2244">
        <v>5527.5299999999988</v>
      </c>
      <c r="DR72" s="2244">
        <v>5527.5299999999988</v>
      </c>
      <c r="DS72" s="2244">
        <v>5527.5299999999988</v>
      </c>
      <c r="DT72" s="2244">
        <v>5527.5299999999988</v>
      </c>
      <c r="DU72" s="2244">
        <v>5527.5299999999988</v>
      </c>
      <c r="DV72" s="2244">
        <v>5527.5299999999988</v>
      </c>
      <c r="DW72" s="2244">
        <v>5527.5299999999988</v>
      </c>
      <c r="DX72" s="2244">
        <v>5527.5299999999988</v>
      </c>
      <c r="DY72" s="2244">
        <v>5527.5299999999988</v>
      </c>
      <c r="DZ72" s="2244">
        <v>5527.5299999999988</v>
      </c>
      <c r="EA72" s="2244">
        <v>5527.5299999999988</v>
      </c>
      <c r="EB72" s="2244">
        <v>5527.5299999999988</v>
      </c>
      <c r="EC72" s="2244">
        <v>5527.5299999999988</v>
      </c>
      <c r="ED72" s="2244">
        <v>5527.5299999999988</v>
      </c>
      <c r="EE72" s="2244">
        <v>5527.5299999999988</v>
      </c>
      <c r="EF72" s="2244">
        <v>5527.5299999999988</v>
      </c>
      <c r="EG72" s="2244">
        <v>5527.5299999999988</v>
      </c>
      <c r="EH72" s="2244">
        <v>5527.5299999999988</v>
      </c>
      <c r="EI72" s="2244">
        <v>5527.5299999999988</v>
      </c>
      <c r="EJ72" s="2244">
        <v>5527.5299999999988</v>
      </c>
      <c r="EK72" s="2244">
        <v>5527.5299999999988</v>
      </c>
      <c r="EL72" s="2244">
        <v>5527.5299999999988</v>
      </c>
      <c r="EM72" s="2244">
        <v>5527.5299999999988</v>
      </c>
      <c r="EN72" s="2244">
        <v>5527.5299999999988</v>
      </c>
      <c r="EO72" s="2244">
        <v>5527.5299999999988</v>
      </c>
      <c r="EP72" s="2244">
        <v>5527.5299999999988</v>
      </c>
      <c r="EQ72" s="2244">
        <v>5527.5299999999988</v>
      </c>
      <c r="ER72" s="2244">
        <v>5527.5299999999988</v>
      </c>
      <c r="ES72" s="2244">
        <v>5527.5299999999988</v>
      </c>
      <c r="ET72" s="2244">
        <v>5527.5299999999988</v>
      </c>
      <c r="EU72" s="2244">
        <v>5527.5299999999988</v>
      </c>
      <c r="EV72" s="2244">
        <v>5527.5299999999988</v>
      </c>
      <c r="EW72" s="2244">
        <v>5527.5299999999988</v>
      </c>
      <c r="EX72" s="2244">
        <v>5527.5299999999988</v>
      </c>
      <c r="EY72" s="2244">
        <v>5527.5299999999988</v>
      </c>
      <c r="EZ72" s="2244">
        <v>5527.5299999999988</v>
      </c>
      <c r="FA72" s="2244">
        <v>5527.5299999999988</v>
      </c>
      <c r="FB72" s="2244">
        <v>5527.5299999999988</v>
      </c>
      <c r="FC72" s="2244">
        <v>5527.5299999999988</v>
      </c>
      <c r="FD72" s="2244">
        <v>5527.5299999999988</v>
      </c>
      <c r="FE72" s="2244">
        <v>5527.5299999999988</v>
      </c>
      <c r="FF72" s="2244">
        <v>5527.5299999999988</v>
      </c>
      <c r="FG72" s="2244">
        <v>5527.5299999999988</v>
      </c>
      <c r="FH72" s="2244">
        <v>5527.5299999999988</v>
      </c>
      <c r="FI72" s="2244">
        <v>5527.5299999999988</v>
      </c>
      <c r="FJ72" s="2244">
        <v>5527.5299999999988</v>
      </c>
      <c r="FK72" s="2244">
        <v>5527.5299999999988</v>
      </c>
      <c r="FL72" s="2244">
        <v>5527.5299999999988</v>
      </c>
      <c r="FM72" s="2244">
        <v>5527.5299999999988</v>
      </c>
      <c r="FN72" s="2244">
        <v>5527.5299999999988</v>
      </c>
      <c r="FO72" s="2244">
        <v>5527.5299999999988</v>
      </c>
      <c r="FP72" s="2244">
        <v>5527.5299999999988</v>
      </c>
      <c r="FQ72" s="2244">
        <v>5527.5299999999988</v>
      </c>
      <c r="FR72" s="2244">
        <v>5527.5299999999988</v>
      </c>
      <c r="FS72" s="2244">
        <v>5527.5299999999988</v>
      </c>
      <c r="FT72" s="2244">
        <v>5527.5299999999988</v>
      </c>
      <c r="FU72" s="2244">
        <v>5527.5299999999988</v>
      </c>
      <c r="FV72" s="2244">
        <v>5527.5299999999988</v>
      </c>
      <c r="FW72" s="2244">
        <v>5527.5299999999988</v>
      </c>
      <c r="FX72" s="2244">
        <v>5527.5299999999988</v>
      </c>
      <c r="FY72" s="2244">
        <v>5527.5299999999988</v>
      </c>
      <c r="FZ72" s="2244">
        <v>5527.5299999999988</v>
      </c>
      <c r="GA72" s="2244">
        <v>5527.5299999999988</v>
      </c>
      <c r="GB72" s="2244">
        <v>5527.5299999999988</v>
      </c>
      <c r="GC72" s="2244">
        <v>5527.5299999999988</v>
      </c>
      <c r="GD72" s="2244">
        <v>5527.5299999999988</v>
      </c>
      <c r="GE72" s="2244">
        <v>5527.5299999999988</v>
      </c>
      <c r="GF72" s="2244">
        <v>5527.5299999999988</v>
      </c>
      <c r="GG72" s="2244">
        <v>5527.5299999999988</v>
      </c>
      <c r="GH72" s="2244">
        <v>5527.5299999999988</v>
      </c>
      <c r="GI72" s="2244">
        <v>5527.5299999999988</v>
      </c>
      <c r="GJ72" s="2244">
        <v>5527.5299999999988</v>
      </c>
      <c r="GK72" s="2244">
        <v>5527.5299999999988</v>
      </c>
      <c r="GL72" s="2244">
        <v>5527.5299999999988</v>
      </c>
      <c r="GM72" s="2244">
        <v>5527.5299999999988</v>
      </c>
      <c r="GN72" s="2244">
        <v>5527.5299999999988</v>
      </c>
      <c r="GO72" s="2244">
        <v>5527.5299999999988</v>
      </c>
      <c r="GP72" s="2244">
        <v>5527.5299999999988</v>
      </c>
      <c r="GQ72" s="2244">
        <v>5527.5299999999988</v>
      </c>
      <c r="GR72" s="2244">
        <v>5527.5299999999988</v>
      </c>
      <c r="GS72" s="2244">
        <v>5527.5299999999988</v>
      </c>
      <c r="GT72" s="2244">
        <v>5527.5299999999988</v>
      </c>
      <c r="GU72" s="2244">
        <v>5527.5299999999988</v>
      </c>
      <c r="GV72" s="2244">
        <v>5527.5299999999988</v>
      </c>
      <c r="GW72" s="2244">
        <v>5527.5299999999988</v>
      </c>
      <c r="GX72" s="2244">
        <v>5527.5299999999988</v>
      </c>
      <c r="GY72" s="2244">
        <v>5527.5299999999988</v>
      </c>
      <c r="GZ72" s="2244">
        <v>5527.5299999999988</v>
      </c>
      <c r="HA72" s="2244">
        <v>5527.5299999999988</v>
      </c>
      <c r="HB72" s="2244">
        <v>5527.5299999999988</v>
      </c>
      <c r="HC72" s="2244">
        <v>5527.5299999999988</v>
      </c>
      <c r="HD72" s="2244">
        <v>5527.5299999999988</v>
      </c>
      <c r="HE72" s="2244">
        <v>5527.5299999999988</v>
      </c>
      <c r="HF72" s="2244">
        <v>5527.5299999999988</v>
      </c>
      <c r="HG72" s="2244">
        <v>5527.5299999999988</v>
      </c>
      <c r="HH72" s="2244">
        <v>5527.5299999999988</v>
      </c>
      <c r="HI72" s="2244">
        <v>5527.5299999999988</v>
      </c>
      <c r="HJ72" s="2244">
        <v>5527.5299999999988</v>
      </c>
      <c r="HK72" s="2244">
        <v>5527.5299999999988</v>
      </c>
      <c r="HL72" s="2244">
        <v>5527.5299999999988</v>
      </c>
      <c r="HM72" s="2244">
        <v>5527.5299999999988</v>
      </c>
      <c r="HN72" s="2244">
        <v>5527.5299999999988</v>
      </c>
      <c r="HO72" s="2244">
        <v>5527.5299999999988</v>
      </c>
      <c r="HP72" s="2244">
        <v>5527.5299999999988</v>
      </c>
      <c r="HQ72" s="2244">
        <v>5527.5299999999988</v>
      </c>
      <c r="HR72" s="2244">
        <v>5527.5299999999988</v>
      </c>
      <c r="HS72" s="2244">
        <v>5527.5299999999988</v>
      </c>
      <c r="HT72" s="2244">
        <v>5527.5299999999988</v>
      </c>
      <c r="HU72" s="2244">
        <v>5527.5299999999988</v>
      </c>
      <c r="HV72" s="2244">
        <v>5527.5299999999988</v>
      </c>
      <c r="HW72" s="2244">
        <v>5527.5299999999988</v>
      </c>
      <c r="HX72" s="2244">
        <v>5527.5299999999988</v>
      </c>
      <c r="HY72" s="2244">
        <v>5527.5299999999988</v>
      </c>
      <c r="HZ72" s="2244">
        <v>5527.5299999999988</v>
      </c>
      <c r="IA72" s="2244">
        <v>5527.5299999999988</v>
      </c>
      <c r="IB72" s="2244">
        <v>5527.5299999999988</v>
      </c>
      <c r="IC72" s="2244">
        <v>5527.5299999999988</v>
      </c>
      <c r="ID72" s="2244">
        <v>5527.5299999999988</v>
      </c>
      <c r="IE72" s="2244">
        <v>5527.5299999999988</v>
      </c>
      <c r="IF72" s="2244">
        <v>5527.5299999999988</v>
      </c>
      <c r="IG72" s="2244">
        <v>5527.5299999999988</v>
      </c>
      <c r="IH72" s="2244">
        <v>5527.5299999999988</v>
      </c>
      <c r="II72" s="2244">
        <v>5527.5299999999988</v>
      </c>
      <c r="IJ72" s="2244">
        <v>5527.5299999999988</v>
      </c>
      <c r="IK72" s="2244">
        <v>5527.5299999999988</v>
      </c>
      <c r="IL72" s="2244">
        <v>5527.5299999999988</v>
      </c>
      <c r="IM72" s="2244">
        <v>5527.5299999999988</v>
      </c>
      <c r="IN72" s="2244">
        <v>5527.5299999999988</v>
      </c>
      <c r="IO72" s="2244">
        <v>5527.5299999999988</v>
      </c>
      <c r="IP72" s="2244">
        <v>5527.5299999999988</v>
      </c>
      <c r="IQ72" s="2244">
        <v>5527.5299999999988</v>
      </c>
      <c r="IR72" s="2244">
        <v>5527.5299999999988</v>
      </c>
      <c r="IS72" s="2244">
        <v>5527.5299999999988</v>
      </c>
      <c r="IT72" s="2244">
        <v>5527.5299999999988</v>
      </c>
      <c r="IU72" s="2244">
        <v>5527.5299999999988</v>
      </c>
      <c r="IV72" s="2244">
        <v>5527.5299999999988</v>
      </c>
    </row>
    <row r="73" spans="1:256" s="2244" customFormat="1" ht="15" customHeight="1">
      <c r="A73" s="2251" t="s">
        <v>1017</v>
      </c>
      <c r="B73" s="2269">
        <v>1200</v>
      </c>
      <c r="C73" s="2271">
        <v>64531</v>
      </c>
      <c r="D73" s="2243"/>
      <c r="E73" s="2243"/>
      <c r="F73" s="2249"/>
      <c r="AB73" s="2244">
        <v>27681.384293999999</v>
      </c>
      <c r="AC73" s="2244" t="s">
        <v>597</v>
      </c>
      <c r="AD73" s="2244">
        <v>27681.384293999999</v>
      </c>
      <c r="AE73" s="2244" t="s">
        <v>597</v>
      </c>
      <c r="AF73" s="2244">
        <v>27681.384293999999</v>
      </c>
      <c r="AG73" s="2244" t="s">
        <v>597</v>
      </c>
      <c r="AH73" s="2244">
        <v>27681.384293999999</v>
      </c>
      <c r="AI73" s="2244" t="s">
        <v>597</v>
      </c>
      <c r="AJ73" s="2244">
        <v>27681.384293999999</v>
      </c>
      <c r="AK73" s="2244" t="s">
        <v>597</v>
      </c>
      <c r="AL73" s="2244">
        <v>27681.384293999999</v>
      </c>
      <c r="AM73" s="2244" t="s">
        <v>597</v>
      </c>
      <c r="AN73" s="2244">
        <v>27681.384293999999</v>
      </c>
      <c r="AO73" s="2244" t="s">
        <v>597</v>
      </c>
      <c r="AP73" s="2244">
        <v>27681.384293999999</v>
      </c>
      <c r="AQ73" s="2244" t="s">
        <v>597</v>
      </c>
      <c r="AR73" s="2244">
        <v>27681.384293999999</v>
      </c>
      <c r="AS73" s="2244" t="s">
        <v>597</v>
      </c>
      <c r="AT73" s="2244">
        <v>27681.384293999999</v>
      </c>
      <c r="AU73" s="2244" t="s">
        <v>597</v>
      </c>
      <c r="AV73" s="2244">
        <v>27681.384293999999</v>
      </c>
      <c r="AW73" s="2244" t="s">
        <v>597</v>
      </c>
      <c r="AX73" s="2244">
        <v>27681.384293999999</v>
      </c>
      <c r="AY73" s="2244" t="s">
        <v>597</v>
      </c>
      <c r="AZ73" s="2244">
        <v>27681.384293999999</v>
      </c>
      <c r="BA73" s="2244" t="s">
        <v>597</v>
      </c>
      <c r="BB73" s="2244">
        <v>27681.384293999999</v>
      </c>
      <c r="BC73" s="2244" t="s">
        <v>597</v>
      </c>
      <c r="BD73" s="2244">
        <v>27681.384293999999</v>
      </c>
      <c r="BE73" s="2244" t="s">
        <v>597</v>
      </c>
      <c r="BF73" s="2244">
        <v>27681.384293999999</v>
      </c>
      <c r="BG73" s="2244" t="s">
        <v>597</v>
      </c>
      <c r="BH73" s="2244">
        <v>27681.384293999999</v>
      </c>
      <c r="BI73" s="2244" t="s">
        <v>597</v>
      </c>
      <c r="BJ73" s="2244">
        <v>27681.384293999999</v>
      </c>
      <c r="BK73" s="2244" t="s">
        <v>597</v>
      </c>
      <c r="BL73" s="2244">
        <v>27681.384293999999</v>
      </c>
      <c r="BM73" s="2244" t="s">
        <v>597</v>
      </c>
      <c r="BN73" s="2244">
        <v>27681.384293999999</v>
      </c>
      <c r="BO73" s="2244" t="s">
        <v>597</v>
      </c>
      <c r="BP73" s="2244">
        <v>27681.384293999999</v>
      </c>
      <c r="BQ73" s="2244" t="s">
        <v>597</v>
      </c>
      <c r="BR73" s="2244">
        <v>27681.384293999999</v>
      </c>
      <c r="BS73" s="2244" t="s">
        <v>597</v>
      </c>
      <c r="BT73" s="2244">
        <v>27681.384293999999</v>
      </c>
      <c r="BU73" s="2244" t="s">
        <v>597</v>
      </c>
      <c r="BV73" s="2244">
        <v>27681.384293999999</v>
      </c>
      <c r="BW73" s="2244" t="s">
        <v>597</v>
      </c>
      <c r="BX73" s="2244">
        <v>27681.384293999999</v>
      </c>
      <c r="BY73" s="2244" t="s">
        <v>597</v>
      </c>
      <c r="BZ73" s="2244">
        <v>27681.384293999999</v>
      </c>
      <c r="CA73" s="2244" t="s">
        <v>597</v>
      </c>
      <c r="CB73" s="2244">
        <v>27681.384293999999</v>
      </c>
      <c r="CC73" s="2244" t="s">
        <v>597</v>
      </c>
      <c r="CD73" s="2244">
        <v>27681.384293999999</v>
      </c>
      <c r="CE73" s="2244" t="s">
        <v>597</v>
      </c>
      <c r="CF73" s="2244">
        <v>27681.384293999999</v>
      </c>
      <c r="CG73" s="2244" t="s">
        <v>597</v>
      </c>
      <c r="CH73" s="2244">
        <v>27681.384293999999</v>
      </c>
      <c r="CI73" s="2244" t="s">
        <v>597</v>
      </c>
      <c r="CJ73" s="2244">
        <v>27681.384293999999</v>
      </c>
      <c r="CK73" s="2244" t="s">
        <v>597</v>
      </c>
      <c r="CL73" s="2244">
        <v>27681.384293999999</v>
      </c>
      <c r="CM73" s="2244" t="s">
        <v>597</v>
      </c>
      <c r="CN73" s="2244">
        <v>27681.384293999999</v>
      </c>
      <c r="CO73" s="2244" t="s">
        <v>597</v>
      </c>
      <c r="CP73" s="2244">
        <v>27681.384293999999</v>
      </c>
      <c r="CQ73" s="2244" t="s">
        <v>597</v>
      </c>
      <c r="CR73" s="2244">
        <v>27681.384293999999</v>
      </c>
      <c r="CS73" s="2244" t="s">
        <v>597</v>
      </c>
      <c r="CT73" s="2244">
        <v>27681.384293999999</v>
      </c>
      <c r="CU73" s="2244" t="s">
        <v>597</v>
      </c>
      <c r="CV73" s="2244">
        <v>27681.384293999999</v>
      </c>
      <c r="CW73" s="2244" t="s">
        <v>597</v>
      </c>
      <c r="CX73" s="2244">
        <v>27681.384293999999</v>
      </c>
      <c r="CY73" s="2244" t="s">
        <v>597</v>
      </c>
      <c r="CZ73" s="2244">
        <v>27681.384293999999</v>
      </c>
      <c r="DA73" s="2244" t="s">
        <v>597</v>
      </c>
      <c r="DB73" s="2244">
        <v>27681.384293999999</v>
      </c>
      <c r="DC73" s="2244" t="s">
        <v>597</v>
      </c>
      <c r="DD73" s="2244">
        <v>27681.384293999999</v>
      </c>
      <c r="DE73" s="2244" t="s">
        <v>597</v>
      </c>
      <c r="DF73" s="2244">
        <v>27681.384293999999</v>
      </c>
      <c r="DG73" s="2244" t="s">
        <v>597</v>
      </c>
      <c r="DH73" s="2244">
        <v>27681.384293999999</v>
      </c>
      <c r="DI73" s="2244" t="s">
        <v>597</v>
      </c>
      <c r="DJ73" s="2244">
        <v>27681.384293999999</v>
      </c>
      <c r="DK73" s="2244" t="s">
        <v>597</v>
      </c>
      <c r="DL73" s="2244">
        <v>27681.384293999999</v>
      </c>
      <c r="DM73" s="2244" t="s">
        <v>597</v>
      </c>
      <c r="DN73" s="2244">
        <v>27681.384293999999</v>
      </c>
      <c r="DO73" s="2244" t="s">
        <v>597</v>
      </c>
      <c r="DP73" s="2244">
        <v>27681.384293999999</v>
      </c>
      <c r="DQ73" s="2244" t="s">
        <v>597</v>
      </c>
      <c r="DR73" s="2244">
        <v>27681.384293999999</v>
      </c>
      <c r="DS73" s="2244" t="s">
        <v>597</v>
      </c>
      <c r="DT73" s="2244">
        <v>27681.384293999999</v>
      </c>
      <c r="DU73" s="2244" t="s">
        <v>597</v>
      </c>
      <c r="DV73" s="2244">
        <v>27681.384293999999</v>
      </c>
      <c r="DW73" s="2244" t="s">
        <v>597</v>
      </c>
      <c r="DX73" s="2244">
        <v>27681.384293999999</v>
      </c>
      <c r="DY73" s="2244" t="s">
        <v>597</v>
      </c>
      <c r="DZ73" s="2244">
        <v>27681.384293999999</v>
      </c>
      <c r="EA73" s="2244" t="s">
        <v>597</v>
      </c>
      <c r="EB73" s="2244">
        <v>27681.384293999999</v>
      </c>
      <c r="EC73" s="2244" t="s">
        <v>597</v>
      </c>
      <c r="ED73" s="2244">
        <v>27681.384293999999</v>
      </c>
      <c r="EE73" s="2244" t="s">
        <v>597</v>
      </c>
      <c r="EF73" s="2244">
        <v>27681.384293999999</v>
      </c>
      <c r="EG73" s="2244" t="s">
        <v>597</v>
      </c>
      <c r="EH73" s="2244">
        <v>27681.384293999999</v>
      </c>
      <c r="EI73" s="2244" t="s">
        <v>597</v>
      </c>
      <c r="EJ73" s="2244">
        <v>27681.384293999999</v>
      </c>
      <c r="EK73" s="2244" t="s">
        <v>597</v>
      </c>
      <c r="EL73" s="2244">
        <v>27681.384293999999</v>
      </c>
      <c r="EM73" s="2244" t="s">
        <v>597</v>
      </c>
      <c r="EN73" s="2244">
        <v>27681.384293999999</v>
      </c>
      <c r="EO73" s="2244" t="s">
        <v>597</v>
      </c>
      <c r="EP73" s="2244">
        <v>27681.384293999999</v>
      </c>
      <c r="EQ73" s="2244" t="s">
        <v>597</v>
      </c>
      <c r="ER73" s="2244">
        <v>27681.384293999999</v>
      </c>
      <c r="ES73" s="2244" t="s">
        <v>597</v>
      </c>
      <c r="ET73" s="2244">
        <v>27681.384293999999</v>
      </c>
      <c r="EU73" s="2244" t="s">
        <v>597</v>
      </c>
      <c r="EV73" s="2244">
        <v>27681.384293999999</v>
      </c>
      <c r="EW73" s="2244" t="s">
        <v>597</v>
      </c>
      <c r="EX73" s="2244">
        <v>27681.384293999999</v>
      </c>
      <c r="EY73" s="2244" t="s">
        <v>597</v>
      </c>
      <c r="EZ73" s="2244">
        <v>27681.384293999999</v>
      </c>
      <c r="FA73" s="2244" t="s">
        <v>597</v>
      </c>
      <c r="FB73" s="2244">
        <v>27681.384293999999</v>
      </c>
      <c r="FC73" s="2244" t="s">
        <v>597</v>
      </c>
      <c r="FD73" s="2244">
        <v>27681.384293999999</v>
      </c>
      <c r="FE73" s="2244" t="s">
        <v>597</v>
      </c>
      <c r="FF73" s="2244">
        <v>27681.384293999999</v>
      </c>
      <c r="FG73" s="2244" t="s">
        <v>597</v>
      </c>
      <c r="FH73" s="2244">
        <v>27681.384293999999</v>
      </c>
      <c r="FI73" s="2244" t="s">
        <v>597</v>
      </c>
      <c r="FJ73" s="2244">
        <v>27681.384293999999</v>
      </c>
      <c r="FK73" s="2244" t="s">
        <v>597</v>
      </c>
      <c r="FL73" s="2244">
        <v>27681.384293999999</v>
      </c>
      <c r="FM73" s="2244" t="s">
        <v>597</v>
      </c>
      <c r="FN73" s="2244">
        <v>27681.384293999999</v>
      </c>
      <c r="FO73" s="2244" t="s">
        <v>597</v>
      </c>
      <c r="FP73" s="2244">
        <v>27681.384293999999</v>
      </c>
      <c r="FQ73" s="2244" t="s">
        <v>597</v>
      </c>
      <c r="FR73" s="2244">
        <v>27681.384293999999</v>
      </c>
      <c r="FS73" s="2244" t="s">
        <v>597</v>
      </c>
      <c r="FT73" s="2244">
        <v>27681.384293999999</v>
      </c>
      <c r="FU73" s="2244" t="s">
        <v>597</v>
      </c>
      <c r="FV73" s="2244">
        <v>27681.384293999999</v>
      </c>
      <c r="FW73" s="2244" t="s">
        <v>597</v>
      </c>
      <c r="FX73" s="2244">
        <v>27681.384293999999</v>
      </c>
      <c r="FY73" s="2244" t="s">
        <v>597</v>
      </c>
      <c r="FZ73" s="2244">
        <v>27681.384293999999</v>
      </c>
      <c r="GA73" s="2244" t="s">
        <v>597</v>
      </c>
      <c r="GB73" s="2244">
        <v>27681.384293999999</v>
      </c>
      <c r="GC73" s="2244" t="s">
        <v>597</v>
      </c>
      <c r="GD73" s="2244">
        <v>27681.384293999999</v>
      </c>
      <c r="GE73" s="2244" t="s">
        <v>597</v>
      </c>
      <c r="GF73" s="2244">
        <v>27681.384293999999</v>
      </c>
      <c r="GG73" s="2244" t="s">
        <v>597</v>
      </c>
      <c r="GH73" s="2244">
        <v>27681.384293999999</v>
      </c>
      <c r="GI73" s="2244" t="s">
        <v>597</v>
      </c>
      <c r="GJ73" s="2244">
        <v>27681.384293999999</v>
      </c>
      <c r="GK73" s="2244" t="s">
        <v>597</v>
      </c>
      <c r="GL73" s="2244">
        <v>27681.384293999999</v>
      </c>
      <c r="GM73" s="2244" t="s">
        <v>597</v>
      </c>
      <c r="GN73" s="2244">
        <v>27681.384293999999</v>
      </c>
      <c r="GO73" s="2244" t="s">
        <v>597</v>
      </c>
      <c r="GP73" s="2244">
        <v>27681.384293999999</v>
      </c>
      <c r="GQ73" s="2244" t="s">
        <v>597</v>
      </c>
      <c r="GR73" s="2244">
        <v>27681.384293999999</v>
      </c>
      <c r="GS73" s="2244" t="s">
        <v>597</v>
      </c>
      <c r="GT73" s="2244">
        <v>27681.384293999999</v>
      </c>
      <c r="GU73" s="2244" t="s">
        <v>597</v>
      </c>
      <c r="GV73" s="2244">
        <v>27681.384293999999</v>
      </c>
      <c r="GW73" s="2244" t="s">
        <v>597</v>
      </c>
      <c r="GX73" s="2244">
        <v>27681.384293999999</v>
      </c>
      <c r="GY73" s="2244" t="s">
        <v>597</v>
      </c>
      <c r="GZ73" s="2244">
        <v>27681.384293999999</v>
      </c>
      <c r="HA73" s="2244" t="s">
        <v>597</v>
      </c>
      <c r="HB73" s="2244">
        <v>27681.384293999999</v>
      </c>
      <c r="HC73" s="2244" t="s">
        <v>597</v>
      </c>
      <c r="HD73" s="2244">
        <v>27681.384293999999</v>
      </c>
      <c r="HE73" s="2244" t="s">
        <v>597</v>
      </c>
      <c r="HF73" s="2244">
        <v>27681.384293999999</v>
      </c>
      <c r="HG73" s="2244" t="s">
        <v>597</v>
      </c>
      <c r="HH73" s="2244">
        <v>27681.384293999999</v>
      </c>
      <c r="HI73" s="2244" t="s">
        <v>597</v>
      </c>
      <c r="HJ73" s="2244">
        <v>27681.384293999999</v>
      </c>
      <c r="HK73" s="2244" t="s">
        <v>597</v>
      </c>
      <c r="HL73" s="2244">
        <v>27681.384293999999</v>
      </c>
      <c r="HM73" s="2244" t="s">
        <v>597</v>
      </c>
      <c r="HN73" s="2244">
        <v>27681.384293999999</v>
      </c>
      <c r="HO73" s="2244" t="s">
        <v>597</v>
      </c>
      <c r="HP73" s="2244">
        <v>27681.384293999999</v>
      </c>
      <c r="HQ73" s="2244" t="s">
        <v>597</v>
      </c>
      <c r="HR73" s="2244">
        <v>27681.384293999999</v>
      </c>
      <c r="HS73" s="2244" t="s">
        <v>597</v>
      </c>
      <c r="HT73" s="2244">
        <v>27681.384293999999</v>
      </c>
      <c r="HU73" s="2244" t="s">
        <v>597</v>
      </c>
      <c r="HV73" s="2244">
        <v>27681.384293999999</v>
      </c>
      <c r="HW73" s="2244" t="s">
        <v>597</v>
      </c>
      <c r="HX73" s="2244">
        <v>27681.384293999999</v>
      </c>
      <c r="HY73" s="2244" t="s">
        <v>597</v>
      </c>
      <c r="HZ73" s="2244">
        <v>27681.384293999999</v>
      </c>
      <c r="IA73" s="2244" t="s">
        <v>597</v>
      </c>
      <c r="IB73" s="2244">
        <v>27681.384293999999</v>
      </c>
      <c r="IC73" s="2244" t="s">
        <v>597</v>
      </c>
      <c r="ID73" s="2244">
        <v>27681.384293999999</v>
      </c>
      <c r="IE73" s="2244" t="s">
        <v>597</v>
      </c>
      <c r="IF73" s="2244">
        <v>27681.384293999999</v>
      </c>
      <c r="IG73" s="2244" t="s">
        <v>597</v>
      </c>
      <c r="IH73" s="2244">
        <v>27681.384293999999</v>
      </c>
      <c r="II73" s="2244" t="s">
        <v>597</v>
      </c>
      <c r="IJ73" s="2244">
        <v>27681.384293999999</v>
      </c>
      <c r="IK73" s="2244" t="s">
        <v>597</v>
      </c>
      <c r="IL73" s="2244">
        <v>27681.384293999999</v>
      </c>
      <c r="IM73" s="2244" t="s">
        <v>597</v>
      </c>
      <c r="IN73" s="2244">
        <v>27681.384293999999</v>
      </c>
      <c r="IO73" s="2244" t="s">
        <v>597</v>
      </c>
      <c r="IP73" s="2244">
        <v>27681.384293999999</v>
      </c>
      <c r="IQ73" s="2244" t="s">
        <v>597</v>
      </c>
      <c r="IR73" s="2244">
        <v>27681.384293999999</v>
      </c>
      <c r="IS73" s="2244" t="s">
        <v>597</v>
      </c>
      <c r="IT73" s="2244">
        <v>27681.384293999999</v>
      </c>
      <c r="IU73" s="2244" t="s">
        <v>597</v>
      </c>
      <c r="IV73" s="2244">
        <v>27681.384293999999</v>
      </c>
    </row>
    <row r="74" spans="1:256" s="2244" customFormat="1" ht="15.75" customHeight="1" thickBot="1">
      <c r="A74" s="2272" t="s">
        <v>597</v>
      </c>
      <c r="B74" s="2273">
        <f>SUM(B26+B55+B6+B62)</f>
        <v>28789.683000000001</v>
      </c>
      <c r="C74" s="2274"/>
      <c r="D74" s="2243"/>
      <c r="E74" s="2243"/>
      <c r="F74" s="2249"/>
    </row>
    <row r="75" spans="1:256" ht="13.5" customHeight="1" thickTop="1">
      <c r="A75" s="1636" t="s">
        <v>1019</v>
      </c>
      <c r="D75" s="1633"/>
      <c r="E75" s="1633"/>
      <c r="F75" s="1635"/>
    </row>
  </sheetData>
  <mergeCells count="3">
    <mergeCell ref="A1:C1"/>
    <mergeCell ref="A2:C2"/>
    <mergeCell ref="A3:C3"/>
  </mergeCells>
  <pageMargins left="1.35" right="0.75" top="0.36" bottom="0.34" header="0.3" footer="0.3"/>
  <pageSetup paperSize="9" scale="56" orientation="portrait" r:id="rId1"/>
</worksheet>
</file>

<file path=xl/worksheets/sheet58.xml><?xml version="1.0" encoding="utf-8"?>
<worksheet xmlns="http://schemas.openxmlformats.org/spreadsheetml/2006/main" xmlns:r="http://schemas.openxmlformats.org/officeDocument/2006/relationships">
  <sheetPr>
    <pageSetUpPr fitToPage="1"/>
  </sheetPr>
  <dimension ref="A1:M38"/>
  <sheetViews>
    <sheetView showGridLines="0" workbookViewId="0">
      <selection sqref="A1:L1"/>
    </sheetView>
  </sheetViews>
  <sheetFormatPr defaultColWidth="12" defaultRowHeight="12.75"/>
  <cols>
    <col min="1" max="1" width="24.85546875" style="1622" customWidth="1"/>
    <col min="2" max="2" width="10.140625" style="1622" customWidth="1"/>
    <col min="3" max="3" width="6.7109375" style="1622" customWidth="1"/>
    <col min="4" max="4" width="7.140625" style="1622" customWidth="1"/>
    <col min="5" max="5" width="10" style="1622" customWidth="1"/>
    <col min="6" max="6" width="8.28515625" style="1622" bestFit="1" customWidth="1"/>
    <col min="7" max="7" width="10.42578125" style="1622" customWidth="1"/>
    <col min="8" max="8" width="8.28515625" style="1622" bestFit="1" customWidth="1"/>
    <col min="9" max="9" width="9.7109375" style="1622" customWidth="1"/>
    <col min="10" max="10" width="8.28515625" style="1622" bestFit="1" customWidth="1"/>
    <col min="11" max="11" width="8.140625" style="1622" customWidth="1"/>
    <col min="12" max="12" width="7" style="1622" bestFit="1" customWidth="1"/>
    <col min="13" max="256" width="12" style="1622"/>
    <col min="257" max="257" width="24.85546875" style="1622" customWidth="1"/>
    <col min="258" max="258" width="10.140625" style="1622" customWidth="1"/>
    <col min="259" max="259" width="6.7109375" style="1622" customWidth="1"/>
    <col min="260" max="260" width="7.140625" style="1622" customWidth="1"/>
    <col min="261" max="261" width="9.140625" style="1622" customWidth="1"/>
    <col min="262" max="262" width="8.28515625" style="1622" bestFit="1" customWidth="1"/>
    <col min="263" max="263" width="10.42578125" style="1622" customWidth="1"/>
    <col min="264" max="264" width="8.28515625" style="1622" bestFit="1" customWidth="1"/>
    <col min="265" max="265" width="9" style="1622" customWidth="1"/>
    <col min="266" max="266" width="8.28515625" style="1622" bestFit="1" customWidth="1"/>
    <col min="267" max="267" width="8.140625" style="1622" customWidth="1"/>
    <col min="268" max="268" width="7" style="1622" bestFit="1" customWidth="1"/>
    <col min="269" max="512" width="12" style="1622"/>
    <col min="513" max="513" width="24.85546875" style="1622" customWidth="1"/>
    <col min="514" max="514" width="10.140625" style="1622" customWidth="1"/>
    <col min="515" max="515" width="6.7109375" style="1622" customWidth="1"/>
    <col min="516" max="516" width="7.140625" style="1622" customWidth="1"/>
    <col min="517" max="517" width="9.140625" style="1622" customWidth="1"/>
    <col min="518" max="518" width="8.28515625" style="1622" bestFit="1" customWidth="1"/>
    <col min="519" max="519" width="10.42578125" style="1622" customWidth="1"/>
    <col min="520" max="520" width="8.28515625" style="1622" bestFit="1" customWidth="1"/>
    <col min="521" max="521" width="9" style="1622" customWidth="1"/>
    <col min="522" max="522" width="8.28515625" style="1622" bestFit="1" customWidth="1"/>
    <col min="523" max="523" width="8.140625" style="1622" customWidth="1"/>
    <col min="524" max="524" width="7" style="1622" bestFit="1" customWidth="1"/>
    <col min="525" max="768" width="12" style="1622"/>
    <col min="769" max="769" width="24.85546875" style="1622" customWidth="1"/>
    <col min="770" max="770" width="10.140625" style="1622" customWidth="1"/>
    <col min="771" max="771" width="6.7109375" style="1622" customWidth="1"/>
    <col min="772" max="772" width="7.140625" style="1622" customWidth="1"/>
    <col min="773" max="773" width="9.140625" style="1622" customWidth="1"/>
    <col min="774" max="774" width="8.28515625" style="1622" bestFit="1" customWidth="1"/>
    <col min="775" max="775" width="10.42578125" style="1622" customWidth="1"/>
    <col min="776" max="776" width="8.28515625" style="1622" bestFit="1" customWidth="1"/>
    <col min="777" max="777" width="9" style="1622" customWidth="1"/>
    <col min="778" max="778" width="8.28515625" style="1622" bestFit="1" customWidth="1"/>
    <col min="779" max="779" width="8.140625" style="1622" customWidth="1"/>
    <col min="780" max="780" width="7" style="1622" bestFit="1" customWidth="1"/>
    <col min="781" max="1024" width="12" style="1622"/>
    <col min="1025" max="1025" width="24.85546875" style="1622" customWidth="1"/>
    <col min="1026" max="1026" width="10.140625" style="1622" customWidth="1"/>
    <col min="1027" max="1027" width="6.7109375" style="1622" customWidth="1"/>
    <col min="1028" max="1028" width="7.140625" style="1622" customWidth="1"/>
    <col min="1029" max="1029" width="9.140625" style="1622" customWidth="1"/>
    <col min="1030" max="1030" width="8.28515625" style="1622" bestFit="1" customWidth="1"/>
    <col min="1031" max="1031" width="10.42578125" style="1622" customWidth="1"/>
    <col min="1032" max="1032" width="8.28515625" style="1622" bestFit="1" customWidth="1"/>
    <col min="1033" max="1033" width="9" style="1622" customWidth="1"/>
    <col min="1034" max="1034" width="8.28515625" style="1622" bestFit="1" customWidth="1"/>
    <col min="1035" max="1035" width="8.140625" style="1622" customWidth="1"/>
    <col min="1036" max="1036" width="7" style="1622" bestFit="1" customWidth="1"/>
    <col min="1037" max="1280" width="12" style="1622"/>
    <col min="1281" max="1281" width="24.85546875" style="1622" customWidth="1"/>
    <col min="1282" max="1282" width="10.140625" style="1622" customWidth="1"/>
    <col min="1283" max="1283" width="6.7109375" style="1622" customWidth="1"/>
    <col min="1284" max="1284" width="7.140625" style="1622" customWidth="1"/>
    <col min="1285" max="1285" width="9.140625" style="1622" customWidth="1"/>
    <col min="1286" max="1286" width="8.28515625" style="1622" bestFit="1" customWidth="1"/>
    <col min="1287" max="1287" width="10.42578125" style="1622" customWidth="1"/>
    <col min="1288" max="1288" width="8.28515625" style="1622" bestFit="1" customWidth="1"/>
    <col min="1289" max="1289" width="9" style="1622" customWidth="1"/>
    <col min="1290" max="1290" width="8.28515625" style="1622" bestFit="1" customWidth="1"/>
    <col min="1291" max="1291" width="8.140625" style="1622" customWidth="1"/>
    <col min="1292" max="1292" width="7" style="1622" bestFit="1" customWidth="1"/>
    <col min="1293" max="1536" width="12" style="1622"/>
    <col min="1537" max="1537" width="24.85546875" style="1622" customWidth="1"/>
    <col min="1538" max="1538" width="10.140625" style="1622" customWidth="1"/>
    <col min="1539" max="1539" width="6.7109375" style="1622" customWidth="1"/>
    <col min="1540" max="1540" width="7.140625" style="1622" customWidth="1"/>
    <col min="1541" max="1541" width="9.140625" style="1622" customWidth="1"/>
    <col min="1542" max="1542" width="8.28515625" style="1622" bestFit="1" customWidth="1"/>
    <col min="1543" max="1543" width="10.42578125" style="1622" customWidth="1"/>
    <col min="1544" max="1544" width="8.28515625" style="1622" bestFit="1" customWidth="1"/>
    <col min="1545" max="1545" width="9" style="1622" customWidth="1"/>
    <col min="1546" max="1546" width="8.28515625" style="1622" bestFit="1" customWidth="1"/>
    <col min="1547" max="1547" width="8.140625" style="1622" customWidth="1"/>
    <col min="1548" max="1548" width="7" style="1622" bestFit="1" customWidth="1"/>
    <col min="1549" max="1792" width="12" style="1622"/>
    <col min="1793" max="1793" width="24.85546875" style="1622" customWidth="1"/>
    <col min="1794" max="1794" width="10.140625" style="1622" customWidth="1"/>
    <col min="1795" max="1795" width="6.7109375" style="1622" customWidth="1"/>
    <col min="1796" max="1796" width="7.140625" style="1622" customWidth="1"/>
    <col min="1797" max="1797" width="9.140625" style="1622" customWidth="1"/>
    <col min="1798" max="1798" width="8.28515625" style="1622" bestFit="1" customWidth="1"/>
    <col min="1799" max="1799" width="10.42578125" style="1622" customWidth="1"/>
    <col min="1800" max="1800" width="8.28515625" style="1622" bestFit="1" customWidth="1"/>
    <col min="1801" max="1801" width="9" style="1622" customWidth="1"/>
    <col min="1802" max="1802" width="8.28515625" style="1622" bestFit="1" customWidth="1"/>
    <col min="1803" max="1803" width="8.140625" style="1622" customWidth="1"/>
    <col min="1804" max="1804" width="7" style="1622" bestFit="1" customWidth="1"/>
    <col min="1805" max="2048" width="12" style="1622"/>
    <col min="2049" max="2049" width="24.85546875" style="1622" customWidth="1"/>
    <col min="2050" max="2050" width="10.140625" style="1622" customWidth="1"/>
    <col min="2051" max="2051" width="6.7109375" style="1622" customWidth="1"/>
    <col min="2052" max="2052" width="7.140625" style="1622" customWidth="1"/>
    <col min="2053" max="2053" width="9.140625" style="1622" customWidth="1"/>
    <col min="2054" max="2054" width="8.28515625" style="1622" bestFit="1" customWidth="1"/>
    <col min="2055" max="2055" width="10.42578125" style="1622" customWidth="1"/>
    <col min="2056" max="2056" width="8.28515625" style="1622" bestFit="1" customWidth="1"/>
    <col min="2057" max="2057" width="9" style="1622" customWidth="1"/>
    <col min="2058" max="2058" width="8.28515625" style="1622" bestFit="1" customWidth="1"/>
    <col min="2059" max="2059" width="8.140625" style="1622" customWidth="1"/>
    <col min="2060" max="2060" width="7" style="1622" bestFit="1" customWidth="1"/>
    <col min="2061" max="2304" width="12" style="1622"/>
    <col min="2305" max="2305" width="24.85546875" style="1622" customWidth="1"/>
    <col min="2306" max="2306" width="10.140625" style="1622" customWidth="1"/>
    <col min="2307" max="2307" width="6.7109375" style="1622" customWidth="1"/>
    <col min="2308" max="2308" width="7.140625" style="1622" customWidth="1"/>
    <col min="2309" max="2309" width="9.140625" style="1622" customWidth="1"/>
    <col min="2310" max="2310" width="8.28515625" style="1622" bestFit="1" customWidth="1"/>
    <col min="2311" max="2311" width="10.42578125" style="1622" customWidth="1"/>
    <col min="2312" max="2312" width="8.28515625" style="1622" bestFit="1" customWidth="1"/>
    <col min="2313" max="2313" width="9" style="1622" customWidth="1"/>
    <col min="2314" max="2314" width="8.28515625" style="1622" bestFit="1" customWidth="1"/>
    <col min="2315" max="2315" width="8.140625" style="1622" customWidth="1"/>
    <col min="2316" max="2316" width="7" style="1622" bestFit="1" customWidth="1"/>
    <col min="2317" max="2560" width="12" style="1622"/>
    <col min="2561" max="2561" width="24.85546875" style="1622" customWidth="1"/>
    <col min="2562" max="2562" width="10.140625" style="1622" customWidth="1"/>
    <col min="2563" max="2563" width="6.7109375" style="1622" customWidth="1"/>
    <col min="2564" max="2564" width="7.140625" style="1622" customWidth="1"/>
    <col min="2565" max="2565" width="9.140625" style="1622" customWidth="1"/>
    <col min="2566" max="2566" width="8.28515625" style="1622" bestFit="1" customWidth="1"/>
    <col min="2567" max="2567" width="10.42578125" style="1622" customWidth="1"/>
    <col min="2568" max="2568" width="8.28515625" style="1622" bestFit="1" customWidth="1"/>
    <col min="2569" max="2569" width="9" style="1622" customWidth="1"/>
    <col min="2570" max="2570" width="8.28515625" style="1622" bestFit="1" customWidth="1"/>
    <col min="2571" max="2571" width="8.140625" style="1622" customWidth="1"/>
    <col min="2572" max="2572" width="7" style="1622" bestFit="1" customWidth="1"/>
    <col min="2573" max="2816" width="12" style="1622"/>
    <col min="2817" max="2817" width="24.85546875" style="1622" customWidth="1"/>
    <col min="2818" max="2818" width="10.140625" style="1622" customWidth="1"/>
    <col min="2819" max="2819" width="6.7109375" style="1622" customWidth="1"/>
    <col min="2820" max="2820" width="7.140625" style="1622" customWidth="1"/>
    <col min="2821" max="2821" width="9.140625" style="1622" customWidth="1"/>
    <col min="2822" max="2822" width="8.28515625" style="1622" bestFit="1" customWidth="1"/>
    <col min="2823" max="2823" width="10.42578125" style="1622" customWidth="1"/>
    <col min="2824" max="2824" width="8.28515625" style="1622" bestFit="1" customWidth="1"/>
    <col min="2825" max="2825" width="9" style="1622" customWidth="1"/>
    <col min="2826" max="2826" width="8.28515625" style="1622" bestFit="1" customWidth="1"/>
    <col min="2827" max="2827" width="8.140625" style="1622" customWidth="1"/>
    <col min="2828" max="2828" width="7" style="1622" bestFit="1" customWidth="1"/>
    <col min="2829" max="3072" width="12" style="1622"/>
    <col min="3073" max="3073" width="24.85546875" style="1622" customWidth="1"/>
    <col min="3074" max="3074" width="10.140625" style="1622" customWidth="1"/>
    <col min="3075" max="3075" width="6.7109375" style="1622" customWidth="1"/>
    <col min="3076" max="3076" width="7.140625" style="1622" customWidth="1"/>
    <col min="3077" max="3077" width="9.140625" style="1622" customWidth="1"/>
    <col min="3078" max="3078" width="8.28515625" style="1622" bestFit="1" customWidth="1"/>
    <col min="3079" max="3079" width="10.42578125" style="1622" customWidth="1"/>
    <col min="3080" max="3080" width="8.28515625" style="1622" bestFit="1" customWidth="1"/>
    <col min="3081" max="3081" width="9" style="1622" customWidth="1"/>
    <col min="3082" max="3082" width="8.28515625" style="1622" bestFit="1" customWidth="1"/>
    <col min="3083" max="3083" width="8.140625" style="1622" customWidth="1"/>
    <col min="3084" max="3084" width="7" style="1622" bestFit="1" customWidth="1"/>
    <col min="3085" max="3328" width="12" style="1622"/>
    <col min="3329" max="3329" width="24.85546875" style="1622" customWidth="1"/>
    <col min="3330" max="3330" width="10.140625" style="1622" customWidth="1"/>
    <col min="3331" max="3331" width="6.7109375" style="1622" customWidth="1"/>
    <col min="3332" max="3332" width="7.140625" style="1622" customWidth="1"/>
    <col min="3333" max="3333" width="9.140625" style="1622" customWidth="1"/>
    <col min="3334" max="3334" width="8.28515625" style="1622" bestFit="1" customWidth="1"/>
    <col min="3335" max="3335" width="10.42578125" style="1622" customWidth="1"/>
    <col min="3336" max="3336" width="8.28515625" style="1622" bestFit="1" customWidth="1"/>
    <col min="3337" max="3337" width="9" style="1622" customWidth="1"/>
    <col min="3338" max="3338" width="8.28515625" style="1622" bestFit="1" customWidth="1"/>
    <col min="3339" max="3339" width="8.140625" style="1622" customWidth="1"/>
    <col min="3340" max="3340" width="7" style="1622" bestFit="1" customWidth="1"/>
    <col min="3341" max="3584" width="12" style="1622"/>
    <col min="3585" max="3585" width="24.85546875" style="1622" customWidth="1"/>
    <col min="3586" max="3586" width="10.140625" style="1622" customWidth="1"/>
    <col min="3587" max="3587" width="6.7109375" style="1622" customWidth="1"/>
    <col min="3588" max="3588" width="7.140625" style="1622" customWidth="1"/>
    <col min="3589" max="3589" width="9.140625" style="1622" customWidth="1"/>
    <col min="3590" max="3590" width="8.28515625" style="1622" bestFit="1" customWidth="1"/>
    <col min="3591" max="3591" width="10.42578125" style="1622" customWidth="1"/>
    <col min="3592" max="3592" width="8.28515625" style="1622" bestFit="1" customWidth="1"/>
    <col min="3593" max="3593" width="9" style="1622" customWidth="1"/>
    <col min="3594" max="3594" width="8.28515625" style="1622" bestFit="1" customWidth="1"/>
    <col min="3595" max="3595" width="8.140625" style="1622" customWidth="1"/>
    <col min="3596" max="3596" width="7" style="1622" bestFit="1" customWidth="1"/>
    <col min="3597" max="3840" width="12" style="1622"/>
    <col min="3841" max="3841" width="24.85546875" style="1622" customWidth="1"/>
    <col min="3842" max="3842" width="10.140625" style="1622" customWidth="1"/>
    <col min="3843" max="3843" width="6.7109375" style="1622" customWidth="1"/>
    <col min="3844" max="3844" width="7.140625" style="1622" customWidth="1"/>
    <col min="3845" max="3845" width="9.140625" style="1622" customWidth="1"/>
    <col min="3846" max="3846" width="8.28515625" style="1622" bestFit="1" customWidth="1"/>
    <col min="3847" max="3847" width="10.42578125" style="1622" customWidth="1"/>
    <col min="3848" max="3848" width="8.28515625" style="1622" bestFit="1" customWidth="1"/>
    <col min="3849" max="3849" width="9" style="1622" customWidth="1"/>
    <col min="3850" max="3850" width="8.28515625" style="1622" bestFit="1" customWidth="1"/>
    <col min="3851" max="3851" width="8.140625" style="1622" customWidth="1"/>
    <col min="3852" max="3852" width="7" style="1622" bestFit="1" customWidth="1"/>
    <col min="3853" max="4096" width="12" style="1622"/>
    <col min="4097" max="4097" width="24.85546875" style="1622" customWidth="1"/>
    <col min="4098" max="4098" width="10.140625" style="1622" customWidth="1"/>
    <col min="4099" max="4099" width="6.7109375" style="1622" customWidth="1"/>
    <col min="4100" max="4100" width="7.140625" style="1622" customWidth="1"/>
    <col min="4101" max="4101" width="9.140625" style="1622" customWidth="1"/>
    <col min="4102" max="4102" width="8.28515625" style="1622" bestFit="1" customWidth="1"/>
    <col min="4103" max="4103" width="10.42578125" style="1622" customWidth="1"/>
    <col min="4104" max="4104" width="8.28515625" style="1622" bestFit="1" customWidth="1"/>
    <col min="4105" max="4105" width="9" style="1622" customWidth="1"/>
    <col min="4106" max="4106" width="8.28515625" style="1622" bestFit="1" customWidth="1"/>
    <col min="4107" max="4107" width="8.140625" style="1622" customWidth="1"/>
    <col min="4108" max="4108" width="7" style="1622" bestFit="1" customWidth="1"/>
    <col min="4109" max="4352" width="12" style="1622"/>
    <col min="4353" max="4353" width="24.85546875" style="1622" customWidth="1"/>
    <col min="4354" max="4354" width="10.140625" style="1622" customWidth="1"/>
    <col min="4355" max="4355" width="6.7109375" style="1622" customWidth="1"/>
    <col min="4356" max="4356" width="7.140625" style="1622" customWidth="1"/>
    <col min="4357" max="4357" width="9.140625" style="1622" customWidth="1"/>
    <col min="4358" max="4358" width="8.28515625" style="1622" bestFit="1" customWidth="1"/>
    <col min="4359" max="4359" width="10.42578125" style="1622" customWidth="1"/>
    <col min="4360" max="4360" width="8.28515625" style="1622" bestFit="1" customWidth="1"/>
    <col min="4361" max="4361" width="9" style="1622" customWidth="1"/>
    <col min="4362" max="4362" width="8.28515625" style="1622" bestFit="1" customWidth="1"/>
    <col min="4363" max="4363" width="8.140625" style="1622" customWidth="1"/>
    <col min="4364" max="4364" width="7" style="1622" bestFit="1" customWidth="1"/>
    <col min="4365" max="4608" width="12" style="1622"/>
    <col min="4609" max="4609" width="24.85546875" style="1622" customWidth="1"/>
    <col min="4610" max="4610" width="10.140625" style="1622" customWidth="1"/>
    <col min="4611" max="4611" width="6.7109375" style="1622" customWidth="1"/>
    <col min="4612" max="4612" width="7.140625" style="1622" customWidth="1"/>
    <col min="4613" max="4613" width="9.140625" style="1622" customWidth="1"/>
    <col min="4614" max="4614" width="8.28515625" style="1622" bestFit="1" customWidth="1"/>
    <col min="4615" max="4615" width="10.42578125" style="1622" customWidth="1"/>
    <col min="4616" max="4616" width="8.28515625" style="1622" bestFit="1" customWidth="1"/>
    <col min="4617" max="4617" width="9" style="1622" customWidth="1"/>
    <col min="4618" max="4618" width="8.28515625" style="1622" bestFit="1" customWidth="1"/>
    <col min="4619" max="4619" width="8.140625" style="1622" customWidth="1"/>
    <col min="4620" max="4620" width="7" style="1622" bestFit="1" customWidth="1"/>
    <col min="4621" max="4864" width="12" style="1622"/>
    <col min="4865" max="4865" width="24.85546875" style="1622" customWidth="1"/>
    <col min="4866" max="4866" width="10.140625" style="1622" customWidth="1"/>
    <col min="4867" max="4867" width="6.7109375" style="1622" customWidth="1"/>
    <col min="4868" max="4868" width="7.140625" style="1622" customWidth="1"/>
    <col min="4869" max="4869" width="9.140625" style="1622" customWidth="1"/>
    <col min="4870" max="4870" width="8.28515625" style="1622" bestFit="1" customWidth="1"/>
    <col min="4871" max="4871" width="10.42578125" style="1622" customWidth="1"/>
    <col min="4872" max="4872" width="8.28515625" style="1622" bestFit="1" customWidth="1"/>
    <col min="4873" max="4873" width="9" style="1622" customWidth="1"/>
    <col min="4874" max="4874" width="8.28515625" style="1622" bestFit="1" customWidth="1"/>
    <col min="4875" max="4875" width="8.140625" style="1622" customWidth="1"/>
    <col min="4876" max="4876" width="7" style="1622" bestFit="1" customWidth="1"/>
    <col min="4877" max="5120" width="12" style="1622"/>
    <col min="5121" max="5121" width="24.85546875" style="1622" customWidth="1"/>
    <col min="5122" max="5122" width="10.140625" style="1622" customWidth="1"/>
    <col min="5123" max="5123" width="6.7109375" style="1622" customWidth="1"/>
    <col min="5124" max="5124" width="7.140625" style="1622" customWidth="1"/>
    <col min="5125" max="5125" width="9.140625" style="1622" customWidth="1"/>
    <col min="5126" max="5126" width="8.28515625" style="1622" bestFit="1" customWidth="1"/>
    <col min="5127" max="5127" width="10.42578125" style="1622" customWidth="1"/>
    <col min="5128" max="5128" width="8.28515625" style="1622" bestFit="1" customWidth="1"/>
    <col min="5129" max="5129" width="9" style="1622" customWidth="1"/>
    <col min="5130" max="5130" width="8.28515625" style="1622" bestFit="1" customWidth="1"/>
    <col min="5131" max="5131" width="8.140625" style="1622" customWidth="1"/>
    <col min="5132" max="5132" width="7" style="1622" bestFit="1" customWidth="1"/>
    <col min="5133" max="5376" width="12" style="1622"/>
    <col min="5377" max="5377" width="24.85546875" style="1622" customWidth="1"/>
    <col min="5378" max="5378" width="10.140625" style="1622" customWidth="1"/>
    <col min="5379" max="5379" width="6.7109375" style="1622" customWidth="1"/>
    <col min="5380" max="5380" width="7.140625" style="1622" customWidth="1"/>
    <col min="5381" max="5381" width="9.140625" style="1622" customWidth="1"/>
    <col min="5382" max="5382" width="8.28515625" style="1622" bestFit="1" customWidth="1"/>
    <col min="5383" max="5383" width="10.42578125" style="1622" customWidth="1"/>
    <col min="5384" max="5384" width="8.28515625" style="1622" bestFit="1" customWidth="1"/>
    <col min="5385" max="5385" width="9" style="1622" customWidth="1"/>
    <col min="5386" max="5386" width="8.28515625" style="1622" bestFit="1" customWidth="1"/>
    <col min="5387" max="5387" width="8.140625" style="1622" customWidth="1"/>
    <col min="5388" max="5388" width="7" style="1622" bestFit="1" customWidth="1"/>
    <col min="5389" max="5632" width="12" style="1622"/>
    <col min="5633" max="5633" width="24.85546875" style="1622" customWidth="1"/>
    <col min="5634" max="5634" width="10.140625" style="1622" customWidth="1"/>
    <col min="5635" max="5635" width="6.7109375" style="1622" customWidth="1"/>
    <col min="5636" max="5636" width="7.140625" style="1622" customWidth="1"/>
    <col min="5637" max="5637" width="9.140625" style="1622" customWidth="1"/>
    <col min="5638" max="5638" width="8.28515625" style="1622" bestFit="1" customWidth="1"/>
    <col min="5639" max="5639" width="10.42578125" style="1622" customWidth="1"/>
    <col min="5640" max="5640" width="8.28515625" style="1622" bestFit="1" customWidth="1"/>
    <col min="5641" max="5641" width="9" style="1622" customWidth="1"/>
    <col min="5642" max="5642" width="8.28515625" style="1622" bestFit="1" customWidth="1"/>
    <col min="5643" max="5643" width="8.140625" style="1622" customWidth="1"/>
    <col min="5644" max="5644" width="7" style="1622" bestFit="1" customWidth="1"/>
    <col min="5645" max="5888" width="12" style="1622"/>
    <col min="5889" max="5889" width="24.85546875" style="1622" customWidth="1"/>
    <col min="5890" max="5890" width="10.140625" style="1622" customWidth="1"/>
    <col min="5891" max="5891" width="6.7109375" style="1622" customWidth="1"/>
    <col min="5892" max="5892" width="7.140625" style="1622" customWidth="1"/>
    <col min="5893" max="5893" width="9.140625" style="1622" customWidth="1"/>
    <col min="5894" max="5894" width="8.28515625" style="1622" bestFit="1" customWidth="1"/>
    <col min="5895" max="5895" width="10.42578125" style="1622" customWidth="1"/>
    <col min="5896" max="5896" width="8.28515625" style="1622" bestFit="1" customWidth="1"/>
    <col min="5897" max="5897" width="9" style="1622" customWidth="1"/>
    <col min="5898" max="5898" width="8.28515625" style="1622" bestFit="1" customWidth="1"/>
    <col min="5899" max="5899" width="8.140625" style="1622" customWidth="1"/>
    <col min="5900" max="5900" width="7" style="1622" bestFit="1" customWidth="1"/>
    <col min="5901" max="6144" width="12" style="1622"/>
    <col min="6145" max="6145" width="24.85546875" style="1622" customWidth="1"/>
    <col min="6146" max="6146" width="10.140625" style="1622" customWidth="1"/>
    <col min="6147" max="6147" width="6.7109375" style="1622" customWidth="1"/>
    <col min="6148" max="6148" width="7.140625" style="1622" customWidth="1"/>
    <col min="6149" max="6149" width="9.140625" style="1622" customWidth="1"/>
    <col min="6150" max="6150" width="8.28515625" style="1622" bestFit="1" customWidth="1"/>
    <col min="6151" max="6151" width="10.42578125" style="1622" customWidth="1"/>
    <col min="6152" max="6152" width="8.28515625" style="1622" bestFit="1" customWidth="1"/>
    <col min="6153" max="6153" width="9" style="1622" customWidth="1"/>
    <col min="6154" max="6154" width="8.28515625" style="1622" bestFit="1" customWidth="1"/>
    <col min="6155" max="6155" width="8.140625" style="1622" customWidth="1"/>
    <col min="6156" max="6156" width="7" style="1622" bestFit="1" customWidth="1"/>
    <col min="6157" max="6400" width="12" style="1622"/>
    <col min="6401" max="6401" width="24.85546875" style="1622" customWidth="1"/>
    <col min="6402" max="6402" width="10.140625" style="1622" customWidth="1"/>
    <col min="6403" max="6403" width="6.7109375" style="1622" customWidth="1"/>
    <col min="6404" max="6404" width="7.140625" style="1622" customWidth="1"/>
    <col min="6405" max="6405" width="9.140625" style="1622" customWidth="1"/>
    <col min="6406" max="6406" width="8.28515625" style="1622" bestFit="1" customWidth="1"/>
    <col min="6407" max="6407" width="10.42578125" style="1622" customWidth="1"/>
    <col min="6408" max="6408" width="8.28515625" style="1622" bestFit="1" customWidth="1"/>
    <col min="6409" max="6409" width="9" style="1622" customWidth="1"/>
    <col min="6410" max="6410" width="8.28515625" style="1622" bestFit="1" customWidth="1"/>
    <col min="6411" max="6411" width="8.140625" style="1622" customWidth="1"/>
    <col min="6412" max="6412" width="7" style="1622" bestFit="1" customWidth="1"/>
    <col min="6413" max="6656" width="12" style="1622"/>
    <col min="6657" max="6657" width="24.85546875" style="1622" customWidth="1"/>
    <col min="6658" max="6658" width="10.140625" style="1622" customWidth="1"/>
    <col min="6659" max="6659" width="6.7109375" style="1622" customWidth="1"/>
    <col min="6660" max="6660" width="7.140625" style="1622" customWidth="1"/>
    <col min="6661" max="6661" width="9.140625" style="1622" customWidth="1"/>
    <col min="6662" max="6662" width="8.28515625" style="1622" bestFit="1" customWidth="1"/>
    <col min="6663" max="6663" width="10.42578125" style="1622" customWidth="1"/>
    <col min="6664" max="6664" width="8.28515625" style="1622" bestFit="1" customWidth="1"/>
    <col min="6665" max="6665" width="9" style="1622" customWidth="1"/>
    <col min="6666" max="6666" width="8.28515625" style="1622" bestFit="1" customWidth="1"/>
    <col min="6667" max="6667" width="8.140625" style="1622" customWidth="1"/>
    <col min="6668" max="6668" width="7" style="1622" bestFit="1" customWidth="1"/>
    <col min="6669" max="6912" width="12" style="1622"/>
    <col min="6913" max="6913" width="24.85546875" style="1622" customWidth="1"/>
    <col min="6914" max="6914" width="10.140625" style="1622" customWidth="1"/>
    <col min="6915" max="6915" width="6.7109375" style="1622" customWidth="1"/>
    <col min="6916" max="6916" width="7.140625" style="1622" customWidth="1"/>
    <col min="6917" max="6917" width="9.140625" style="1622" customWidth="1"/>
    <col min="6918" max="6918" width="8.28515625" style="1622" bestFit="1" customWidth="1"/>
    <col min="6919" max="6919" width="10.42578125" style="1622" customWidth="1"/>
    <col min="6920" max="6920" width="8.28515625" style="1622" bestFit="1" customWidth="1"/>
    <col min="6921" max="6921" width="9" style="1622" customWidth="1"/>
    <col min="6922" max="6922" width="8.28515625" style="1622" bestFit="1" customWidth="1"/>
    <col min="6923" max="6923" width="8.140625" style="1622" customWidth="1"/>
    <col min="6924" max="6924" width="7" style="1622" bestFit="1" customWidth="1"/>
    <col min="6925" max="7168" width="12" style="1622"/>
    <col min="7169" max="7169" width="24.85546875" style="1622" customWidth="1"/>
    <col min="7170" max="7170" width="10.140625" style="1622" customWidth="1"/>
    <col min="7171" max="7171" width="6.7109375" style="1622" customWidth="1"/>
    <col min="7172" max="7172" width="7.140625" style="1622" customWidth="1"/>
    <col min="7173" max="7173" width="9.140625" style="1622" customWidth="1"/>
    <col min="7174" max="7174" width="8.28515625" style="1622" bestFit="1" customWidth="1"/>
    <col min="7175" max="7175" width="10.42578125" style="1622" customWidth="1"/>
    <col min="7176" max="7176" width="8.28515625" style="1622" bestFit="1" customWidth="1"/>
    <col min="7177" max="7177" width="9" style="1622" customWidth="1"/>
    <col min="7178" max="7178" width="8.28515625" style="1622" bestFit="1" customWidth="1"/>
    <col min="7179" max="7179" width="8.140625" style="1622" customWidth="1"/>
    <col min="7180" max="7180" width="7" style="1622" bestFit="1" customWidth="1"/>
    <col min="7181" max="7424" width="12" style="1622"/>
    <col min="7425" max="7425" width="24.85546875" style="1622" customWidth="1"/>
    <col min="7426" max="7426" width="10.140625" style="1622" customWidth="1"/>
    <col min="7427" max="7427" width="6.7109375" style="1622" customWidth="1"/>
    <col min="7428" max="7428" width="7.140625" style="1622" customWidth="1"/>
    <col min="7429" max="7429" width="9.140625" style="1622" customWidth="1"/>
    <col min="7430" max="7430" width="8.28515625" style="1622" bestFit="1" customWidth="1"/>
    <col min="7431" max="7431" width="10.42578125" style="1622" customWidth="1"/>
    <col min="7432" max="7432" width="8.28515625" style="1622" bestFit="1" customWidth="1"/>
    <col min="7433" max="7433" width="9" style="1622" customWidth="1"/>
    <col min="7434" max="7434" width="8.28515625" style="1622" bestFit="1" customWidth="1"/>
    <col min="7435" max="7435" width="8.140625" style="1622" customWidth="1"/>
    <col min="7436" max="7436" width="7" style="1622" bestFit="1" customWidth="1"/>
    <col min="7437" max="7680" width="12" style="1622"/>
    <col min="7681" max="7681" width="24.85546875" style="1622" customWidth="1"/>
    <col min="7682" max="7682" width="10.140625" style="1622" customWidth="1"/>
    <col min="7683" max="7683" width="6.7109375" style="1622" customWidth="1"/>
    <col min="7684" max="7684" width="7.140625" style="1622" customWidth="1"/>
    <col min="7685" max="7685" width="9.140625" style="1622" customWidth="1"/>
    <col min="7686" max="7686" width="8.28515625" style="1622" bestFit="1" customWidth="1"/>
    <col min="7687" max="7687" width="10.42578125" style="1622" customWidth="1"/>
    <col min="7688" max="7688" width="8.28515625" style="1622" bestFit="1" customWidth="1"/>
    <col min="7689" max="7689" width="9" style="1622" customWidth="1"/>
    <col min="7690" max="7690" width="8.28515625" style="1622" bestFit="1" customWidth="1"/>
    <col min="7691" max="7691" width="8.140625" style="1622" customWidth="1"/>
    <col min="7692" max="7692" width="7" style="1622" bestFit="1" customWidth="1"/>
    <col min="7693" max="7936" width="12" style="1622"/>
    <col min="7937" max="7937" width="24.85546875" style="1622" customWidth="1"/>
    <col min="7938" max="7938" width="10.140625" style="1622" customWidth="1"/>
    <col min="7939" max="7939" width="6.7109375" style="1622" customWidth="1"/>
    <col min="7940" max="7940" width="7.140625" style="1622" customWidth="1"/>
    <col min="7941" max="7941" width="9.140625" style="1622" customWidth="1"/>
    <col min="7942" max="7942" width="8.28515625" style="1622" bestFit="1" customWidth="1"/>
    <col min="7943" max="7943" width="10.42578125" style="1622" customWidth="1"/>
    <col min="7944" max="7944" width="8.28515625" style="1622" bestFit="1" customWidth="1"/>
    <col min="7945" max="7945" width="9" style="1622" customWidth="1"/>
    <col min="7946" max="7946" width="8.28515625" style="1622" bestFit="1" customWidth="1"/>
    <col min="7947" max="7947" width="8.140625" style="1622" customWidth="1"/>
    <col min="7948" max="7948" width="7" style="1622" bestFit="1" customWidth="1"/>
    <col min="7949" max="8192" width="12" style="1622"/>
    <col min="8193" max="8193" width="24.85546875" style="1622" customWidth="1"/>
    <col min="8194" max="8194" width="10.140625" style="1622" customWidth="1"/>
    <col min="8195" max="8195" width="6.7109375" style="1622" customWidth="1"/>
    <col min="8196" max="8196" width="7.140625" style="1622" customWidth="1"/>
    <col min="8197" max="8197" width="9.140625" style="1622" customWidth="1"/>
    <col min="8198" max="8198" width="8.28515625" style="1622" bestFit="1" customWidth="1"/>
    <col min="8199" max="8199" width="10.42578125" style="1622" customWidth="1"/>
    <col min="8200" max="8200" width="8.28515625" style="1622" bestFit="1" customWidth="1"/>
    <col min="8201" max="8201" width="9" style="1622" customWidth="1"/>
    <col min="8202" max="8202" width="8.28515625" style="1622" bestFit="1" customWidth="1"/>
    <col min="8203" max="8203" width="8.140625" style="1622" customWidth="1"/>
    <col min="8204" max="8204" width="7" style="1622" bestFit="1" customWidth="1"/>
    <col min="8205" max="8448" width="12" style="1622"/>
    <col min="8449" max="8449" width="24.85546875" style="1622" customWidth="1"/>
    <col min="8450" max="8450" width="10.140625" style="1622" customWidth="1"/>
    <col min="8451" max="8451" width="6.7109375" style="1622" customWidth="1"/>
    <col min="8452" max="8452" width="7.140625" style="1622" customWidth="1"/>
    <col min="8453" max="8453" width="9.140625" style="1622" customWidth="1"/>
    <col min="8454" max="8454" width="8.28515625" style="1622" bestFit="1" customWidth="1"/>
    <col min="8455" max="8455" width="10.42578125" style="1622" customWidth="1"/>
    <col min="8456" max="8456" width="8.28515625" style="1622" bestFit="1" customWidth="1"/>
    <col min="8457" max="8457" width="9" style="1622" customWidth="1"/>
    <col min="8458" max="8458" width="8.28515625" style="1622" bestFit="1" customWidth="1"/>
    <col min="8459" max="8459" width="8.140625" style="1622" customWidth="1"/>
    <col min="8460" max="8460" width="7" style="1622" bestFit="1" customWidth="1"/>
    <col min="8461" max="8704" width="12" style="1622"/>
    <col min="8705" max="8705" width="24.85546875" style="1622" customWidth="1"/>
    <col min="8706" max="8706" width="10.140625" style="1622" customWidth="1"/>
    <col min="8707" max="8707" width="6.7109375" style="1622" customWidth="1"/>
    <col min="8708" max="8708" width="7.140625" style="1622" customWidth="1"/>
    <col min="8709" max="8709" width="9.140625" style="1622" customWidth="1"/>
    <col min="8710" max="8710" width="8.28515625" style="1622" bestFit="1" customWidth="1"/>
    <col min="8711" max="8711" width="10.42578125" style="1622" customWidth="1"/>
    <col min="8712" max="8712" width="8.28515625" style="1622" bestFit="1" customWidth="1"/>
    <col min="8713" max="8713" width="9" style="1622" customWidth="1"/>
    <col min="8714" max="8714" width="8.28515625" style="1622" bestFit="1" customWidth="1"/>
    <col min="8715" max="8715" width="8.140625" style="1622" customWidth="1"/>
    <col min="8716" max="8716" width="7" style="1622" bestFit="1" customWidth="1"/>
    <col min="8717" max="8960" width="12" style="1622"/>
    <col min="8961" max="8961" width="24.85546875" style="1622" customWidth="1"/>
    <col min="8962" max="8962" width="10.140625" style="1622" customWidth="1"/>
    <col min="8963" max="8963" width="6.7109375" style="1622" customWidth="1"/>
    <col min="8964" max="8964" width="7.140625" style="1622" customWidth="1"/>
    <col min="8965" max="8965" width="9.140625" style="1622" customWidth="1"/>
    <col min="8966" max="8966" width="8.28515625" style="1622" bestFit="1" customWidth="1"/>
    <col min="8967" max="8967" width="10.42578125" style="1622" customWidth="1"/>
    <col min="8968" max="8968" width="8.28515625" style="1622" bestFit="1" customWidth="1"/>
    <col min="8969" max="8969" width="9" style="1622" customWidth="1"/>
    <col min="8970" max="8970" width="8.28515625" style="1622" bestFit="1" customWidth="1"/>
    <col min="8971" max="8971" width="8.140625" style="1622" customWidth="1"/>
    <col min="8972" max="8972" width="7" style="1622" bestFit="1" customWidth="1"/>
    <col min="8973" max="9216" width="12" style="1622"/>
    <col min="9217" max="9217" width="24.85546875" style="1622" customWidth="1"/>
    <col min="9218" max="9218" width="10.140625" style="1622" customWidth="1"/>
    <col min="9219" max="9219" width="6.7109375" style="1622" customWidth="1"/>
    <col min="9220" max="9220" width="7.140625" style="1622" customWidth="1"/>
    <col min="9221" max="9221" width="9.140625" style="1622" customWidth="1"/>
    <col min="9222" max="9222" width="8.28515625" style="1622" bestFit="1" customWidth="1"/>
    <col min="9223" max="9223" width="10.42578125" style="1622" customWidth="1"/>
    <col min="9224" max="9224" width="8.28515625" style="1622" bestFit="1" customWidth="1"/>
    <col min="9225" max="9225" width="9" style="1622" customWidth="1"/>
    <col min="9226" max="9226" width="8.28515625" style="1622" bestFit="1" customWidth="1"/>
    <col min="9227" max="9227" width="8.140625" style="1622" customWidth="1"/>
    <col min="9228" max="9228" width="7" style="1622" bestFit="1" customWidth="1"/>
    <col min="9229" max="9472" width="12" style="1622"/>
    <col min="9473" max="9473" width="24.85546875" style="1622" customWidth="1"/>
    <col min="9474" max="9474" width="10.140625" style="1622" customWidth="1"/>
    <col min="9475" max="9475" width="6.7109375" style="1622" customWidth="1"/>
    <col min="9476" max="9476" width="7.140625" style="1622" customWidth="1"/>
    <col min="9477" max="9477" width="9.140625" style="1622" customWidth="1"/>
    <col min="9478" max="9478" width="8.28515625" style="1622" bestFit="1" customWidth="1"/>
    <col min="9479" max="9479" width="10.42578125" style="1622" customWidth="1"/>
    <col min="9480" max="9480" width="8.28515625" style="1622" bestFit="1" customWidth="1"/>
    <col min="9481" max="9481" width="9" style="1622" customWidth="1"/>
    <col min="9482" max="9482" width="8.28515625" style="1622" bestFit="1" customWidth="1"/>
    <col min="9483" max="9483" width="8.140625" style="1622" customWidth="1"/>
    <col min="9484" max="9484" width="7" style="1622" bestFit="1" customWidth="1"/>
    <col min="9485" max="9728" width="12" style="1622"/>
    <col min="9729" max="9729" width="24.85546875" style="1622" customWidth="1"/>
    <col min="9730" max="9730" width="10.140625" style="1622" customWidth="1"/>
    <col min="9731" max="9731" width="6.7109375" style="1622" customWidth="1"/>
    <col min="9732" max="9732" width="7.140625" style="1622" customWidth="1"/>
    <col min="9733" max="9733" width="9.140625" style="1622" customWidth="1"/>
    <col min="9734" max="9734" width="8.28515625" style="1622" bestFit="1" customWidth="1"/>
    <col min="9735" max="9735" width="10.42578125" style="1622" customWidth="1"/>
    <col min="9736" max="9736" width="8.28515625" style="1622" bestFit="1" customWidth="1"/>
    <col min="9737" max="9737" width="9" style="1622" customWidth="1"/>
    <col min="9738" max="9738" width="8.28515625" style="1622" bestFit="1" customWidth="1"/>
    <col min="9739" max="9739" width="8.140625" style="1622" customWidth="1"/>
    <col min="9740" max="9740" width="7" style="1622" bestFit="1" customWidth="1"/>
    <col min="9741" max="9984" width="12" style="1622"/>
    <col min="9985" max="9985" width="24.85546875" style="1622" customWidth="1"/>
    <col min="9986" max="9986" width="10.140625" style="1622" customWidth="1"/>
    <col min="9987" max="9987" width="6.7109375" style="1622" customWidth="1"/>
    <col min="9988" max="9988" width="7.140625" style="1622" customWidth="1"/>
    <col min="9989" max="9989" width="9.140625" style="1622" customWidth="1"/>
    <col min="9990" max="9990" width="8.28515625" style="1622" bestFit="1" customWidth="1"/>
    <col min="9991" max="9991" width="10.42578125" style="1622" customWidth="1"/>
    <col min="9992" max="9992" width="8.28515625" style="1622" bestFit="1" customWidth="1"/>
    <col min="9993" max="9993" width="9" style="1622" customWidth="1"/>
    <col min="9994" max="9994" width="8.28515625" style="1622" bestFit="1" customWidth="1"/>
    <col min="9995" max="9995" width="8.140625" style="1622" customWidth="1"/>
    <col min="9996" max="9996" width="7" style="1622" bestFit="1" customWidth="1"/>
    <col min="9997" max="10240" width="12" style="1622"/>
    <col min="10241" max="10241" width="24.85546875" style="1622" customWidth="1"/>
    <col min="10242" max="10242" width="10.140625" style="1622" customWidth="1"/>
    <col min="10243" max="10243" width="6.7109375" style="1622" customWidth="1"/>
    <col min="10244" max="10244" width="7.140625" style="1622" customWidth="1"/>
    <col min="10245" max="10245" width="9.140625" style="1622" customWidth="1"/>
    <col min="10246" max="10246" width="8.28515625" style="1622" bestFit="1" customWidth="1"/>
    <col min="10247" max="10247" width="10.42578125" style="1622" customWidth="1"/>
    <col min="10248" max="10248" width="8.28515625" style="1622" bestFit="1" customWidth="1"/>
    <col min="10249" max="10249" width="9" style="1622" customWidth="1"/>
    <col min="10250" max="10250" width="8.28515625" style="1622" bestFit="1" customWidth="1"/>
    <col min="10251" max="10251" width="8.140625" style="1622" customWidth="1"/>
    <col min="10252" max="10252" width="7" style="1622" bestFit="1" customWidth="1"/>
    <col min="10253" max="10496" width="12" style="1622"/>
    <col min="10497" max="10497" width="24.85546875" style="1622" customWidth="1"/>
    <col min="10498" max="10498" width="10.140625" style="1622" customWidth="1"/>
    <col min="10499" max="10499" width="6.7109375" style="1622" customWidth="1"/>
    <col min="10500" max="10500" width="7.140625" style="1622" customWidth="1"/>
    <col min="10501" max="10501" width="9.140625" style="1622" customWidth="1"/>
    <col min="10502" max="10502" width="8.28515625" style="1622" bestFit="1" customWidth="1"/>
    <col min="10503" max="10503" width="10.42578125" style="1622" customWidth="1"/>
    <col min="10504" max="10504" width="8.28515625" style="1622" bestFit="1" customWidth="1"/>
    <col min="10505" max="10505" width="9" style="1622" customWidth="1"/>
    <col min="10506" max="10506" width="8.28515625" style="1622" bestFit="1" customWidth="1"/>
    <col min="10507" max="10507" width="8.140625" style="1622" customWidth="1"/>
    <col min="10508" max="10508" width="7" style="1622" bestFit="1" customWidth="1"/>
    <col min="10509" max="10752" width="12" style="1622"/>
    <col min="10753" max="10753" width="24.85546875" style="1622" customWidth="1"/>
    <col min="10754" max="10754" width="10.140625" style="1622" customWidth="1"/>
    <col min="10755" max="10755" width="6.7109375" style="1622" customWidth="1"/>
    <col min="10756" max="10756" width="7.140625" style="1622" customWidth="1"/>
    <col min="10757" max="10757" width="9.140625" style="1622" customWidth="1"/>
    <col min="10758" max="10758" width="8.28515625" style="1622" bestFit="1" customWidth="1"/>
    <col min="10759" max="10759" width="10.42578125" style="1622" customWidth="1"/>
    <col min="10760" max="10760" width="8.28515625" style="1622" bestFit="1" customWidth="1"/>
    <col min="10761" max="10761" width="9" style="1622" customWidth="1"/>
    <col min="10762" max="10762" width="8.28515625" style="1622" bestFit="1" customWidth="1"/>
    <col min="10763" max="10763" width="8.140625" style="1622" customWidth="1"/>
    <col min="10764" max="10764" width="7" style="1622" bestFit="1" customWidth="1"/>
    <col min="10765" max="11008" width="12" style="1622"/>
    <col min="11009" max="11009" width="24.85546875" style="1622" customWidth="1"/>
    <col min="11010" max="11010" width="10.140625" style="1622" customWidth="1"/>
    <col min="11011" max="11011" width="6.7109375" style="1622" customWidth="1"/>
    <col min="11012" max="11012" width="7.140625" style="1622" customWidth="1"/>
    <col min="11013" max="11013" width="9.140625" style="1622" customWidth="1"/>
    <col min="11014" max="11014" width="8.28515625" style="1622" bestFit="1" customWidth="1"/>
    <col min="11015" max="11015" width="10.42578125" style="1622" customWidth="1"/>
    <col min="11016" max="11016" width="8.28515625" style="1622" bestFit="1" customWidth="1"/>
    <col min="11017" max="11017" width="9" style="1622" customWidth="1"/>
    <col min="11018" max="11018" width="8.28515625" style="1622" bestFit="1" customWidth="1"/>
    <col min="11019" max="11019" width="8.140625" style="1622" customWidth="1"/>
    <col min="11020" max="11020" width="7" style="1622" bestFit="1" customWidth="1"/>
    <col min="11021" max="11264" width="12" style="1622"/>
    <col min="11265" max="11265" width="24.85546875" style="1622" customWidth="1"/>
    <col min="11266" max="11266" width="10.140625" style="1622" customWidth="1"/>
    <col min="11267" max="11267" width="6.7109375" style="1622" customWidth="1"/>
    <col min="11268" max="11268" width="7.140625" style="1622" customWidth="1"/>
    <col min="11269" max="11269" width="9.140625" style="1622" customWidth="1"/>
    <col min="11270" max="11270" width="8.28515625" style="1622" bestFit="1" customWidth="1"/>
    <col min="11271" max="11271" width="10.42578125" style="1622" customWidth="1"/>
    <col min="11272" max="11272" width="8.28515625" style="1622" bestFit="1" customWidth="1"/>
    <col min="11273" max="11273" width="9" style="1622" customWidth="1"/>
    <col min="11274" max="11274" width="8.28515625" style="1622" bestFit="1" customWidth="1"/>
    <col min="11275" max="11275" width="8.140625" style="1622" customWidth="1"/>
    <col min="11276" max="11276" width="7" style="1622" bestFit="1" customWidth="1"/>
    <col min="11277" max="11520" width="12" style="1622"/>
    <col min="11521" max="11521" width="24.85546875" style="1622" customWidth="1"/>
    <col min="11522" max="11522" width="10.140625" style="1622" customWidth="1"/>
    <col min="11523" max="11523" width="6.7109375" style="1622" customWidth="1"/>
    <col min="11524" max="11524" width="7.140625" style="1622" customWidth="1"/>
    <col min="11525" max="11525" width="9.140625" style="1622" customWidth="1"/>
    <col min="11526" max="11526" width="8.28515625" style="1622" bestFit="1" customWidth="1"/>
    <col min="11527" max="11527" width="10.42578125" style="1622" customWidth="1"/>
    <col min="11528" max="11528" width="8.28515625" style="1622" bestFit="1" customWidth="1"/>
    <col min="11529" max="11529" width="9" style="1622" customWidth="1"/>
    <col min="11530" max="11530" width="8.28515625" style="1622" bestFit="1" customWidth="1"/>
    <col min="11531" max="11531" width="8.140625" style="1622" customWidth="1"/>
    <col min="11532" max="11532" width="7" style="1622" bestFit="1" customWidth="1"/>
    <col min="11533" max="11776" width="12" style="1622"/>
    <col min="11777" max="11777" width="24.85546875" style="1622" customWidth="1"/>
    <col min="11778" max="11778" width="10.140625" style="1622" customWidth="1"/>
    <col min="11779" max="11779" width="6.7109375" style="1622" customWidth="1"/>
    <col min="11780" max="11780" width="7.140625" style="1622" customWidth="1"/>
    <col min="11781" max="11781" width="9.140625" style="1622" customWidth="1"/>
    <col min="11782" max="11782" width="8.28515625" style="1622" bestFit="1" customWidth="1"/>
    <col min="11783" max="11783" width="10.42578125" style="1622" customWidth="1"/>
    <col min="11784" max="11784" width="8.28515625" style="1622" bestFit="1" customWidth="1"/>
    <col min="11785" max="11785" width="9" style="1622" customWidth="1"/>
    <col min="11786" max="11786" width="8.28515625" style="1622" bestFit="1" customWidth="1"/>
    <col min="11787" max="11787" width="8.140625" style="1622" customWidth="1"/>
    <col min="11788" max="11788" width="7" style="1622" bestFit="1" customWidth="1"/>
    <col min="11789" max="12032" width="12" style="1622"/>
    <col min="12033" max="12033" width="24.85546875" style="1622" customWidth="1"/>
    <col min="12034" max="12034" width="10.140625" style="1622" customWidth="1"/>
    <col min="12035" max="12035" width="6.7109375" style="1622" customWidth="1"/>
    <col min="12036" max="12036" width="7.140625" style="1622" customWidth="1"/>
    <col min="12037" max="12037" width="9.140625" style="1622" customWidth="1"/>
    <col min="12038" max="12038" width="8.28515625" style="1622" bestFit="1" customWidth="1"/>
    <col min="12039" max="12039" width="10.42578125" style="1622" customWidth="1"/>
    <col min="12040" max="12040" width="8.28515625" style="1622" bestFit="1" customWidth="1"/>
    <col min="12041" max="12041" width="9" style="1622" customWidth="1"/>
    <col min="12042" max="12042" width="8.28515625" style="1622" bestFit="1" customWidth="1"/>
    <col min="12043" max="12043" width="8.140625" style="1622" customWidth="1"/>
    <col min="12044" max="12044" width="7" style="1622" bestFit="1" customWidth="1"/>
    <col min="12045" max="12288" width="12" style="1622"/>
    <col min="12289" max="12289" width="24.85546875" style="1622" customWidth="1"/>
    <col min="12290" max="12290" width="10.140625" style="1622" customWidth="1"/>
    <col min="12291" max="12291" width="6.7109375" style="1622" customWidth="1"/>
    <col min="12292" max="12292" width="7.140625" style="1622" customWidth="1"/>
    <col min="12293" max="12293" width="9.140625" style="1622" customWidth="1"/>
    <col min="12294" max="12294" width="8.28515625" style="1622" bestFit="1" customWidth="1"/>
    <col min="12295" max="12295" width="10.42578125" style="1622" customWidth="1"/>
    <col min="12296" max="12296" width="8.28515625" style="1622" bestFit="1" customWidth="1"/>
    <col min="12297" max="12297" width="9" style="1622" customWidth="1"/>
    <col min="12298" max="12298" width="8.28515625" style="1622" bestFit="1" customWidth="1"/>
    <col min="12299" max="12299" width="8.140625" style="1622" customWidth="1"/>
    <col min="12300" max="12300" width="7" style="1622" bestFit="1" customWidth="1"/>
    <col min="12301" max="12544" width="12" style="1622"/>
    <col min="12545" max="12545" width="24.85546875" style="1622" customWidth="1"/>
    <col min="12546" max="12546" width="10.140625" style="1622" customWidth="1"/>
    <col min="12547" max="12547" width="6.7109375" style="1622" customWidth="1"/>
    <col min="12548" max="12548" width="7.140625" style="1622" customWidth="1"/>
    <col min="12549" max="12549" width="9.140625" style="1622" customWidth="1"/>
    <col min="12550" max="12550" width="8.28515625" style="1622" bestFit="1" customWidth="1"/>
    <col min="12551" max="12551" width="10.42578125" style="1622" customWidth="1"/>
    <col min="12552" max="12552" width="8.28515625" style="1622" bestFit="1" customWidth="1"/>
    <col min="12553" max="12553" width="9" style="1622" customWidth="1"/>
    <col min="12554" max="12554" width="8.28515625" style="1622" bestFit="1" customWidth="1"/>
    <col min="12555" max="12555" width="8.140625" style="1622" customWidth="1"/>
    <col min="12556" max="12556" width="7" style="1622" bestFit="1" customWidth="1"/>
    <col min="12557" max="12800" width="12" style="1622"/>
    <col min="12801" max="12801" width="24.85546875" style="1622" customWidth="1"/>
    <col min="12802" max="12802" width="10.140625" style="1622" customWidth="1"/>
    <col min="12803" max="12803" width="6.7109375" style="1622" customWidth="1"/>
    <col min="12804" max="12804" width="7.140625" style="1622" customWidth="1"/>
    <col min="12805" max="12805" width="9.140625" style="1622" customWidth="1"/>
    <col min="12806" max="12806" width="8.28515625" style="1622" bestFit="1" customWidth="1"/>
    <col min="12807" max="12807" width="10.42578125" style="1622" customWidth="1"/>
    <col min="12808" max="12808" width="8.28515625" style="1622" bestFit="1" customWidth="1"/>
    <col min="12809" max="12809" width="9" style="1622" customWidth="1"/>
    <col min="12810" max="12810" width="8.28515625" style="1622" bestFit="1" customWidth="1"/>
    <col min="12811" max="12811" width="8.140625" style="1622" customWidth="1"/>
    <col min="12812" max="12812" width="7" style="1622" bestFit="1" customWidth="1"/>
    <col min="12813" max="13056" width="12" style="1622"/>
    <col min="13057" max="13057" width="24.85546875" style="1622" customWidth="1"/>
    <col min="13058" max="13058" width="10.140625" style="1622" customWidth="1"/>
    <col min="13059" max="13059" width="6.7109375" style="1622" customWidth="1"/>
    <col min="13060" max="13060" width="7.140625" style="1622" customWidth="1"/>
    <col min="13061" max="13061" width="9.140625" style="1622" customWidth="1"/>
    <col min="13062" max="13062" width="8.28515625" style="1622" bestFit="1" customWidth="1"/>
    <col min="13063" max="13063" width="10.42578125" style="1622" customWidth="1"/>
    <col min="13064" max="13064" width="8.28515625" style="1622" bestFit="1" customWidth="1"/>
    <col min="13065" max="13065" width="9" style="1622" customWidth="1"/>
    <col min="13066" max="13066" width="8.28515625" style="1622" bestFit="1" customWidth="1"/>
    <col min="13067" max="13067" width="8.140625" style="1622" customWidth="1"/>
    <col min="13068" max="13068" width="7" style="1622" bestFit="1" customWidth="1"/>
    <col min="13069" max="13312" width="12" style="1622"/>
    <col min="13313" max="13313" width="24.85546875" style="1622" customWidth="1"/>
    <col min="13314" max="13314" width="10.140625" style="1622" customWidth="1"/>
    <col min="13315" max="13315" width="6.7109375" style="1622" customWidth="1"/>
    <col min="13316" max="13316" width="7.140625" style="1622" customWidth="1"/>
    <col min="13317" max="13317" width="9.140625" style="1622" customWidth="1"/>
    <col min="13318" max="13318" width="8.28515625" style="1622" bestFit="1" customWidth="1"/>
    <col min="13319" max="13319" width="10.42578125" style="1622" customWidth="1"/>
    <col min="13320" max="13320" width="8.28515625" style="1622" bestFit="1" customWidth="1"/>
    <col min="13321" max="13321" width="9" style="1622" customWidth="1"/>
    <col min="13322" max="13322" width="8.28515625" style="1622" bestFit="1" customWidth="1"/>
    <col min="13323" max="13323" width="8.140625" style="1622" customWidth="1"/>
    <col min="13324" max="13324" width="7" style="1622" bestFit="1" customWidth="1"/>
    <col min="13325" max="13568" width="12" style="1622"/>
    <col min="13569" max="13569" width="24.85546875" style="1622" customWidth="1"/>
    <col min="13570" max="13570" width="10.140625" style="1622" customWidth="1"/>
    <col min="13571" max="13571" width="6.7109375" style="1622" customWidth="1"/>
    <col min="13572" max="13572" width="7.140625" style="1622" customWidth="1"/>
    <col min="13573" max="13573" width="9.140625" style="1622" customWidth="1"/>
    <col min="13574" max="13574" width="8.28515625" style="1622" bestFit="1" customWidth="1"/>
    <col min="13575" max="13575" width="10.42578125" style="1622" customWidth="1"/>
    <col min="13576" max="13576" width="8.28515625" style="1622" bestFit="1" customWidth="1"/>
    <col min="13577" max="13577" width="9" style="1622" customWidth="1"/>
    <col min="13578" max="13578" width="8.28515625" style="1622" bestFit="1" customWidth="1"/>
    <col min="13579" max="13579" width="8.140625" style="1622" customWidth="1"/>
    <col min="13580" max="13580" width="7" style="1622" bestFit="1" customWidth="1"/>
    <col min="13581" max="13824" width="12" style="1622"/>
    <col min="13825" max="13825" width="24.85546875" style="1622" customWidth="1"/>
    <col min="13826" max="13826" width="10.140625" style="1622" customWidth="1"/>
    <col min="13827" max="13827" width="6.7109375" style="1622" customWidth="1"/>
    <col min="13828" max="13828" width="7.140625" style="1622" customWidth="1"/>
    <col min="13829" max="13829" width="9.140625" style="1622" customWidth="1"/>
    <col min="13830" max="13830" width="8.28515625" style="1622" bestFit="1" customWidth="1"/>
    <col min="13831" max="13831" width="10.42578125" style="1622" customWidth="1"/>
    <col min="13832" max="13832" width="8.28515625" style="1622" bestFit="1" customWidth="1"/>
    <col min="13833" max="13833" width="9" style="1622" customWidth="1"/>
    <col min="13834" max="13834" width="8.28515625" style="1622" bestFit="1" customWidth="1"/>
    <col min="13835" max="13835" width="8.140625" style="1622" customWidth="1"/>
    <col min="13836" max="13836" width="7" style="1622" bestFit="1" customWidth="1"/>
    <col min="13837" max="14080" width="12" style="1622"/>
    <col min="14081" max="14081" width="24.85546875" style="1622" customWidth="1"/>
    <col min="14082" max="14082" width="10.140625" style="1622" customWidth="1"/>
    <col min="14083" max="14083" width="6.7109375" style="1622" customWidth="1"/>
    <col min="14084" max="14084" width="7.140625" style="1622" customWidth="1"/>
    <col min="14085" max="14085" width="9.140625" style="1622" customWidth="1"/>
    <col min="14086" max="14086" width="8.28515625" style="1622" bestFit="1" customWidth="1"/>
    <col min="14087" max="14087" width="10.42578125" style="1622" customWidth="1"/>
    <col min="14088" max="14088" width="8.28515625" style="1622" bestFit="1" customWidth="1"/>
    <col min="14089" max="14089" width="9" style="1622" customWidth="1"/>
    <col min="14090" max="14090" width="8.28515625" style="1622" bestFit="1" customWidth="1"/>
    <col min="14091" max="14091" width="8.140625" style="1622" customWidth="1"/>
    <col min="14092" max="14092" width="7" style="1622" bestFit="1" customWidth="1"/>
    <col min="14093" max="14336" width="12" style="1622"/>
    <col min="14337" max="14337" width="24.85546875" style="1622" customWidth="1"/>
    <col min="14338" max="14338" width="10.140625" style="1622" customWidth="1"/>
    <col min="14339" max="14339" width="6.7109375" style="1622" customWidth="1"/>
    <col min="14340" max="14340" width="7.140625" style="1622" customWidth="1"/>
    <col min="14341" max="14341" width="9.140625" style="1622" customWidth="1"/>
    <col min="14342" max="14342" width="8.28515625" style="1622" bestFit="1" customWidth="1"/>
    <col min="14343" max="14343" width="10.42578125" style="1622" customWidth="1"/>
    <col min="14344" max="14344" width="8.28515625" style="1622" bestFit="1" customWidth="1"/>
    <col min="14345" max="14345" width="9" style="1622" customWidth="1"/>
    <col min="14346" max="14346" width="8.28515625" style="1622" bestFit="1" customWidth="1"/>
    <col min="14347" max="14347" width="8.140625" style="1622" customWidth="1"/>
    <col min="14348" max="14348" width="7" style="1622" bestFit="1" customWidth="1"/>
    <col min="14349" max="14592" width="12" style="1622"/>
    <col min="14593" max="14593" width="24.85546875" style="1622" customWidth="1"/>
    <col min="14594" max="14594" width="10.140625" style="1622" customWidth="1"/>
    <col min="14595" max="14595" width="6.7109375" style="1622" customWidth="1"/>
    <col min="14596" max="14596" width="7.140625" style="1622" customWidth="1"/>
    <col min="14597" max="14597" width="9.140625" style="1622" customWidth="1"/>
    <col min="14598" max="14598" width="8.28515625" style="1622" bestFit="1" customWidth="1"/>
    <col min="14599" max="14599" width="10.42578125" style="1622" customWidth="1"/>
    <col min="14600" max="14600" width="8.28515625" style="1622" bestFit="1" customWidth="1"/>
    <col min="14601" max="14601" width="9" style="1622" customWidth="1"/>
    <col min="14602" max="14602" width="8.28515625" style="1622" bestFit="1" customWidth="1"/>
    <col min="14603" max="14603" width="8.140625" style="1622" customWidth="1"/>
    <col min="14604" max="14604" width="7" style="1622" bestFit="1" customWidth="1"/>
    <col min="14605" max="14848" width="12" style="1622"/>
    <col min="14849" max="14849" width="24.85546875" style="1622" customWidth="1"/>
    <col min="14850" max="14850" width="10.140625" style="1622" customWidth="1"/>
    <col min="14851" max="14851" width="6.7109375" style="1622" customWidth="1"/>
    <col min="14852" max="14852" width="7.140625" style="1622" customWidth="1"/>
    <col min="14853" max="14853" width="9.140625" style="1622" customWidth="1"/>
    <col min="14854" max="14854" width="8.28515625" style="1622" bestFit="1" customWidth="1"/>
    <col min="14855" max="14855" width="10.42578125" style="1622" customWidth="1"/>
    <col min="14856" max="14856" width="8.28515625" style="1622" bestFit="1" customWidth="1"/>
    <col min="14857" max="14857" width="9" style="1622" customWidth="1"/>
    <col min="14858" max="14858" width="8.28515625" style="1622" bestFit="1" customWidth="1"/>
    <col min="14859" max="14859" width="8.140625" style="1622" customWidth="1"/>
    <col min="14860" max="14860" width="7" style="1622" bestFit="1" customWidth="1"/>
    <col min="14861" max="15104" width="12" style="1622"/>
    <col min="15105" max="15105" width="24.85546875" style="1622" customWidth="1"/>
    <col min="15106" max="15106" width="10.140625" style="1622" customWidth="1"/>
    <col min="15107" max="15107" width="6.7109375" style="1622" customWidth="1"/>
    <col min="15108" max="15108" width="7.140625" style="1622" customWidth="1"/>
    <col min="15109" max="15109" width="9.140625" style="1622" customWidth="1"/>
    <col min="15110" max="15110" width="8.28515625" style="1622" bestFit="1" customWidth="1"/>
    <col min="15111" max="15111" width="10.42578125" style="1622" customWidth="1"/>
    <col min="15112" max="15112" width="8.28515625" style="1622" bestFit="1" customWidth="1"/>
    <col min="15113" max="15113" width="9" style="1622" customWidth="1"/>
    <col min="15114" max="15114" width="8.28515625" style="1622" bestFit="1" customWidth="1"/>
    <col min="15115" max="15115" width="8.140625" style="1622" customWidth="1"/>
    <col min="15116" max="15116" width="7" style="1622" bestFit="1" customWidth="1"/>
    <col min="15117" max="15360" width="12" style="1622"/>
    <col min="15361" max="15361" width="24.85546875" style="1622" customWidth="1"/>
    <col min="15362" max="15362" width="10.140625" style="1622" customWidth="1"/>
    <col min="15363" max="15363" width="6.7109375" style="1622" customWidth="1"/>
    <col min="15364" max="15364" width="7.140625" style="1622" customWidth="1"/>
    <col min="15365" max="15365" width="9.140625" style="1622" customWidth="1"/>
    <col min="15366" max="15366" width="8.28515625" style="1622" bestFit="1" customWidth="1"/>
    <col min="15367" max="15367" width="10.42578125" style="1622" customWidth="1"/>
    <col min="15368" max="15368" width="8.28515625" style="1622" bestFit="1" customWidth="1"/>
    <col min="15369" max="15369" width="9" style="1622" customWidth="1"/>
    <col min="15370" max="15370" width="8.28515625" style="1622" bestFit="1" customWidth="1"/>
    <col min="15371" max="15371" width="8.140625" style="1622" customWidth="1"/>
    <col min="15372" max="15372" width="7" style="1622" bestFit="1" customWidth="1"/>
    <col min="15373" max="15616" width="12" style="1622"/>
    <col min="15617" max="15617" width="24.85546875" style="1622" customWidth="1"/>
    <col min="15618" max="15618" width="10.140625" style="1622" customWidth="1"/>
    <col min="15619" max="15619" width="6.7109375" style="1622" customWidth="1"/>
    <col min="15620" max="15620" width="7.140625" style="1622" customWidth="1"/>
    <col min="15621" max="15621" width="9.140625" style="1622" customWidth="1"/>
    <col min="15622" max="15622" width="8.28515625" style="1622" bestFit="1" customWidth="1"/>
    <col min="15623" max="15623" width="10.42578125" style="1622" customWidth="1"/>
    <col min="15624" max="15624" width="8.28515625" style="1622" bestFit="1" customWidth="1"/>
    <col min="15625" max="15625" width="9" style="1622" customWidth="1"/>
    <col min="15626" max="15626" width="8.28515625" style="1622" bestFit="1" customWidth="1"/>
    <col min="15627" max="15627" width="8.140625" style="1622" customWidth="1"/>
    <col min="15628" max="15628" width="7" style="1622" bestFit="1" customWidth="1"/>
    <col min="15629" max="15872" width="12" style="1622"/>
    <col min="15873" max="15873" width="24.85546875" style="1622" customWidth="1"/>
    <col min="15874" max="15874" width="10.140625" style="1622" customWidth="1"/>
    <col min="15875" max="15875" width="6.7109375" style="1622" customWidth="1"/>
    <col min="15876" max="15876" width="7.140625" style="1622" customWidth="1"/>
    <col min="15877" max="15877" width="9.140625" style="1622" customWidth="1"/>
    <col min="15878" max="15878" width="8.28515625" style="1622" bestFit="1" customWidth="1"/>
    <col min="15879" max="15879" width="10.42578125" style="1622" customWidth="1"/>
    <col min="15880" max="15880" width="8.28515625" style="1622" bestFit="1" customWidth="1"/>
    <col min="15881" max="15881" width="9" style="1622" customWidth="1"/>
    <col min="15882" max="15882" width="8.28515625" style="1622" bestFit="1" customWidth="1"/>
    <col min="15883" max="15883" width="8.140625" style="1622" customWidth="1"/>
    <col min="15884" max="15884" width="7" style="1622" bestFit="1" customWidth="1"/>
    <col min="15885" max="16128" width="12" style="1622"/>
    <col min="16129" max="16129" width="24.85546875" style="1622" customWidth="1"/>
    <col min="16130" max="16130" width="10.140625" style="1622" customWidth="1"/>
    <col min="16131" max="16131" width="6.7109375" style="1622" customWidth="1"/>
    <col min="16132" max="16132" width="7.140625" style="1622" customWidth="1"/>
    <col min="16133" max="16133" width="9.140625" style="1622" customWidth="1"/>
    <col min="16134" max="16134" width="8.28515625" style="1622" bestFit="1" customWidth="1"/>
    <col min="16135" max="16135" width="10.42578125" style="1622" customWidth="1"/>
    <col min="16136" max="16136" width="8.28515625" style="1622" bestFit="1" customWidth="1"/>
    <col min="16137" max="16137" width="9" style="1622" customWidth="1"/>
    <col min="16138" max="16138" width="8.28515625" style="1622" bestFit="1" customWidth="1"/>
    <col min="16139" max="16139" width="8.140625" style="1622" customWidth="1"/>
    <col min="16140" max="16140" width="7" style="1622" bestFit="1" customWidth="1"/>
    <col min="16141" max="16384" width="12" style="1622"/>
  </cols>
  <sheetData>
    <row r="1" spans="1:13" ht="15.75">
      <c r="A1" s="2934" t="s">
        <v>1554</v>
      </c>
      <c r="B1" s="2934"/>
      <c r="C1" s="2934"/>
      <c r="D1" s="2934"/>
      <c r="E1" s="2934"/>
      <c r="F1" s="2934"/>
      <c r="G1" s="2934"/>
      <c r="H1" s="2934"/>
      <c r="I1" s="2934"/>
      <c r="J1" s="2934"/>
      <c r="K1" s="2934"/>
      <c r="L1" s="2934"/>
    </row>
    <row r="2" spans="1:13" ht="15.75">
      <c r="A2" s="2935" t="s">
        <v>1021</v>
      </c>
      <c r="B2" s="2935"/>
      <c r="C2" s="2935"/>
      <c r="D2" s="2935"/>
      <c r="E2" s="2935"/>
      <c r="F2" s="2935"/>
      <c r="G2" s="2935"/>
      <c r="H2" s="2935"/>
      <c r="I2" s="2935"/>
      <c r="J2" s="2935"/>
      <c r="K2" s="2935"/>
      <c r="L2" s="2935"/>
    </row>
    <row r="3" spans="1:13" ht="13.5" thickBot="1">
      <c r="A3" s="2936"/>
      <c r="B3" s="2936"/>
      <c r="C3" s="2936"/>
      <c r="D3" s="2936"/>
      <c r="E3" s="2936"/>
      <c r="F3" s="2936"/>
      <c r="G3" s="2936"/>
      <c r="H3" s="2936"/>
      <c r="I3" s="2936"/>
      <c r="J3" s="2936"/>
      <c r="K3" s="2936"/>
      <c r="L3" s="2936"/>
      <c r="M3" s="1624"/>
    </row>
    <row r="4" spans="1:13" ht="14.25" thickTop="1" thickBot="1">
      <c r="A4" s="2937" t="s">
        <v>1813</v>
      </c>
      <c r="B4" s="2940" t="s">
        <v>1022</v>
      </c>
      <c r="C4" s="2941"/>
      <c r="D4" s="2942"/>
      <c r="E4" s="2941" t="s">
        <v>1023</v>
      </c>
      <c r="F4" s="2941"/>
      <c r="G4" s="2941"/>
      <c r="H4" s="2941"/>
      <c r="I4" s="2941"/>
      <c r="J4" s="2941"/>
      <c r="K4" s="2941"/>
      <c r="L4" s="2943"/>
    </row>
    <row r="5" spans="1:13">
      <c r="A5" s="2938"/>
      <c r="B5" s="2944" t="s">
        <v>1827</v>
      </c>
      <c r="C5" s="2945"/>
      <c r="D5" s="2946"/>
      <c r="E5" s="2947" t="s">
        <v>1827</v>
      </c>
      <c r="F5" s="2948"/>
      <c r="G5" s="2948"/>
      <c r="H5" s="2948"/>
      <c r="I5" s="2948"/>
      <c r="J5" s="2948"/>
      <c r="K5" s="2948"/>
      <c r="L5" s="2949"/>
    </row>
    <row r="6" spans="1:13">
      <c r="A6" s="2938"/>
      <c r="B6" s="1637"/>
      <c r="C6" s="1637"/>
      <c r="D6" s="1637"/>
      <c r="E6" s="1625">
        <v>2017</v>
      </c>
      <c r="F6" s="1625"/>
      <c r="G6" s="2930">
        <v>2018</v>
      </c>
      <c r="H6" s="2930"/>
      <c r="I6" s="2930">
        <v>2019</v>
      </c>
      <c r="J6" s="2930"/>
      <c r="K6" s="2930" t="s">
        <v>140</v>
      </c>
      <c r="L6" s="2931"/>
    </row>
    <row r="7" spans="1:13">
      <c r="A7" s="2938"/>
      <c r="B7" s="1638">
        <v>2017</v>
      </c>
      <c r="C7" s="1638">
        <v>2018</v>
      </c>
      <c r="D7" s="1638">
        <v>2019</v>
      </c>
      <c r="E7" s="1639">
        <v>1</v>
      </c>
      <c r="F7" s="1640">
        <v>2</v>
      </c>
      <c r="G7" s="1625">
        <v>3</v>
      </c>
      <c r="H7" s="1641">
        <v>4</v>
      </c>
      <c r="I7" s="1625">
        <v>5</v>
      </c>
      <c r="J7" s="1625">
        <v>6</v>
      </c>
      <c r="K7" s="1642" t="s">
        <v>1024</v>
      </c>
      <c r="L7" s="1675" t="s">
        <v>1025</v>
      </c>
    </row>
    <row r="8" spans="1:13">
      <c r="A8" s="2939"/>
      <c r="B8" s="1643"/>
      <c r="C8" s="1644"/>
      <c r="D8" s="1645"/>
      <c r="E8" s="1640" t="s">
        <v>1026</v>
      </c>
      <c r="F8" s="1639" t="s">
        <v>1027</v>
      </c>
      <c r="G8" s="1639" t="s">
        <v>1026</v>
      </c>
      <c r="H8" s="1639" t="s">
        <v>1027</v>
      </c>
      <c r="I8" s="1639" t="s">
        <v>1026</v>
      </c>
      <c r="J8" s="1639" t="s">
        <v>1027</v>
      </c>
      <c r="K8" s="1644">
        <v>1</v>
      </c>
      <c r="L8" s="1676">
        <v>3</v>
      </c>
    </row>
    <row r="9" spans="1:13" ht="24.95" customHeight="1">
      <c r="A9" s="1822" t="s">
        <v>1028</v>
      </c>
      <c r="B9" s="2275">
        <v>165</v>
      </c>
      <c r="C9" s="2275">
        <v>147</v>
      </c>
      <c r="D9" s="2275">
        <v>154</v>
      </c>
      <c r="E9" s="2011">
        <v>1586081.56</v>
      </c>
      <c r="F9" s="2276">
        <v>85.418809533168798</v>
      </c>
      <c r="G9" s="2011">
        <v>1155762.1499999999</v>
      </c>
      <c r="H9" s="2277">
        <v>80.533186761756753</v>
      </c>
      <c r="I9" s="2276">
        <v>1230665.0578310001</v>
      </c>
      <c r="J9" s="2277">
        <v>78.511358053178952</v>
      </c>
      <c r="K9" s="2276">
        <v>-27.130976164933159</v>
      </c>
      <c r="L9" s="2278">
        <v>6.4808237431032154</v>
      </c>
      <c r="M9" s="1646"/>
    </row>
    <row r="10" spans="1:13" ht="24.95" customHeight="1">
      <c r="A10" s="1823" t="s">
        <v>1029</v>
      </c>
      <c r="B10" s="2279">
        <v>27</v>
      </c>
      <c r="C10" s="2280">
        <v>27</v>
      </c>
      <c r="D10" s="2279">
        <v>27</v>
      </c>
      <c r="E10" s="2281">
        <v>979489.81</v>
      </c>
      <c r="F10" s="2282">
        <v>52.750662784371372</v>
      </c>
      <c r="G10" s="2282">
        <v>744021.1</v>
      </c>
      <c r="H10" s="2281">
        <v>51.843184344622898</v>
      </c>
      <c r="I10" s="2281">
        <v>830790.01916499995</v>
      </c>
      <c r="J10" s="2281">
        <v>53.000978817607638</v>
      </c>
      <c r="K10" s="2282">
        <v>-24.039934626782895</v>
      </c>
      <c r="L10" s="2283">
        <v>11.66215839376062</v>
      </c>
      <c r="M10" s="1646"/>
    </row>
    <row r="11" spans="1:13" ht="24.95" customHeight="1">
      <c r="A11" s="1823" t="s">
        <v>1030</v>
      </c>
      <c r="B11" s="2279">
        <v>80</v>
      </c>
      <c r="C11" s="2280">
        <v>34</v>
      </c>
      <c r="D11" s="2279">
        <v>32</v>
      </c>
      <c r="E11" s="2281">
        <v>258428.49</v>
      </c>
      <c r="F11" s="2282">
        <v>13.917729404315384</v>
      </c>
      <c r="G11" s="2282">
        <v>72578.880000000005</v>
      </c>
      <c r="H11" s="2281">
        <v>5.0572762726302578</v>
      </c>
      <c r="I11" s="2281">
        <v>82100.972242000003</v>
      </c>
      <c r="J11" s="2281">
        <v>5.2377036198349112</v>
      </c>
      <c r="K11" s="2282">
        <v>-71.915294633343251</v>
      </c>
      <c r="L11" s="2283">
        <v>13.119646158772341</v>
      </c>
      <c r="M11" s="1646"/>
    </row>
    <row r="12" spans="1:13" ht="24.95" customHeight="1">
      <c r="A12" s="1823" t="s">
        <v>1031</v>
      </c>
      <c r="B12" s="2279">
        <v>36</v>
      </c>
      <c r="C12" s="2280">
        <v>27</v>
      </c>
      <c r="D12" s="2279">
        <v>26</v>
      </c>
      <c r="E12" s="2281">
        <v>52361.29</v>
      </c>
      <c r="F12" s="2282">
        <v>2.8199300529167086</v>
      </c>
      <c r="G12" s="2282">
        <v>18187.47</v>
      </c>
      <c r="H12" s="2281">
        <v>1.2672978763267582</v>
      </c>
      <c r="I12" s="2282">
        <v>20526.355390000001</v>
      </c>
      <c r="J12" s="2281">
        <v>1.3094968669959546</v>
      </c>
      <c r="K12" s="2282">
        <v>-65.265427952596269</v>
      </c>
      <c r="L12" s="2283">
        <v>12.859872153741009</v>
      </c>
      <c r="M12" s="1646"/>
    </row>
    <row r="13" spans="1:13" ht="24.95" customHeight="1">
      <c r="A13" s="1823" t="s">
        <v>1032</v>
      </c>
      <c r="B13" s="2284"/>
      <c r="C13" s="2280">
        <v>37</v>
      </c>
      <c r="D13" s="2279">
        <v>47</v>
      </c>
      <c r="E13" s="2028">
        <v>0</v>
      </c>
      <c r="F13" s="2016">
        <v>0</v>
      </c>
      <c r="G13" s="2028">
        <v>97052.9</v>
      </c>
      <c r="H13" s="2285">
        <v>6.7626192131920062</v>
      </c>
      <c r="I13" s="2286">
        <v>92661.699835000007</v>
      </c>
      <c r="J13" s="2281">
        <v>5.9114345103644856</v>
      </c>
      <c r="K13" s="2016" t="s">
        <v>300</v>
      </c>
      <c r="L13" s="2017" t="s">
        <v>300</v>
      </c>
      <c r="M13" s="1646"/>
    </row>
    <row r="14" spans="1:13" ht="24.95" customHeight="1">
      <c r="A14" s="1823" t="s">
        <v>1033</v>
      </c>
      <c r="B14" s="2279">
        <v>22</v>
      </c>
      <c r="C14" s="2279">
        <v>22</v>
      </c>
      <c r="D14" s="2279">
        <v>22</v>
      </c>
      <c r="E14" s="2015">
        <v>295801.96999999997</v>
      </c>
      <c r="F14" s="2282">
        <v>15.930487291565326</v>
      </c>
      <c r="G14" s="2015">
        <v>223921.8</v>
      </c>
      <c r="H14" s="2281">
        <v>15.602809054984837</v>
      </c>
      <c r="I14" s="2281">
        <v>204586.011199</v>
      </c>
      <c r="J14" s="2281">
        <v>13.051744238375957</v>
      </c>
      <c r="K14" s="2282">
        <v>-24.300098474665333</v>
      </c>
      <c r="L14" s="2283">
        <v>-8.6350631340941391</v>
      </c>
      <c r="M14" s="1646"/>
    </row>
    <row r="15" spans="1:13" ht="24.95" customHeight="1">
      <c r="A15" s="1824" t="s">
        <v>1034</v>
      </c>
      <c r="B15" s="2279">
        <v>18</v>
      </c>
      <c r="C15" s="2279">
        <v>18</v>
      </c>
      <c r="D15" s="2279">
        <v>19</v>
      </c>
      <c r="E15" s="2015">
        <v>41989.52</v>
      </c>
      <c r="F15" s="2282">
        <v>2.2613558480997544</v>
      </c>
      <c r="G15" s="2015">
        <v>40171.99</v>
      </c>
      <c r="H15" s="2281">
        <v>2.7991731458427016</v>
      </c>
      <c r="I15" s="2282">
        <v>65509.870698999999</v>
      </c>
      <c r="J15" s="2281">
        <v>4.1792597276885877</v>
      </c>
      <c r="K15" s="2282">
        <v>-4.3285324528596618</v>
      </c>
      <c r="L15" s="2283">
        <v>63.0735014595991</v>
      </c>
      <c r="M15" s="1646"/>
    </row>
    <row r="16" spans="1:13" ht="24.95" customHeight="1">
      <c r="A16" s="1824" t="s">
        <v>1035</v>
      </c>
      <c r="B16" s="2279">
        <v>4</v>
      </c>
      <c r="C16" s="2279">
        <v>4</v>
      </c>
      <c r="D16" s="2279">
        <v>4</v>
      </c>
      <c r="E16" s="2015">
        <v>29356.18</v>
      </c>
      <c r="F16" s="2282">
        <v>1.5809842389450761</v>
      </c>
      <c r="G16" s="2015">
        <v>24419.38</v>
      </c>
      <c r="H16" s="2281">
        <v>1.7015356404830422</v>
      </c>
      <c r="I16" s="2282">
        <v>28078.273292000002</v>
      </c>
      <c r="J16" s="2281">
        <v>1.7912781011500449</v>
      </c>
      <c r="K16" s="2282">
        <v>-16.81690192661307</v>
      </c>
      <c r="L16" s="2283">
        <v>14.983563431995407</v>
      </c>
      <c r="M16" s="1646"/>
    </row>
    <row r="17" spans="1:12" ht="24.95" customHeight="1">
      <c r="A17" s="1824" t="s">
        <v>1036</v>
      </c>
      <c r="B17" s="2279">
        <v>4</v>
      </c>
      <c r="C17" s="2279">
        <v>4</v>
      </c>
      <c r="D17" s="2279">
        <v>4</v>
      </c>
      <c r="E17" s="2015">
        <v>1237.92</v>
      </c>
      <c r="F17" s="2282">
        <v>6.6668483742601689E-2</v>
      </c>
      <c r="G17" s="2015">
        <v>1141.682</v>
      </c>
      <c r="H17" s="2281">
        <v>7.9552085806353812E-2</v>
      </c>
      <c r="I17" s="2282">
        <v>1511.507312</v>
      </c>
      <c r="J17" s="2281">
        <v>9.6427936275026979E-2</v>
      </c>
      <c r="K17" s="2282">
        <v>-7.7741695747705819</v>
      </c>
      <c r="L17" s="2283">
        <v>32.393022925823459</v>
      </c>
    </row>
    <row r="18" spans="1:12" ht="24.95" customHeight="1">
      <c r="A18" s="1825" t="s">
        <v>1037</v>
      </c>
      <c r="B18" s="2279">
        <v>14</v>
      </c>
      <c r="C18" s="2279">
        <v>19</v>
      </c>
      <c r="D18" s="2279">
        <v>30</v>
      </c>
      <c r="E18" s="2015">
        <v>77197.33</v>
      </c>
      <c r="F18" s="2282">
        <v>4.1574810489185543</v>
      </c>
      <c r="G18" s="2015">
        <v>67397.53</v>
      </c>
      <c r="H18" s="2281">
        <v>4.6962412385377936</v>
      </c>
      <c r="I18" s="2282">
        <v>93281.843733000002</v>
      </c>
      <c r="J18" s="2281">
        <v>5.9509971349068467</v>
      </c>
      <c r="K18" s="2282">
        <v>-12.694480495633726</v>
      </c>
      <c r="L18" s="2283">
        <v>38.40543374957511</v>
      </c>
    </row>
    <row r="19" spans="1:12" ht="24.95" customHeight="1">
      <c r="A19" s="1824" t="s">
        <v>1038</v>
      </c>
      <c r="B19" s="2279">
        <v>3</v>
      </c>
      <c r="C19" s="2279">
        <v>4</v>
      </c>
      <c r="D19" s="2279">
        <v>4</v>
      </c>
      <c r="E19" s="2015">
        <v>120966.88</v>
      </c>
      <c r="F19" s="2282">
        <v>6.5147008471252166</v>
      </c>
      <c r="G19" s="2015">
        <v>146245</v>
      </c>
      <c r="H19" s="2281">
        <v>10.190311127573365</v>
      </c>
      <c r="I19" s="2282">
        <v>148452.83619900001</v>
      </c>
      <c r="J19" s="2281">
        <v>9.4706790468005302</v>
      </c>
      <c r="K19" s="2282">
        <v>20.896728096153254</v>
      </c>
      <c r="L19" s="2283">
        <v>1.5096832021607582</v>
      </c>
    </row>
    <row r="20" spans="1:12" ht="24.95" customHeight="1" thickBot="1">
      <c r="A20" s="1677" t="s">
        <v>757</v>
      </c>
      <c r="B20" s="2287">
        <v>208</v>
      </c>
      <c r="C20" s="2287">
        <v>196</v>
      </c>
      <c r="D20" s="2287">
        <v>215</v>
      </c>
      <c r="E20" s="2288">
        <v>1856829.3900000001</v>
      </c>
      <c r="F20" s="2289">
        <v>100</v>
      </c>
      <c r="G20" s="2288">
        <v>1435137.7319999998</v>
      </c>
      <c r="H20" s="2289">
        <v>100.00000000000001</v>
      </c>
      <c r="I20" s="2288">
        <v>1567499.3890660002</v>
      </c>
      <c r="J20" s="2290">
        <v>99.999999999999972</v>
      </c>
      <c r="K20" s="2291">
        <v>-22.710307165054104</v>
      </c>
      <c r="L20" s="2292">
        <v>9.2229236340641592</v>
      </c>
    </row>
    <row r="21" spans="1:12" ht="13.5" thickTop="1">
      <c r="A21" s="1627" t="s">
        <v>1039</v>
      </c>
      <c r="B21" s="1627"/>
      <c r="C21" s="1629"/>
      <c r="D21" s="1647"/>
      <c r="E21" s="1629"/>
      <c r="F21" s="1629"/>
      <c r="G21" s="1629"/>
      <c r="H21" s="1629"/>
      <c r="I21" s="1648"/>
      <c r="J21" s="1629"/>
      <c r="K21" s="1629"/>
      <c r="L21" s="1629"/>
    </row>
    <row r="22" spans="1:12" ht="15" customHeight="1">
      <c r="A22" s="1622" t="s">
        <v>1040</v>
      </c>
      <c r="I22" s="1626"/>
    </row>
    <row r="23" spans="1:12">
      <c r="J23" s="1626"/>
    </row>
    <row r="25" spans="1:12">
      <c r="D25" s="1622" t="s">
        <v>300</v>
      </c>
    </row>
    <row r="26" spans="1:12">
      <c r="F26" s="1649"/>
      <c r="J26" s="1626"/>
    </row>
    <row r="27" spans="1:12">
      <c r="J27" s="1626"/>
    </row>
    <row r="28" spans="1:12">
      <c r="J28" s="1626"/>
    </row>
    <row r="29" spans="1:12">
      <c r="J29" s="1626"/>
    </row>
    <row r="30" spans="1:12">
      <c r="J30" s="1626"/>
      <c r="K30" s="1626"/>
    </row>
    <row r="31" spans="1:12">
      <c r="K31" s="1626"/>
    </row>
    <row r="32" spans="1:12">
      <c r="J32" s="1626"/>
      <c r="K32" s="1626"/>
    </row>
    <row r="33" spans="10:11">
      <c r="J33" s="1626"/>
      <c r="K33" s="1626"/>
    </row>
    <row r="34" spans="10:11">
      <c r="J34" s="1626"/>
      <c r="K34" s="1626"/>
    </row>
    <row r="35" spans="10:11">
      <c r="J35" s="1626"/>
      <c r="K35" s="1626"/>
    </row>
    <row r="36" spans="10:11">
      <c r="K36" s="1626"/>
    </row>
    <row r="38" spans="10:11">
      <c r="J38" s="1626"/>
    </row>
  </sheetData>
  <mergeCells count="11">
    <mergeCell ref="K6:L6"/>
    <mergeCell ref="A1:L1"/>
    <mergeCell ref="A2:L2"/>
    <mergeCell ref="A3:L3"/>
    <mergeCell ref="A4:A8"/>
    <mergeCell ref="B4:D4"/>
    <mergeCell ref="E4:L4"/>
    <mergeCell ref="B5:D5"/>
    <mergeCell ref="E5:L5"/>
    <mergeCell ref="G6:H6"/>
    <mergeCell ref="I6:J6"/>
  </mergeCells>
  <pageMargins left="0.75" right="0.75" top="1" bottom="1" header="0.3" footer="0.3"/>
  <pageSetup scale="74" orientation="portrait" r:id="rId1"/>
</worksheet>
</file>

<file path=xl/worksheets/sheet59.xml><?xml version="1.0" encoding="utf-8"?>
<worksheet xmlns="http://schemas.openxmlformats.org/spreadsheetml/2006/main" xmlns:r="http://schemas.openxmlformats.org/officeDocument/2006/relationships">
  <sheetPr>
    <pageSetUpPr fitToPage="1"/>
  </sheetPr>
  <dimension ref="A1:R116"/>
  <sheetViews>
    <sheetView showGridLines="0" workbookViewId="0">
      <selection activeCell="A8" sqref="A8"/>
    </sheetView>
  </sheetViews>
  <sheetFormatPr defaultColWidth="11.42578125" defaultRowHeight="12.75"/>
  <cols>
    <col min="1" max="1" width="29.28515625" style="1651" customWidth="1"/>
    <col min="2" max="2" width="7.7109375" style="1651" bestFit="1" customWidth="1"/>
    <col min="3" max="3" width="7.42578125" style="1651" bestFit="1" customWidth="1"/>
    <col min="4" max="4" width="7.28515625" style="1651" bestFit="1" customWidth="1"/>
    <col min="5" max="5" width="7.42578125" style="1651" bestFit="1" customWidth="1"/>
    <col min="6" max="6" width="9.42578125" style="1651" bestFit="1" customWidth="1"/>
    <col min="7" max="9" width="8.42578125" style="1651" bestFit="1" customWidth="1"/>
    <col min="10" max="10" width="7.28515625" style="1651" bestFit="1" customWidth="1"/>
    <col min="11" max="11" width="9.42578125" style="1651" customWidth="1"/>
    <col min="12" max="14" width="9.85546875" style="1651" bestFit="1" customWidth="1"/>
    <col min="15" max="256" width="11.42578125" style="1651"/>
    <col min="257" max="257" width="29.28515625" style="1651" customWidth="1"/>
    <col min="258" max="258" width="7.7109375" style="1651" bestFit="1" customWidth="1"/>
    <col min="259" max="259" width="7.42578125" style="1651" bestFit="1" customWidth="1"/>
    <col min="260" max="260" width="7.28515625" style="1651" bestFit="1" customWidth="1"/>
    <col min="261" max="261" width="7.42578125" style="1651" bestFit="1" customWidth="1"/>
    <col min="262" max="262" width="9.42578125" style="1651" bestFit="1" customWidth="1"/>
    <col min="263" max="265" width="8.42578125" style="1651" bestFit="1" customWidth="1"/>
    <col min="266" max="266" width="7.28515625" style="1651" bestFit="1" customWidth="1"/>
    <col min="267" max="267" width="9.42578125" style="1651" customWidth="1"/>
    <col min="268" max="270" width="9.85546875" style="1651" bestFit="1" customWidth="1"/>
    <col min="271" max="512" width="11.42578125" style="1651"/>
    <col min="513" max="513" width="29.28515625" style="1651" customWidth="1"/>
    <col min="514" max="514" width="7.7109375" style="1651" bestFit="1" customWidth="1"/>
    <col min="515" max="515" width="7.42578125" style="1651" bestFit="1" customWidth="1"/>
    <col min="516" max="516" width="7.28515625" style="1651" bestFit="1" customWidth="1"/>
    <col min="517" max="517" width="7.42578125" style="1651" bestFit="1" customWidth="1"/>
    <col min="518" max="518" width="9.42578125" style="1651" bestFit="1" customWidth="1"/>
    <col min="519" max="521" width="8.42578125" style="1651" bestFit="1" customWidth="1"/>
    <col min="522" max="522" width="7.28515625" style="1651" bestFit="1" customWidth="1"/>
    <col min="523" max="523" width="9.42578125" style="1651" customWidth="1"/>
    <col min="524" max="526" width="9.85546875" style="1651" bestFit="1" customWidth="1"/>
    <col min="527" max="768" width="11.42578125" style="1651"/>
    <col min="769" max="769" width="29.28515625" style="1651" customWidth="1"/>
    <col min="770" max="770" width="7.7109375" style="1651" bestFit="1" customWidth="1"/>
    <col min="771" max="771" width="7.42578125" style="1651" bestFit="1" customWidth="1"/>
    <col min="772" max="772" width="7.28515625" style="1651" bestFit="1" customWidth="1"/>
    <col min="773" max="773" width="7.42578125" style="1651" bestFit="1" customWidth="1"/>
    <col min="774" max="774" width="9.42578125" style="1651" bestFit="1" customWidth="1"/>
    <col min="775" max="777" width="8.42578125" style="1651" bestFit="1" customWidth="1"/>
    <col min="778" max="778" width="7.28515625" style="1651" bestFit="1" customWidth="1"/>
    <col min="779" max="779" width="9.42578125" style="1651" customWidth="1"/>
    <col min="780" max="782" width="9.85546875" style="1651" bestFit="1" customWidth="1"/>
    <col min="783" max="1024" width="11.42578125" style="1651"/>
    <col min="1025" max="1025" width="29.28515625" style="1651" customWidth="1"/>
    <col min="1026" max="1026" width="7.7109375" style="1651" bestFit="1" customWidth="1"/>
    <col min="1027" max="1027" width="7.42578125" style="1651" bestFit="1" customWidth="1"/>
    <col min="1028" max="1028" width="7.28515625" style="1651" bestFit="1" customWidth="1"/>
    <col min="1029" max="1029" width="7.42578125" style="1651" bestFit="1" customWidth="1"/>
    <col min="1030" max="1030" width="9.42578125" style="1651" bestFit="1" customWidth="1"/>
    <col min="1031" max="1033" width="8.42578125" style="1651" bestFit="1" customWidth="1"/>
    <col min="1034" max="1034" width="7.28515625" style="1651" bestFit="1" customWidth="1"/>
    <col min="1035" max="1035" width="9.42578125" style="1651" customWidth="1"/>
    <col min="1036" max="1038" width="9.85546875" style="1651" bestFit="1" customWidth="1"/>
    <col min="1039" max="1280" width="11.42578125" style="1651"/>
    <col min="1281" max="1281" width="29.28515625" style="1651" customWidth="1"/>
    <col min="1282" max="1282" width="7.7109375" style="1651" bestFit="1" customWidth="1"/>
    <col min="1283" max="1283" width="7.42578125" style="1651" bestFit="1" customWidth="1"/>
    <col min="1284" max="1284" width="7.28515625" style="1651" bestFit="1" customWidth="1"/>
    <col min="1285" max="1285" width="7.42578125" style="1651" bestFit="1" customWidth="1"/>
    <col min="1286" max="1286" width="9.42578125" style="1651" bestFit="1" customWidth="1"/>
    <col min="1287" max="1289" width="8.42578125" style="1651" bestFit="1" customWidth="1"/>
    <col min="1290" max="1290" width="7.28515625" style="1651" bestFit="1" customWidth="1"/>
    <col min="1291" max="1291" width="9.42578125" style="1651" customWidth="1"/>
    <col min="1292" max="1294" width="9.85546875" style="1651" bestFit="1" customWidth="1"/>
    <col min="1295" max="1536" width="11.42578125" style="1651"/>
    <col min="1537" max="1537" width="29.28515625" style="1651" customWidth="1"/>
    <col min="1538" max="1538" width="7.7109375" style="1651" bestFit="1" customWidth="1"/>
    <col min="1539" max="1539" width="7.42578125" style="1651" bestFit="1" customWidth="1"/>
    <col min="1540" max="1540" width="7.28515625" style="1651" bestFit="1" customWidth="1"/>
    <col min="1541" max="1541" width="7.42578125" style="1651" bestFit="1" customWidth="1"/>
    <col min="1542" max="1542" width="9.42578125" style="1651" bestFit="1" customWidth="1"/>
    <col min="1543" max="1545" width="8.42578125" style="1651" bestFit="1" customWidth="1"/>
    <col min="1546" max="1546" width="7.28515625" style="1651" bestFit="1" customWidth="1"/>
    <col min="1547" max="1547" width="9.42578125" style="1651" customWidth="1"/>
    <col min="1548" max="1550" width="9.85546875" style="1651" bestFit="1" customWidth="1"/>
    <col min="1551" max="1792" width="11.42578125" style="1651"/>
    <col min="1793" max="1793" width="29.28515625" style="1651" customWidth="1"/>
    <col min="1794" max="1794" width="7.7109375" style="1651" bestFit="1" customWidth="1"/>
    <col min="1795" max="1795" width="7.42578125" style="1651" bestFit="1" customWidth="1"/>
    <col min="1796" max="1796" width="7.28515625" style="1651" bestFit="1" customWidth="1"/>
    <col min="1797" max="1797" width="7.42578125" style="1651" bestFit="1" customWidth="1"/>
    <col min="1798" max="1798" width="9.42578125" style="1651" bestFit="1" customWidth="1"/>
    <col min="1799" max="1801" width="8.42578125" style="1651" bestFit="1" customWidth="1"/>
    <col min="1802" max="1802" width="7.28515625" style="1651" bestFit="1" customWidth="1"/>
    <col min="1803" max="1803" width="9.42578125" style="1651" customWidth="1"/>
    <col min="1804" max="1806" width="9.85546875" style="1651" bestFit="1" customWidth="1"/>
    <col min="1807" max="2048" width="11.42578125" style="1651"/>
    <col min="2049" max="2049" width="29.28515625" style="1651" customWidth="1"/>
    <col min="2050" max="2050" width="7.7109375" style="1651" bestFit="1" customWidth="1"/>
    <col min="2051" max="2051" width="7.42578125" style="1651" bestFit="1" customWidth="1"/>
    <col min="2052" max="2052" width="7.28515625" style="1651" bestFit="1" customWidth="1"/>
    <col min="2053" max="2053" width="7.42578125" style="1651" bestFit="1" customWidth="1"/>
    <col min="2054" max="2054" width="9.42578125" style="1651" bestFit="1" customWidth="1"/>
    <col min="2055" max="2057" width="8.42578125" style="1651" bestFit="1" customWidth="1"/>
    <col min="2058" max="2058" width="7.28515625" style="1651" bestFit="1" customWidth="1"/>
    <col min="2059" max="2059" width="9.42578125" style="1651" customWidth="1"/>
    <col min="2060" max="2062" width="9.85546875" style="1651" bestFit="1" customWidth="1"/>
    <col min="2063" max="2304" width="11.42578125" style="1651"/>
    <col min="2305" max="2305" width="29.28515625" style="1651" customWidth="1"/>
    <col min="2306" max="2306" width="7.7109375" style="1651" bestFit="1" customWidth="1"/>
    <col min="2307" max="2307" width="7.42578125" style="1651" bestFit="1" customWidth="1"/>
    <col min="2308" max="2308" width="7.28515625" style="1651" bestFit="1" customWidth="1"/>
    <col min="2309" max="2309" width="7.42578125" style="1651" bestFit="1" customWidth="1"/>
    <col min="2310" max="2310" width="9.42578125" style="1651" bestFit="1" customWidth="1"/>
    <col min="2311" max="2313" width="8.42578125" style="1651" bestFit="1" customWidth="1"/>
    <col min="2314" max="2314" width="7.28515625" style="1651" bestFit="1" customWidth="1"/>
    <col min="2315" max="2315" width="9.42578125" style="1651" customWidth="1"/>
    <col min="2316" max="2318" width="9.85546875" style="1651" bestFit="1" customWidth="1"/>
    <col min="2319" max="2560" width="11.42578125" style="1651"/>
    <col min="2561" max="2561" width="29.28515625" style="1651" customWidth="1"/>
    <col min="2562" max="2562" width="7.7109375" style="1651" bestFit="1" customWidth="1"/>
    <col min="2563" max="2563" width="7.42578125" style="1651" bestFit="1" customWidth="1"/>
    <col min="2564" max="2564" width="7.28515625" style="1651" bestFit="1" customWidth="1"/>
    <col min="2565" max="2565" width="7.42578125" style="1651" bestFit="1" customWidth="1"/>
    <col min="2566" max="2566" width="9.42578125" style="1651" bestFit="1" customWidth="1"/>
    <col min="2567" max="2569" width="8.42578125" style="1651" bestFit="1" customWidth="1"/>
    <col min="2570" max="2570" width="7.28515625" style="1651" bestFit="1" customWidth="1"/>
    <col min="2571" max="2571" width="9.42578125" style="1651" customWidth="1"/>
    <col min="2572" max="2574" width="9.85546875" style="1651" bestFit="1" customWidth="1"/>
    <col min="2575" max="2816" width="11.42578125" style="1651"/>
    <col min="2817" max="2817" width="29.28515625" style="1651" customWidth="1"/>
    <col min="2818" max="2818" width="7.7109375" style="1651" bestFit="1" customWidth="1"/>
    <col min="2819" max="2819" width="7.42578125" style="1651" bestFit="1" customWidth="1"/>
    <col min="2820" max="2820" width="7.28515625" style="1651" bestFit="1" customWidth="1"/>
    <col min="2821" max="2821" width="7.42578125" style="1651" bestFit="1" customWidth="1"/>
    <col min="2822" max="2822" width="9.42578125" style="1651" bestFit="1" customWidth="1"/>
    <col min="2823" max="2825" width="8.42578125" style="1651" bestFit="1" customWidth="1"/>
    <col min="2826" max="2826" width="7.28515625" style="1651" bestFit="1" customWidth="1"/>
    <col min="2827" max="2827" width="9.42578125" style="1651" customWidth="1"/>
    <col min="2828" max="2830" width="9.85546875" style="1651" bestFit="1" customWidth="1"/>
    <col min="2831" max="3072" width="11.42578125" style="1651"/>
    <col min="3073" max="3073" width="29.28515625" style="1651" customWidth="1"/>
    <col min="3074" max="3074" width="7.7109375" style="1651" bestFit="1" customWidth="1"/>
    <col min="3075" max="3075" width="7.42578125" style="1651" bestFit="1" customWidth="1"/>
    <col min="3076" max="3076" width="7.28515625" style="1651" bestFit="1" customWidth="1"/>
    <col min="3077" max="3077" width="7.42578125" style="1651" bestFit="1" customWidth="1"/>
    <col min="3078" max="3078" width="9.42578125" style="1651" bestFit="1" customWidth="1"/>
    <col min="3079" max="3081" width="8.42578125" style="1651" bestFit="1" customWidth="1"/>
    <col min="3082" max="3082" width="7.28515625" style="1651" bestFit="1" customWidth="1"/>
    <col min="3083" max="3083" width="9.42578125" style="1651" customWidth="1"/>
    <col min="3084" max="3086" width="9.85546875" style="1651" bestFit="1" customWidth="1"/>
    <col min="3087" max="3328" width="11.42578125" style="1651"/>
    <col min="3329" max="3329" width="29.28515625" style="1651" customWidth="1"/>
    <col min="3330" max="3330" width="7.7109375" style="1651" bestFit="1" customWidth="1"/>
    <col min="3331" max="3331" width="7.42578125" style="1651" bestFit="1" customWidth="1"/>
    <col min="3332" max="3332" width="7.28515625" style="1651" bestFit="1" customWidth="1"/>
    <col min="3333" max="3333" width="7.42578125" style="1651" bestFit="1" customWidth="1"/>
    <col min="3334" max="3334" width="9.42578125" style="1651" bestFit="1" customWidth="1"/>
    <col min="3335" max="3337" width="8.42578125" style="1651" bestFit="1" customWidth="1"/>
    <col min="3338" max="3338" width="7.28515625" style="1651" bestFit="1" customWidth="1"/>
    <col min="3339" max="3339" width="9.42578125" style="1651" customWidth="1"/>
    <col min="3340" max="3342" width="9.85546875" style="1651" bestFit="1" customWidth="1"/>
    <col min="3343" max="3584" width="11.42578125" style="1651"/>
    <col min="3585" max="3585" width="29.28515625" style="1651" customWidth="1"/>
    <col min="3586" max="3586" width="7.7109375" style="1651" bestFit="1" customWidth="1"/>
    <col min="3587" max="3587" width="7.42578125" style="1651" bestFit="1" customWidth="1"/>
    <col min="3588" max="3588" width="7.28515625" style="1651" bestFit="1" customWidth="1"/>
    <col min="3589" max="3589" width="7.42578125" style="1651" bestFit="1" customWidth="1"/>
    <col min="3590" max="3590" width="9.42578125" style="1651" bestFit="1" customWidth="1"/>
    <col min="3591" max="3593" width="8.42578125" style="1651" bestFit="1" customWidth="1"/>
    <col min="3594" max="3594" width="7.28515625" style="1651" bestFit="1" customWidth="1"/>
    <col min="3595" max="3595" width="9.42578125" style="1651" customWidth="1"/>
    <col min="3596" max="3598" width="9.85546875" style="1651" bestFit="1" customWidth="1"/>
    <col min="3599" max="3840" width="11.42578125" style="1651"/>
    <col min="3841" max="3841" width="29.28515625" style="1651" customWidth="1"/>
    <col min="3842" max="3842" width="7.7109375" style="1651" bestFit="1" customWidth="1"/>
    <col min="3843" max="3843" width="7.42578125" style="1651" bestFit="1" customWidth="1"/>
    <col min="3844" max="3844" width="7.28515625" style="1651" bestFit="1" customWidth="1"/>
    <col min="3845" max="3845" width="7.42578125" style="1651" bestFit="1" customWidth="1"/>
    <col min="3846" max="3846" width="9.42578125" style="1651" bestFit="1" customWidth="1"/>
    <col min="3847" max="3849" width="8.42578125" style="1651" bestFit="1" customWidth="1"/>
    <col min="3850" max="3850" width="7.28515625" style="1651" bestFit="1" customWidth="1"/>
    <col min="3851" max="3851" width="9.42578125" style="1651" customWidth="1"/>
    <col min="3852" max="3854" width="9.85546875" style="1651" bestFit="1" customWidth="1"/>
    <col min="3855" max="4096" width="11.42578125" style="1651"/>
    <col min="4097" max="4097" width="29.28515625" style="1651" customWidth="1"/>
    <col min="4098" max="4098" width="7.7109375" style="1651" bestFit="1" customWidth="1"/>
    <col min="4099" max="4099" width="7.42578125" style="1651" bestFit="1" customWidth="1"/>
    <col min="4100" max="4100" width="7.28515625" style="1651" bestFit="1" customWidth="1"/>
    <col min="4101" max="4101" width="7.42578125" style="1651" bestFit="1" customWidth="1"/>
    <col min="4102" max="4102" width="9.42578125" style="1651" bestFit="1" customWidth="1"/>
    <col min="4103" max="4105" width="8.42578125" style="1651" bestFit="1" customWidth="1"/>
    <col min="4106" max="4106" width="7.28515625" style="1651" bestFit="1" customWidth="1"/>
    <col min="4107" max="4107" width="9.42578125" style="1651" customWidth="1"/>
    <col min="4108" max="4110" width="9.85546875" style="1651" bestFit="1" customWidth="1"/>
    <col min="4111" max="4352" width="11.42578125" style="1651"/>
    <col min="4353" max="4353" width="29.28515625" style="1651" customWidth="1"/>
    <col min="4354" max="4354" width="7.7109375" style="1651" bestFit="1" customWidth="1"/>
    <col min="4355" max="4355" width="7.42578125" style="1651" bestFit="1" customWidth="1"/>
    <col min="4356" max="4356" width="7.28515625" style="1651" bestFit="1" customWidth="1"/>
    <col min="4357" max="4357" width="7.42578125" style="1651" bestFit="1" customWidth="1"/>
    <col min="4358" max="4358" width="9.42578125" style="1651" bestFit="1" customWidth="1"/>
    <col min="4359" max="4361" width="8.42578125" style="1651" bestFit="1" customWidth="1"/>
    <col min="4362" max="4362" width="7.28515625" style="1651" bestFit="1" customWidth="1"/>
    <col min="4363" max="4363" width="9.42578125" style="1651" customWidth="1"/>
    <col min="4364" max="4366" width="9.85546875" style="1651" bestFit="1" customWidth="1"/>
    <col min="4367" max="4608" width="11.42578125" style="1651"/>
    <col min="4609" max="4609" width="29.28515625" style="1651" customWidth="1"/>
    <col min="4610" max="4610" width="7.7109375" style="1651" bestFit="1" customWidth="1"/>
    <col min="4611" max="4611" width="7.42578125" style="1651" bestFit="1" customWidth="1"/>
    <col min="4612" max="4612" width="7.28515625" style="1651" bestFit="1" customWidth="1"/>
    <col min="4613" max="4613" width="7.42578125" style="1651" bestFit="1" customWidth="1"/>
    <col min="4614" max="4614" width="9.42578125" style="1651" bestFit="1" customWidth="1"/>
    <col min="4615" max="4617" width="8.42578125" style="1651" bestFit="1" customWidth="1"/>
    <col min="4618" max="4618" width="7.28515625" style="1651" bestFit="1" customWidth="1"/>
    <col min="4619" max="4619" width="9.42578125" style="1651" customWidth="1"/>
    <col min="4620" max="4622" width="9.85546875" style="1651" bestFit="1" customWidth="1"/>
    <col min="4623" max="4864" width="11.42578125" style="1651"/>
    <col min="4865" max="4865" width="29.28515625" style="1651" customWidth="1"/>
    <col min="4866" max="4866" width="7.7109375" style="1651" bestFit="1" customWidth="1"/>
    <col min="4867" max="4867" width="7.42578125" style="1651" bestFit="1" customWidth="1"/>
    <col min="4868" max="4868" width="7.28515625" style="1651" bestFit="1" customWidth="1"/>
    <col min="4869" max="4869" width="7.42578125" style="1651" bestFit="1" customWidth="1"/>
    <col min="4870" max="4870" width="9.42578125" style="1651" bestFit="1" customWidth="1"/>
    <col min="4871" max="4873" width="8.42578125" style="1651" bestFit="1" customWidth="1"/>
    <col min="4874" max="4874" width="7.28515625" style="1651" bestFit="1" customWidth="1"/>
    <col min="4875" max="4875" width="9.42578125" style="1651" customWidth="1"/>
    <col min="4876" max="4878" width="9.85546875" style="1651" bestFit="1" customWidth="1"/>
    <col min="4879" max="5120" width="11.42578125" style="1651"/>
    <col min="5121" max="5121" width="29.28515625" style="1651" customWidth="1"/>
    <col min="5122" max="5122" width="7.7109375" style="1651" bestFit="1" customWidth="1"/>
    <col min="5123" max="5123" width="7.42578125" style="1651" bestFit="1" customWidth="1"/>
    <col min="5124" max="5124" width="7.28515625" style="1651" bestFit="1" customWidth="1"/>
    <col min="5125" max="5125" width="7.42578125" style="1651" bestFit="1" customWidth="1"/>
    <col min="5126" max="5126" width="9.42578125" style="1651" bestFit="1" customWidth="1"/>
    <col min="5127" max="5129" width="8.42578125" style="1651" bestFit="1" customWidth="1"/>
    <col min="5130" max="5130" width="7.28515625" style="1651" bestFit="1" customWidth="1"/>
    <col min="5131" max="5131" width="9.42578125" style="1651" customWidth="1"/>
    <col min="5132" max="5134" width="9.85546875" style="1651" bestFit="1" customWidth="1"/>
    <col min="5135" max="5376" width="11.42578125" style="1651"/>
    <col min="5377" max="5377" width="29.28515625" style="1651" customWidth="1"/>
    <col min="5378" max="5378" width="7.7109375" style="1651" bestFit="1" customWidth="1"/>
    <col min="5379" max="5379" width="7.42578125" style="1651" bestFit="1" customWidth="1"/>
    <col min="5380" max="5380" width="7.28515625" style="1651" bestFit="1" customWidth="1"/>
    <col min="5381" max="5381" width="7.42578125" style="1651" bestFit="1" customWidth="1"/>
    <col min="5382" max="5382" width="9.42578125" style="1651" bestFit="1" customWidth="1"/>
    <col min="5383" max="5385" width="8.42578125" style="1651" bestFit="1" customWidth="1"/>
    <col min="5386" max="5386" width="7.28515625" style="1651" bestFit="1" customWidth="1"/>
    <col min="5387" max="5387" width="9.42578125" style="1651" customWidth="1"/>
    <col min="5388" max="5390" width="9.85546875" style="1651" bestFit="1" customWidth="1"/>
    <col min="5391" max="5632" width="11.42578125" style="1651"/>
    <col min="5633" max="5633" width="29.28515625" style="1651" customWidth="1"/>
    <col min="5634" max="5634" width="7.7109375" style="1651" bestFit="1" customWidth="1"/>
    <col min="5635" max="5635" width="7.42578125" style="1651" bestFit="1" customWidth="1"/>
    <col min="5636" max="5636" width="7.28515625" style="1651" bestFit="1" customWidth="1"/>
    <col min="5637" max="5637" width="7.42578125" style="1651" bestFit="1" customWidth="1"/>
    <col min="5638" max="5638" width="9.42578125" style="1651" bestFit="1" customWidth="1"/>
    <col min="5639" max="5641" width="8.42578125" style="1651" bestFit="1" customWidth="1"/>
    <col min="5642" max="5642" width="7.28515625" style="1651" bestFit="1" customWidth="1"/>
    <col min="5643" max="5643" width="9.42578125" style="1651" customWidth="1"/>
    <col min="5644" max="5646" width="9.85546875" style="1651" bestFit="1" customWidth="1"/>
    <col min="5647" max="5888" width="11.42578125" style="1651"/>
    <col min="5889" max="5889" width="29.28515625" style="1651" customWidth="1"/>
    <col min="5890" max="5890" width="7.7109375" style="1651" bestFit="1" customWidth="1"/>
    <col min="5891" max="5891" width="7.42578125" style="1651" bestFit="1" customWidth="1"/>
    <col min="5892" max="5892" width="7.28515625" style="1651" bestFit="1" customWidth="1"/>
    <col min="5893" max="5893" width="7.42578125" style="1651" bestFit="1" customWidth="1"/>
    <col min="5894" max="5894" width="9.42578125" style="1651" bestFit="1" customWidth="1"/>
    <col min="5895" max="5897" width="8.42578125" style="1651" bestFit="1" customWidth="1"/>
    <col min="5898" max="5898" width="7.28515625" style="1651" bestFit="1" customWidth="1"/>
    <col min="5899" max="5899" width="9.42578125" style="1651" customWidth="1"/>
    <col min="5900" max="5902" width="9.85546875" style="1651" bestFit="1" customWidth="1"/>
    <col min="5903" max="6144" width="11.42578125" style="1651"/>
    <col min="6145" max="6145" width="29.28515625" style="1651" customWidth="1"/>
    <col min="6146" max="6146" width="7.7109375" style="1651" bestFit="1" customWidth="1"/>
    <col min="6147" max="6147" width="7.42578125" style="1651" bestFit="1" customWidth="1"/>
    <col min="6148" max="6148" width="7.28515625" style="1651" bestFit="1" customWidth="1"/>
    <col min="6149" max="6149" width="7.42578125" style="1651" bestFit="1" customWidth="1"/>
    <col min="6150" max="6150" width="9.42578125" style="1651" bestFit="1" customWidth="1"/>
    <col min="6151" max="6153" width="8.42578125" style="1651" bestFit="1" customWidth="1"/>
    <col min="6154" max="6154" width="7.28515625" style="1651" bestFit="1" customWidth="1"/>
    <col min="6155" max="6155" width="9.42578125" style="1651" customWidth="1"/>
    <col min="6156" max="6158" width="9.85546875" style="1651" bestFit="1" customWidth="1"/>
    <col min="6159" max="6400" width="11.42578125" style="1651"/>
    <col min="6401" max="6401" width="29.28515625" style="1651" customWidth="1"/>
    <col min="6402" max="6402" width="7.7109375" style="1651" bestFit="1" customWidth="1"/>
    <col min="6403" max="6403" width="7.42578125" style="1651" bestFit="1" customWidth="1"/>
    <col min="6404" max="6404" width="7.28515625" style="1651" bestFit="1" customWidth="1"/>
    <col min="6405" max="6405" width="7.42578125" style="1651" bestFit="1" customWidth="1"/>
    <col min="6406" max="6406" width="9.42578125" style="1651" bestFit="1" customWidth="1"/>
    <col min="6407" max="6409" width="8.42578125" style="1651" bestFit="1" customWidth="1"/>
    <col min="6410" max="6410" width="7.28515625" style="1651" bestFit="1" customWidth="1"/>
    <col min="6411" max="6411" width="9.42578125" style="1651" customWidth="1"/>
    <col min="6412" max="6414" width="9.85546875" style="1651" bestFit="1" customWidth="1"/>
    <col min="6415" max="6656" width="11.42578125" style="1651"/>
    <col min="6657" max="6657" width="29.28515625" style="1651" customWidth="1"/>
    <col min="6658" max="6658" width="7.7109375" style="1651" bestFit="1" customWidth="1"/>
    <col min="6659" max="6659" width="7.42578125" style="1651" bestFit="1" customWidth="1"/>
    <col min="6660" max="6660" width="7.28515625" style="1651" bestFit="1" customWidth="1"/>
    <col min="6661" max="6661" width="7.42578125" style="1651" bestFit="1" customWidth="1"/>
    <col min="6662" max="6662" width="9.42578125" style="1651" bestFit="1" customWidth="1"/>
    <col min="6663" max="6665" width="8.42578125" style="1651" bestFit="1" customWidth="1"/>
    <col min="6666" max="6666" width="7.28515625" style="1651" bestFit="1" customWidth="1"/>
    <col min="6667" max="6667" width="9.42578125" style="1651" customWidth="1"/>
    <col min="6668" max="6670" width="9.85546875" style="1651" bestFit="1" customWidth="1"/>
    <col min="6671" max="6912" width="11.42578125" style="1651"/>
    <col min="6913" max="6913" width="29.28515625" style="1651" customWidth="1"/>
    <col min="6914" max="6914" width="7.7109375" style="1651" bestFit="1" customWidth="1"/>
    <col min="6915" max="6915" width="7.42578125" style="1651" bestFit="1" customWidth="1"/>
    <col min="6916" max="6916" width="7.28515625" style="1651" bestFit="1" customWidth="1"/>
    <col min="6917" max="6917" width="7.42578125" style="1651" bestFit="1" customWidth="1"/>
    <col min="6918" max="6918" width="9.42578125" style="1651" bestFit="1" customWidth="1"/>
    <col min="6919" max="6921" width="8.42578125" style="1651" bestFit="1" customWidth="1"/>
    <col min="6922" max="6922" width="7.28515625" style="1651" bestFit="1" customWidth="1"/>
    <col min="6923" max="6923" width="9.42578125" style="1651" customWidth="1"/>
    <col min="6924" max="6926" width="9.85546875" style="1651" bestFit="1" customWidth="1"/>
    <col min="6927" max="7168" width="11.42578125" style="1651"/>
    <col min="7169" max="7169" width="29.28515625" style="1651" customWidth="1"/>
    <col min="7170" max="7170" width="7.7109375" style="1651" bestFit="1" customWidth="1"/>
    <col min="7171" max="7171" width="7.42578125" style="1651" bestFit="1" customWidth="1"/>
    <col min="7172" max="7172" width="7.28515625" style="1651" bestFit="1" customWidth="1"/>
    <col min="7173" max="7173" width="7.42578125" style="1651" bestFit="1" customWidth="1"/>
    <col min="7174" max="7174" width="9.42578125" style="1651" bestFit="1" customWidth="1"/>
    <col min="7175" max="7177" width="8.42578125" style="1651" bestFit="1" customWidth="1"/>
    <col min="7178" max="7178" width="7.28515625" style="1651" bestFit="1" customWidth="1"/>
    <col min="7179" max="7179" width="9.42578125" style="1651" customWidth="1"/>
    <col min="7180" max="7182" width="9.85546875" style="1651" bestFit="1" customWidth="1"/>
    <col min="7183" max="7424" width="11.42578125" style="1651"/>
    <col min="7425" max="7425" width="29.28515625" style="1651" customWidth="1"/>
    <col min="7426" max="7426" width="7.7109375" style="1651" bestFit="1" customWidth="1"/>
    <col min="7427" max="7427" width="7.42578125" style="1651" bestFit="1" customWidth="1"/>
    <col min="7428" max="7428" width="7.28515625" style="1651" bestFit="1" customWidth="1"/>
    <col min="7429" max="7429" width="7.42578125" style="1651" bestFit="1" customWidth="1"/>
    <col min="7430" max="7430" width="9.42578125" style="1651" bestFit="1" customWidth="1"/>
    <col min="7431" max="7433" width="8.42578125" style="1651" bestFit="1" customWidth="1"/>
    <col min="7434" max="7434" width="7.28515625" style="1651" bestFit="1" customWidth="1"/>
    <col min="7435" max="7435" width="9.42578125" style="1651" customWidth="1"/>
    <col min="7436" max="7438" width="9.85546875" style="1651" bestFit="1" customWidth="1"/>
    <col min="7439" max="7680" width="11.42578125" style="1651"/>
    <col min="7681" max="7681" width="29.28515625" style="1651" customWidth="1"/>
    <col min="7682" max="7682" width="7.7109375" style="1651" bestFit="1" customWidth="1"/>
    <col min="7683" max="7683" width="7.42578125" style="1651" bestFit="1" customWidth="1"/>
    <col min="7684" max="7684" width="7.28515625" style="1651" bestFit="1" customWidth="1"/>
    <col min="7685" max="7685" width="7.42578125" style="1651" bestFit="1" customWidth="1"/>
    <col min="7686" max="7686" width="9.42578125" style="1651" bestFit="1" customWidth="1"/>
    <col min="7687" max="7689" width="8.42578125" style="1651" bestFit="1" customWidth="1"/>
    <col min="7690" max="7690" width="7.28515625" style="1651" bestFit="1" customWidth="1"/>
    <col min="7691" max="7691" width="9.42578125" style="1651" customWidth="1"/>
    <col min="7692" max="7694" width="9.85546875" style="1651" bestFit="1" customWidth="1"/>
    <col min="7695" max="7936" width="11.42578125" style="1651"/>
    <col min="7937" max="7937" width="29.28515625" style="1651" customWidth="1"/>
    <col min="7938" max="7938" width="7.7109375" style="1651" bestFit="1" customWidth="1"/>
    <col min="7939" max="7939" width="7.42578125" style="1651" bestFit="1" customWidth="1"/>
    <col min="7940" max="7940" width="7.28515625" style="1651" bestFit="1" customWidth="1"/>
    <col min="7941" max="7941" width="7.42578125" style="1651" bestFit="1" customWidth="1"/>
    <col min="7942" max="7942" width="9.42578125" style="1651" bestFit="1" customWidth="1"/>
    <col min="7943" max="7945" width="8.42578125" style="1651" bestFit="1" customWidth="1"/>
    <col min="7946" max="7946" width="7.28515625" style="1651" bestFit="1" customWidth="1"/>
    <col min="7947" max="7947" width="9.42578125" style="1651" customWidth="1"/>
    <col min="7948" max="7950" width="9.85546875" style="1651" bestFit="1" customWidth="1"/>
    <col min="7951" max="8192" width="11.42578125" style="1651"/>
    <col min="8193" max="8193" width="29.28515625" style="1651" customWidth="1"/>
    <col min="8194" max="8194" width="7.7109375" style="1651" bestFit="1" customWidth="1"/>
    <col min="8195" max="8195" width="7.42578125" style="1651" bestFit="1" customWidth="1"/>
    <col min="8196" max="8196" width="7.28515625" style="1651" bestFit="1" customWidth="1"/>
    <col min="8197" max="8197" width="7.42578125" style="1651" bestFit="1" customWidth="1"/>
    <col min="8198" max="8198" width="9.42578125" style="1651" bestFit="1" customWidth="1"/>
    <col min="8199" max="8201" width="8.42578125" style="1651" bestFit="1" customWidth="1"/>
    <col min="8202" max="8202" width="7.28515625" style="1651" bestFit="1" customWidth="1"/>
    <col min="8203" max="8203" width="9.42578125" style="1651" customWidth="1"/>
    <col min="8204" max="8206" width="9.85546875" style="1651" bestFit="1" customWidth="1"/>
    <col min="8207" max="8448" width="11.42578125" style="1651"/>
    <col min="8449" max="8449" width="29.28515625" style="1651" customWidth="1"/>
    <col min="8450" max="8450" width="7.7109375" style="1651" bestFit="1" customWidth="1"/>
    <col min="8451" max="8451" width="7.42578125" style="1651" bestFit="1" customWidth="1"/>
    <col min="8452" max="8452" width="7.28515625" style="1651" bestFit="1" customWidth="1"/>
    <col min="8453" max="8453" width="7.42578125" style="1651" bestFit="1" customWidth="1"/>
    <col min="8454" max="8454" width="9.42578125" style="1651" bestFit="1" customWidth="1"/>
    <col min="8455" max="8457" width="8.42578125" style="1651" bestFit="1" customWidth="1"/>
    <col min="8458" max="8458" width="7.28515625" style="1651" bestFit="1" customWidth="1"/>
    <col min="8459" max="8459" width="9.42578125" style="1651" customWidth="1"/>
    <col min="8460" max="8462" width="9.85546875" style="1651" bestFit="1" customWidth="1"/>
    <col min="8463" max="8704" width="11.42578125" style="1651"/>
    <col min="8705" max="8705" width="29.28515625" style="1651" customWidth="1"/>
    <col min="8706" max="8706" width="7.7109375" style="1651" bestFit="1" customWidth="1"/>
    <col min="8707" max="8707" width="7.42578125" style="1651" bestFit="1" customWidth="1"/>
    <col min="8708" max="8708" width="7.28515625" style="1651" bestFit="1" customWidth="1"/>
    <col min="8709" max="8709" width="7.42578125" style="1651" bestFit="1" customWidth="1"/>
    <col min="8710" max="8710" width="9.42578125" style="1651" bestFit="1" customWidth="1"/>
    <col min="8711" max="8713" width="8.42578125" style="1651" bestFit="1" customWidth="1"/>
    <col min="8714" max="8714" width="7.28515625" style="1651" bestFit="1" customWidth="1"/>
    <col min="8715" max="8715" width="9.42578125" style="1651" customWidth="1"/>
    <col min="8716" max="8718" width="9.85546875" style="1651" bestFit="1" customWidth="1"/>
    <col min="8719" max="8960" width="11.42578125" style="1651"/>
    <col min="8961" max="8961" width="29.28515625" style="1651" customWidth="1"/>
    <col min="8962" max="8962" width="7.7109375" style="1651" bestFit="1" customWidth="1"/>
    <col min="8963" max="8963" width="7.42578125" style="1651" bestFit="1" customWidth="1"/>
    <col min="8964" max="8964" width="7.28515625" style="1651" bestFit="1" customWidth="1"/>
    <col min="8965" max="8965" width="7.42578125" style="1651" bestFit="1" customWidth="1"/>
    <col min="8966" max="8966" width="9.42578125" style="1651" bestFit="1" customWidth="1"/>
    <col min="8967" max="8969" width="8.42578125" style="1651" bestFit="1" customWidth="1"/>
    <col min="8970" max="8970" width="7.28515625" style="1651" bestFit="1" customWidth="1"/>
    <col min="8971" max="8971" width="9.42578125" style="1651" customWidth="1"/>
    <col min="8972" max="8974" width="9.85546875" style="1651" bestFit="1" customWidth="1"/>
    <col min="8975" max="9216" width="11.42578125" style="1651"/>
    <col min="9217" max="9217" width="29.28515625" style="1651" customWidth="1"/>
    <col min="9218" max="9218" width="7.7109375" style="1651" bestFit="1" customWidth="1"/>
    <col min="9219" max="9219" width="7.42578125" style="1651" bestFit="1" customWidth="1"/>
    <col min="9220" max="9220" width="7.28515625" style="1651" bestFit="1" customWidth="1"/>
    <col min="9221" max="9221" width="7.42578125" style="1651" bestFit="1" customWidth="1"/>
    <col min="9222" max="9222" width="9.42578125" style="1651" bestFit="1" customWidth="1"/>
    <col min="9223" max="9225" width="8.42578125" style="1651" bestFit="1" customWidth="1"/>
    <col min="9226" max="9226" width="7.28515625" style="1651" bestFit="1" customWidth="1"/>
    <col min="9227" max="9227" width="9.42578125" style="1651" customWidth="1"/>
    <col min="9228" max="9230" width="9.85546875" style="1651" bestFit="1" customWidth="1"/>
    <col min="9231" max="9472" width="11.42578125" style="1651"/>
    <col min="9473" max="9473" width="29.28515625" style="1651" customWidth="1"/>
    <col min="9474" max="9474" width="7.7109375" style="1651" bestFit="1" customWidth="1"/>
    <col min="9475" max="9475" width="7.42578125" style="1651" bestFit="1" customWidth="1"/>
    <col min="9476" max="9476" width="7.28515625" style="1651" bestFit="1" customWidth="1"/>
    <col min="9477" max="9477" width="7.42578125" style="1651" bestFit="1" customWidth="1"/>
    <col min="9478" max="9478" width="9.42578125" style="1651" bestFit="1" customWidth="1"/>
    <col min="9479" max="9481" width="8.42578125" style="1651" bestFit="1" customWidth="1"/>
    <col min="9482" max="9482" width="7.28515625" style="1651" bestFit="1" customWidth="1"/>
    <col min="9483" max="9483" width="9.42578125" style="1651" customWidth="1"/>
    <col min="9484" max="9486" width="9.85546875" style="1651" bestFit="1" customWidth="1"/>
    <col min="9487" max="9728" width="11.42578125" style="1651"/>
    <col min="9729" max="9729" width="29.28515625" style="1651" customWidth="1"/>
    <col min="9730" max="9730" width="7.7109375" style="1651" bestFit="1" customWidth="1"/>
    <col min="9731" max="9731" width="7.42578125" style="1651" bestFit="1" customWidth="1"/>
    <col min="9732" max="9732" width="7.28515625" style="1651" bestFit="1" customWidth="1"/>
    <col min="9733" max="9733" width="7.42578125" style="1651" bestFit="1" customWidth="1"/>
    <col min="9734" max="9734" width="9.42578125" style="1651" bestFit="1" customWidth="1"/>
    <col min="9735" max="9737" width="8.42578125" style="1651" bestFit="1" customWidth="1"/>
    <col min="9738" max="9738" width="7.28515625" style="1651" bestFit="1" customWidth="1"/>
    <col min="9739" max="9739" width="9.42578125" style="1651" customWidth="1"/>
    <col min="9740" max="9742" width="9.85546875" style="1651" bestFit="1" customWidth="1"/>
    <col min="9743" max="9984" width="11.42578125" style="1651"/>
    <col min="9985" max="9985" width="29.28515625" style="1651" customWidth="1"/>
    <col min="9986" max="9986" width="7.7109375" style="1651" bestFit="1" customWidth="1"/>
    <col min="9987" max="9987" width="7.42578125" style="1651" bestFit="1" customWidth="1"/>
    <col min="9988" max="9988" width="7.28515625" style="1651" bestFit="1" customWidth="1"/>
    <col min="9989" max="9989" width="7.42578125" style="1651" bestFit="1" customWidth="1"/>
    <col min="9990" max="9990" width="9.42578125" style="1651" bestFit="1" customWidth="1"/>
    <col min="9991" max="9993" width="8.42578125" style="1651" bestFit="1" customWidth="1"/>
    <col min="9994" max="9994" width="7.28515625" style="1651" bestFit="1" customWidth="1"/>
    <col min="9995" max="9995" width="9.42578125" style="1651" customWidth="1"/>
    <col min="9996" max="9998" width="9.85546875" style="1651" bestFit="1" customWidth="1"/>
    <col min="9999" max="10240" width="11.42578125" style="1651"/>
    <col min="10241" max="10241" width="29.28515625" style="1651" customWidth="1"/>
    <col min="10242" max="10242" width="7.7109375" style="1651" bestFit="1" customWidth="1"/>
    <col min="10243" max="10243" width="7.42578125" style="1651" bestFit="1" customWidth="1"/>
    <col min="10244" max="10244" width="7.28515625" style="1651" bestFit="1" customWidth="1"/>
    <col min="10245" max="10245" width="7.42578125" style="1651" bestFit="1" customWidth="1"/>
    <col min="10246" max="10246" width="9.42578125" style="1651" bestFit="1" customWidth="1"/>
    <col min="10247" max="10249" width="8.42578125" style="1651" bestFit="1" customWidth="1"/>
    <col min="10250" max="10250" width="7.28515625" style="1651" bestFit="1" customWidth="1"/>
    <col min="10251" max="10251" width="9.42578125" style="1651" customWidth="1"/>
    <col min="10252" max="10254" width="9.85546875" style="1651" bestFit="1" customWidth="1"/>
    <col min="10255" max="10496" width="11.42578125" style="1651"/>
    <col min="10497" max="10497" width="29.28515625" style="1651" customWidth="1"/>
    <col min="10498" max="10498" width="7.7109375" style="1651" bestFit="1" customWidth="1"/>
    <col min="10499" max="10499" width="7.42578125" style="1651" bestFit="1" customWidth="1"/>
    <col min="10500" max="10500" width="7.28515625" style="1651" bestFit="1" customWidth="1"/>
    <col min="10501" max="10501" width="7.42578125" style="1651" bestFit="1" customWidth="1"/>
    <col min="10502" max="10502" width="9.42578125" style="1651" bestFit="1" customWidth="1"/>
    <col min="10503" max="10505" width="8.42578125" style="1651" bestFit="1" customWidth="1"/>
    <col min="10506" max="10506" width="7.28515625" style="1651" bestFit="1" customWidth="1"/>
    <col min="10507" max="10507" width="9.42578125" style="1651" customWidth="1"/>
    <col min="10508" max="10510" width="9.85546875" style="1651" bestFit="1" customWidth="1"/>
    <col min="10511" max="10752" width="11.42578125" style="1651"/>
    <col min="10753" max="10753" width="29.28515625" style="1651" customWidth="1"/>
    <col min="10754" max="10754" width="7.7109375" style="1651" bestFit="1" customWidth="1"/>
    <col min="10755" max="10755" width="7.42578125" style="1651" bestFit="1" customWidth="1"/>
    <col min="10756" max="10756" width="7.28515625" style="1651" bestFit="1" customWidth="1"/>
    <col min="10757" max="10757" width="7.42578125" style="1651" bestFit="1" customWidth="1"/>
    <col min="10758" max="10758" width="9.42578125" style="1651" bestFit="1" customWidth="1"/>
    <col min="10759" max="10761" width="8.42578125" style="1651" bestFit="1" customWidth="1"/>
    <col min="10762" max="10762" width="7.28515625" style="1651" bestFit="1" customWidth="1"/>
    <col min="10763" max="10763" width="9.42578125" style="1651" customWidth="1"/>
    <col min="10764" max="10766" width="9.85546875" style="1651" bestFit="1" customWidth="1"/>
    <col min="10767" max="11008" width="11.42578125" style="1651"/>
    <col min="11009" max="11009" width="29.28515625" style="1651" customWidth="1"/>
    <col min="11010" max="11010" width="7.7109375" style="1651" bestFit="1" customWidth="1"/>
    <col min="11011" max="11011" width="7.42578125" style="1651" bestFit="1" customWidth="1"/>
    <col min="11012" max="11012" width="7.28515625" style="1651" bestFit="1" customWidth="1"/>
    <col min="11013" max="11013" width="7.42578125" style="1651" bestFit="1" customWidth="1"/>
    <col min="11014" max="11014" width="9.42578125" style="1651" bestFit="1" customWidth="1"/>
    <col min="11015" max="11017" width="8.42578125" style="1651" bestFit="1" customWidth="1"/>
    <col min="11018" max="11018" width="7.28515625" style="1651" bestFit="1" customWidth="1"/>
    <col min="11019" max="11019" width="9.42578125" style="1651" customWidth="1"/>
    <col min="11020" max="11022" width="9.85546875" style="1651" bestFit="1" customWidth="1"/>
    <col min="11023" max="11264" width="11.42578125" style="1651"/>
    <col min="11265" max="11265" width="29.28515625" style="1651" customWidth="1"/>
    <col min="11266" max="11266" width="7.7109375" style="1651" bestFit="1" customWidth="1"/>
    <col min="11267" max="11267" width="7.42578125" style="1651" bestFit="1" customWidth="1"/>
    <col min="11268" max="11268" width="7.28515625" style="1651" bestFit="1" customWidth="1"/>
    <col min="11269" max="11269" width="7.42578125" style="1651" bestFit="1" customWidth="1"/>
    <col min="11270" max="11270" width="9.42578125" style="1651" bestFit="1" customWidth="1"/>
    <col min="11271" max="11273" width="8.42578125" style="1651" bestFit="1" customWidth="1"/>
    <col min="11274" max="11274" width="7.28515625" style="1651" bestFit="1" customWidth="1"/>
    <col min="11275" max="11275" width="9.42578125" style="1651" customWidth="1"/>
    <col min="11276" max="11278" width="9.85546875" style="1651" bestFit="1" customWidth="1"/>
    <col min="11279" max="11520" width="11.42578125" style="1651"/>
    <col min="11521" max="11521" width="29.28515625" style="1651" customWidth="1"/>
    <col min="11522" max="11522" width="7.7109375" style="1651" bestFit="1" customWidth="1"/>
    <col min="11523" max="11523" width="7.42578125" style="1651" bestFit="1" customWidth="1"/>
    <col min="11524" max="11524" width="7.28515625" style="1651" bestFit="1" customWidth="1"/>
    <col min="11525" max="11525" width="7.42578125" style="1651" bestFit="1" customWidth="1"/>
    <col min="11526" max="11526" width="9.42578125" style="1651" bestFit="1" customWidth="1"/>
    <col min="11527" max="11529" width="8.42578125" style="1651" bestFit="1" customWidth="1"/>
    <col min="11530" max="11530" width="7.28515625" style="1651" bestFit="1" customWidth="1"/>
    <col min="11531" max="11531" width="9.42578125" style="1651" customWidth="1"/>
    <col min="11532" max="11534" width="9.85546875" style="1651" bestFit="1" customWidth="1"/>
    <col min="11535" max="11776" width="11.42578125" style="1651"/>
    <col min="11777" max="11777" width="29.28515625" style="1651" customWidth="1"/>
    <col min="11778" max="11778" width="7.7109375" style="1651" bestFit="1" customWidth="1"/>
    <col min="11779" max="11779" width="7.42578125" style="1651" bestFit="1" customWidth="1"/>
    <col min="11780" max="11780" width="7.28515625" style="1651" bestFit="1" customWidth="1"/>
    <col min="11781" max="11781" width="7.42578125" style="1651" bestFit="1" customWidth="1"/>
    <col min="11782" max="11782" width="9.42578125" style="1651" bestFit="1" customWidth="1"/>
    <col min="11783" max="11785" width="8.42578125" style="1651" bestFit="1" customWidth="1"/>
    <col min="11786" max="11786" width="7.28515625" style="1651" bestFit="1" customWidth="1"/>
    <col min="11787" max="11787" width="9.42578125" style="1651" customWidth="1"/>
    <col min="11788" max="11790" width="9.85546875" style="1651" bestFit="1" customWidth="1"/>
    <col min="11791" max="12032" width="11.42578125" style="1651"/>
    <col min="12033" max="12033" width="29.28515625" style="1651" customWidth="1"/>
    <col min="12034" max="12034" width="7.7109375" style="1651" bestFit="1" customWidth="1"/>
    <col min="12035" max="12035" width="7.42578125" style="1651" bestFit="1" customWidth="1"/>
    <col min="12036" max="12036" width="7.28515625" style="1651" bestFit="1" customWidth="1"/>
    <col min="12037" max="12037" width="7.42578125" style="1651" bestFit="1" customWidth="1"/>
    <col min="12038" max="12038" width="9.42578125" style="1651" bestFit="1" customWidth="1"/>
    <col min="12039" max="12041" width="8.42578125" style="1651" bestFit="1" customWidth="1"/>
    <col min="12042" max="12042" width="7.28515625" style="1651" bestFit="1" customWidth="1"/>
    <col min="12043" max="12043" width="9.42578125" style="1651" customWidth="1"/>
    <col min="12044" max="12046" width="9.85546875" style="1651" bestFit="1" customWidth="1"/>
    <col min="12047" max="12288" width="11.42578125" style="1651"/>
    <col min="12289" max="12289" width="29.28515625" style="1651" customWidth="1"/>
    <col min="12290" max="12290" width="7.7109375" style="1651" bestFit="1" customWidth="1"/>
    <col min="12291" max="12291" width="7.42578125" style="1651" bestFit="1" customWidth="1"/>
    <col min="12292" max="12292" width="7.28515625" style="1651" bestFit="1" customWidth="1"/>
    <col min="12293" max="12293" width="7.42578125" style="1651" bestFit="1" customWidth="1"/>
    <col min="12294" max="12294" width="9.42578125" style="1651" bestFit="1" customWidth="1"/>
    <col min="12295" max="12297" width="8.42578125" style="1651" bestFit="1" customWidth="1"/>
    <col min="12298" max="12298" width="7.28515625" style="1651" bestFit="1" customWidth="1"/>
    <col min="12299" max="12299" width="9.42578125" style="1651" customWidth="1"/>
    <col min="12300" max="12302" width="9.85546875" style="1651" bestFit="1" customWidth="1"/>
    <col min="12303" max="12544" width="11.42578125" style="1651"/>
    <col min="12545" max="12545" width="29.28515625" style="1651" customWidth="1"/>
    <col min="12546" max="12546" width="7.7109375" style="1651" bestFit="1" customWidth="1"/>
    <col min="12547" max="12547" width="7.42578125" style="1651" bestFit="1" customWidth="1"/>
    <col min="12548" max="12548" width="7.28515625" style="1651" bestFit="1" customWidth="1"/>
    <col min="12549" max="12549" width="7.42578125" style="1651" bestFit="1" customWidth="1"/>
    <col min="12550" max="12550" width="9.42578125" style="1651" bestFit="1" customWidth="1"/>
    <col min="12551" max="12553" width="8.42578125" style="1651" bestFit="1" customWidth="1"/>
    <col min="12554" max="12554" width="7.28515625" style="1651" bestFit="1" customWidth="1"/>
    <col min="12555" max="12555" width="9.42578125" style="1651" customWidth="1"/>
    <col min="12556" max="12558" width="9.85546875" style="1651" bestFit="1" customWidth="1"/>
    <col min="12559" max="12800" width="11.42578125" style="1651"/>
    <col min="12801" max="12801" width="29.28515625" style="1651" customWidth="1"/>
    <col min="12802" max="12802" width="7.7109375" style="1651" bestFit="1" customWidth="1"/>
    <col min="12803" max="12803" width="7.42578125" style="1651" bestFit="1" customWidth="1"/>
    <col min="12804" max="12804" width="7.28515625" style="1651" bestFit="1" customWidth="1"/>
    <col min="12805" max="12805" width="7.42578125" style="1651" bestFit="1" customWidth="1"/>
    <col min="12806" max="12806" width="9.42578125" style="1651" bestFit="1" customWidth="1"/>
    <col min="12807" max="12809" width="8.42578125" style="1651" bestFit="1" customWidth="1"/>
    <col min="12810" max="12810" width="7.28515625" style="1651" bestFit="1" customWidth="1"/>
    <col min="12811" max="12811" width="9.42578125" style="1651" customWidth="1"/>
    <col min="12812" max="12814" width="9.85546875" style="1651" bestFit="1" customWidth="1"/>
    <col min="12815" max="13056" width="11.42578125" style="1651"/>
    <col min="13057" max="13057" width="29.28515625" style="1651" customWidth="1"/>
    <col min="13058" max="13058" width="7.7109375" style="1651" bestFit="1" customWidth="1"/>
    <col min="13059" max="13059" width="7.42578125" style="1651" bestFit="1" customWidth="1"/>
    <col min="13060" max="13060" width="7.28515625" style="1651" bestFit="1" customWidth="1"/>
    <col min="13061" max="13061" width="7.42578125" style="1651" bestFit="1" customWidth="1"/>
    <col min="13062" max="13062" width="9.42578125" style="1651" bestFit="1" customWidth="1"/>
    <col min="13063" max="13065" width="8.42578125" style="1651" bestFit="1" customWidth="1"/>
    <col min="13066" max="13066" width="7.28515625" style="1651" bestFit="1" customWidth="1"/>
    <col min="13067" max="13067" width="9.42578125" style="1651" customWidth="1"/>
    <col min="13068" max="13070" width="9.85546875" style="1651" bestFit="1" customWidth="1"/>
    <col min="13071" max="13312" width="11.42578125" style="1651"/>
    <col min="13313" max="13313" width="29.28515625" style="1651" customWidth="1"/>
    <col min="13314" max="13314" width="7.7109375" style="1651" bestFit="1" customWidth="1"/>
    <col min="13315" max="13315" width="7.42578125" style="1651" bestFit="1" customWidth="1"/>
    <col min="13316" max="13316" width="7.28515625" style="1651" bestFit="1" customWidth="1"/>
    <col min="13317" max="13317" width="7.42578125" style="1651" bestFit="1" customWidth="1"/>
    <col min="13318" max="13318" width="9.42578125" style="1651" bestFit="1" customWidth="1"/>
    <col min="13319" max="13321" width="8.42578125" style="1651" bestFit="1" customWidth="1"/>
    <col min="13322" max="13322" width="7.28515625" style="1651" bestFit="1" customWidth="1"/>
    <col min="13323" max="13323" width="9.42578125" style="1651" customWidth="1"/>
    <col min="13324" max="13326" width="9.85546875" style="1651" bestFit="1" customWidth="1"/>
    <col min="13327" max="13568" width="11.42578125" style="1651"/>
    <col min="13569" max="13569" width="29.28515625" style="1651" customWidth="1"/>
    <col min="13570" max="13570" width="7.7109375" style="1651" bestFit="1" customWidth="1"/>
    <col min="13571" max="13571" width="7.42578125" style="1651" bestFit="1" customWidth="1"/>
    <col min="13572" max="13572" width="7.28515625" style="1651" bestFit="1" customWidth="1"/>
    <col min="13573" max="13573" width="7.42578125" style="1651" bestFit="1" customWidth="1"/>
    <col min="13574" max="13574" width="9.42578125" style="1651" bestFit="1" customWidth="1"/>
    <col min="13575" max="13577" width="8.42578125" style="1651" bestFit="1" customWidth="1"/>
    <col min="13578" max="13578" width="7.28515625" style="1651" bestFit="1" customWidth="1"/>
    <col min="13579" max="13579" width="9.42578125" style="1651" customWidth="1"/>
    <col min="13580" max="13582" width="9.85546875" style="1651" bestFit="1" customWidth="1"/>
    <col min="13583" max="13824" width="11.42578125" style="1651"/>
    <col min="13825" max="13825" width="29.28515625" style="1651" customWidth="1"/>
    <col min="13826" max="13826" width="7.7109375" style="1651" bestFit="1" customWidth="1"/>
    <col min="13827" max="13827" width="7.42578125" style="1651" bestFit="1" customWidth="1"/>
    <col min="13828" max="13828" width="7.28515625" style="1651" bestFit="1" customWidth="1"/>
    <col min="13829" max="13829" width="7.42578125" style="1651" bestFit="1" customWidth="1"/>
    <col min="13830" max="13830" width="9.42578125" style="1651" bestFit="1" customWidth="1"/>
    <col min="13831" max="13833" width="8.42578125" style="1651" bestFit="1" customWidth="1"/>
    <col min="13834" max="13834" width="7.28515625" style="1651" bestFit="1" customWidth="1"/>
    <col min="13835" max="13835" width="9.42578125" style="1651" customWidth="1"/>
    <col min="13836" max="13838" width="9.85546875" style="1651" bestFit="1" customWidth="1"/>
    <col min="13839" max="14080" width="11.42578125" style="1651"/>
    <col min="14081" max="14081" width="29.28515625" style="1651" customWidth="1"/>
    <col min="14082" max="14082" width="7.7109375" style="1651" bestFit="1" customWidth="1"/>
    <col min="14083" max="14083" width="7.42578125" style="1651" bestFit="1" customWidth="1"/>
    <col min="14084" max="14084" width="7.28515625" style="1651" bestFit="1" customWidth="1"/>
    <col min="14085" max="14085" width="7.42578125" style="1651" bestFit="1" customWidth="1"/>
    <col min="14086" max="14086" width="9.42578125" style="1651" bestFit="1" customWidth="1"/>
    <col min="14087" max="14089" width="8.42578125" style="1651" bestFit="1" customWidth="1"/>
    <col min="14090" max="14090" width="7.28515625" style="1651" bestFit="1" customWidth="1"/>
    <col min="14091" max="14091" width="9.42578125" style="1651" customWidth="1"/>
    <col min="14092" max="14094" width="9.85546875" style="1651" bestFit="1" customWidth="1"/>
    <col min="14095" max="14336" width="11.42578125" style="1651"/>
    <col min="14337" max="14337" width="29.28515625" style="1651" customWidth="1"/>
    <col min="14338" max="14338" width="7.7109375" style="1651" bestFit="1" customWidth="1"/>
    <col min="14339" max="14339" width="7.42578125" style="1651" bestFit="1" customWidth="1"/>
    <col min="14340" max="14340" width="7.28515625" style="1651" bestFit="1" customWidth="1"/>
    <col min="14341" max="14341" width="7.42578125" style="1651" bestFit="1" customWidth="1"/>
    <col min="14342" max="14342" width="9.42578125" style="1651" bestFit="1" customWidth="1"/>
    <col min="14343" max="14345" width="8.42578125" style="1651" bestFit="1" customWidth="1"/>
    <col min="14346" max="14346" width="7.28515625" style="1651" bestFit="1" customWidth="1"/>
    <col min="14347" max="14347" width="9.42578125" style="1651" customWidth="1"/>
    <col min="14348" max="14350" width="9.85546875" style="1651" bestFit="1" customWidth="1"/>
    <col min="14351" max="14592" width="11.42578125" style="1651"/>
    <col min="14593" max="14593" width="29.28515625" style="1651" customWidth="1"/>
    <col min="14594" max="14594" width="7.7109375" style="1651" bestFit="1" customWidth="1"/>
    <col min="14595" max="14595" width="7.42578125" style="1651" bestFit="1" customWidth="1"/>
    <col min="14596" max="14596" width="7.28515625" style="1651" bestFit="1" customWidth="1"/>
    <col min="14597" max="14597" width="7.42578125" style="1651" bestFit="1" customWidth="1"/>
    <col min="14598" max="14598" width="9.42578125" style="1651" bestFit="1" customWidth="1"/>
    <col min="14599" max="14601" width="8.42578125" style="1651" bestFit="1" customWidth="1"/>
    <col min="14602" max="14602" width="7.28515625" style="1651" bestFit="1" customWidth="1"/>
    <col min="14603" max="14603" width="9.42578125" style="1651" customWidth="1"/>
    <col min="14604" max="14606" width="9.85546875" style="1651" bestFit="1" customWidth="1"/>
    <col min="14607" max="14848" width="11.42578125" style="1651"/>
    <col min="14849" max="14849" width="29.28515625" style="1651" customWidth="1"/>
    <col min="14850" max="14850" width="7.7109375" style="1651" bestFit="1" customWidth="1"/>
    <col min="14851" max="14851" width="7.42578125" style="1651" bestFit="1" customWidth="1"/>
    <col min="14852" max="14852" width="7.28515625" style="1651" bestFit="1" customWidth="1"/>
    <col min="14853" max="14853" width="7.42578125" style="1651" bestFit="1" customWidth="1"/>
    <col min="14854" max="14854" width="9.42578125" style="1651" bestFit="1" customWidth="1"/>
    <col min="14855" max="14857" width="8.42578125" style="1651" bestFit="1" customWidth="1"/>
    <col min="14858" max="14858" width="7.28515625" style="1651" bestFit="1" customWidth="1"/>
    <col min="14859" max="14859" width="9.42578125" style="1651" customWidth="1"/>
    <col min="14860" max="14862" width="9.85546875" style="1651" bestFit="1" customWidth="1"/>
    <col min="14863" max="15104" width="11.42578125" style="1651"/>
    <col min="15105" max="15105" width="29.28515625" style="1651" customWidth="1"/>
    <col min="15106" max="15106" width="7.7109375" style="1651" bestFit="1" customWidth="1"/>
    <col min="15107" max="15107" width="7.42578125" style="1651" bestFit="1" customWidth="1"/>
    <col min="15108" max="15108" width="7.28515625" style="1651" bestFit="1" customWidth="1"/>
    <col min="15109" max="15109" width="7.42578125" style="1651" bestFit="1" customWidth="1"/>
    <col min="15110" max="15110" width="9.42578125" style="1651" bestFit="1" customWidth="1"/>
    <col min="15111" max="15113" width="8.42578125" style="1651" bestFit="1" customWidth="1"/>
    <col min="15114" max="15114" width="7.28515625" style="1651" bestFit="1" customWidth="1"/>
    <col min="15115" max="15115" width="9.42578125" style="1651" customWidth="1"/>
    <col min="15116" max="15118" width="9.85546875" style="1651" bestFit="1" customWidth="1"/>
    <col min="15119" max="15360" width="11.42578125" style="1651"/>
    <col min="15361" max="15361" width="29.28515625" style="1651" customWidth="1"/>
    <col min="15362" max="15362" width="7.7109375" style="1651" bestFit="1" customWidth="1"/>
    <col min="15363" max="15363" width="7.42578125" style="1651" bestFit="1" customWidth="1"/>
    <col min="15364" max="15364" width="7.28515625" style="1651" bestFit="1" customWidth="1"/>
    <col min="15365" max="15365" width="7.42578125" style="1651" bestFit="1" customWidth="1"/>
    <col min="15366" max="15366" width="9.42578125" style="1651" bestFit="1" customWidth="1"/>
    <col min="15367" max="15369" width="8.42578125" style="1651" bestFit="1" customWidth="1"/>
    <col min="15370" max="15370" width="7.28515625" style="1651" bestFit="1" customWidth="1"/>
    <col min="15371" max="15371" width="9.42578125" style="1651" customWidth="1"/>
    <col min="15372" max="15374" width="9.85546875" style="1651" bestFit="1" customWidth="1"/>
    <col min="15375" max="15616" width="11.42578125" style="1651"/>
    <col min="15617" max="15617" width="29.28515625" style="1651" customWidth="1"/>
    <col min="15618" max="15618" width="7.7109375" style="1651" bestFit="1" customWidth="1"/>
    <col min="15619" max="15619" width="7.42578125" style="1651" bestFit="1" customWidth="1"/>
    <col min="15620" max="15620" width="7.28515625" style="1651" bestFit="1" customWidth="1"/>
    <col min="15621" max="15621" width="7.42578125" style="1651" bestFit="1" customWidth="1"/>
    <col min="15622" max="15622" width="9.42578125" style="1651" bestFit="1" customWidth="1"/>
    <col min="15623" max="15625" width="8.42578125" style="1651" bestFit="1" customWidth="1"/>
    <col min="15626" max="15626" width="7.28515625" style="1651" bestFit="1" customWidth="1"/>
    <col min="15627" max="15627" width="9.42578125" style="1651" customWidth="1"/>
    <col min="15628" max="15630" width="9.85546875" style="1651" bestFit="1" customWidth="1"/>
    <col min="15631" max="15872" width="11.42578125" style="1651"/>
    <col min="15873" max="15873" width="29.28515625" style="1651" customWidth="1"/>
    <col min="15874" max="15874" width="7.7109375" style="1651" bestFit="1" customWidth="1"/>
    <col min="15875" max="15875" width="7.42578125" style="1651" bestFit="1" customWidth="1"/>
    <col min="15876" max="15876" width="7.28515625" style="1651" bestFit="1" customWidth="1"/>
    <col min="15877" max="15877" width="7.42578125" style="1651" bestFit="1" customWidth="1"/>
    <col min="15878" max="15878" width="9.42578125" style="1651" bestFit="1" customWidth="1"/>
    <col min="15879" max="15881" width="8.42578125" style="1651" bestFit="1" customWidth="1"/>
    <col min="15882" max="15882" width="7.28515625" style="1651" bestFit="1" customWidth="1"/>
    <col min="15883" max="15883" width="9.42578125" style="1651" customWidth="1"/>
    <col min="15884" max="15886" width="9.85546875" style="1651" bestFit="1" customWidth="1"/>
    <col min="15887" max="16128" width="11.42578125" style="1651"/>
    <col min="16129" max="16129" width="29.28515625" style="1651" customWidth="1"/>
    <col min="16130" max="16130" width="7.7109375" style="1651" bestFit="1" customWidth="1"/>
    <col min="16131" max="16131" width="7.42578125" style="1651" bestFit="1" customWidth="1"/>
    <col min="16132" max="16132" width="7.28515625" style="1651" bestFit="1" customWidth="1"/>
    <col min="16133" max="16133" width="7.42578125" style="1651" bestFit="1" customWidth="1"/>
    <col min="16134" max="16134" width="9.42578125" style="1651" bestFit="1" customWidth="1"/>
    <col min="16135" max="16137" width="8.42578125" style="1651" bestFit="1" customWidth="1"/>
    <col min="16138" max="16138" width="7.28515625" style="1651" bestFit="1" customWidth="1"/>
    <col min="16139" max="16139" width="9.42578125" style="1651" customWidth="1"/>
    <col min="16140" max="16142" width="9.85546875" style="1651" bestFit="1" customWidth="1"/>
    <col min="16143" max="16384" width="11.42578125" style="1651"/>
  </cols>
  <sheetData>
    <row r="1" spans="1:14">
      <c r="A1" s="2950" t="s">
        <v>1555</v>
      </c>
      <c r="B1" s="2950"/>
      <c r="C1" s="2950"/>
      <c r="D1" s="2950"/>
      <c r="E1" s="2950"/>
      <c r="F1" s="2950"/>
      <c r="G1" s="2950"/>
      <c r="H1" s="2950"/>
      <c r="I1" s="2950"/>
      <c r="J1" s="2950"/>
      <c r="K1" s="1650"/>
      <c r="L1" s="1650"/>
      <c r="M1" s="1650"/>
      <c r="N1" s="1650"/>
    </row>
    <row r="2" spans="1:14" ht="15.75">
      <c r="A2" s="2925" t="s">
        <v>1042</v>
      </c>
      <c r="B2" s="2925"/>
      <c r="C2" s="2925"/>
      <c r="D2" s="2925"/>
      <c r="E2" s="2925"/>
      <c r="F2" s="2925"/>
      <c r="G2" s="2925"/>
      <c r="H2" s="2925"/>
      <c r="I2" s="2925"/>
      <c r="J2" s="2925"/>
      <c r="K2" s="1650"/>
      <c r="L2" s="1650"/>
      <c r="M2" s="1650"/>
      <c r="N2" s="1650"/>
    </row>
    <row r="3" spans="1:14">
      <c r="A3" s="2936" t="s">
        <v>1607</v>
      </c>
      <c r="B3" s="2936"/>
      <c r="C3" s="2936"/>
      <c r="D3" s="2936"/>
      <c r="E3" s="2936"/>
      <c r="F3" s="2936"/>
      <c r="G3" s="2936"/>
      <c r="H3" s="2936"/>
      <c r="I3" s="2936"/>
      <c r="J3" s="2936"/>
      <c r="K3" s="1652"/>
      <c r="L3" s="1653"/>
      <c r="M3" s="1652"/>
      <c r="N3" s="1652"/>
    </row>
    <row r="4" spans="1:14" ht="6.75" customHeight="1" thickBot="1">
      <c r="A4" s="2936"/>
      <c r="B4" s="2936"/>
      <c r="C4" s="2936"/>
      <c r="D4" s="2936"/>
      <c r="E4" s="2936"/>
      <c r="F4" s="2936"/>
      <c r="G4" s="2936"/>
      <c r="H4" s="2936"/>
      <c r="I4" s="2936"/>
      <c r="J4" s="2936"/>
      <c r="K4" s="1652"/>
      <c r="L4" s="1652"/>
      <c r="M4" s="1652"/>
      <c r="N4" s="1652"/>
    </row>
    <row r="5" spans="1:14" ht="18" customHeight="1" thickTop="1">
      <c r="A5" s="2926" t="s">
        <v>1813</v>
      </c>
      <c r="B5" s="1674" t="s">
        <v>87</v>
      </c>
      <c r="C5" s="2928" t="s">
        <v>102</v>
      </c>
      <c r="D5" s="2928"/>
      <c r="E5" s="2928"/>
      <c r="F5" s="2928" t="s">
        <v>106</v>
      </c>
      <c r="G5" s="2928"/>
      <c r="H5" s="2928"/>
      <c r="I5" s="2928" t="s">
        <v>140</v>
      </c>
      <c r="J5" s="2929"/>
      <c r="K5" s="1652"/>
    </row>
    <row r="6" spans="1:14">
      <c r="A6" s="2927"/>
      <c r="B6" s="1654" t="s">
        <v>1043</v>
      </c>
      <c r="C6" s="1625" t="s">
        <v>1044</v>
      </c>
      <c r="D6" s="1654" t="s">
        <v>1045</v>
      </c>
      <c r="E6" s="1654" t="s">
        <v>1043</v>
      </c>
      <c r="F6" s="1625" t="s">
        <v>1044</v>
      </c>
      <c r="G6" s="1654" t="s">
        <v>1045</v>
      </c>
      <c r="H6" s="1654" t="s">
        <v>1043</v>
      </c>
      <c r="I6" s="2951" t="s">
        <v>1046</v>
      </c>
      <c r="J6" s="2952" t="s">
        <v>1047</v>
      </c>
      <c r="K6" s="1655"/>
    </row>
    <row r="7" spans="1:14">
      <c r="A7" s="2927"/>
      <c r="B7" s="1625">
        <v>1</v>
      </c>
      <c r="C7" s="1654">
        <v>2</v>
      </c>
      <c r="D7" s="1654">
        <v>3</v>
      </c>
      <c r="E7" s="1625">
        <v>4</v>
      </c>
      <c r="F7" s="1654">
        <v>5</v>
      </c>
      <c r="G7" s="1654">
        <v>6</v>
      </c>
      <c r="H7" s="1625">
        <v>7</v>
      </c>
      <c r="I7" s="2951"/>
      <c r="J7" s="2952"/>
      <c r="K7" s="1656"/>
      <c r="L7" s="1655"/>
      <c r="M7" s="1657"/>
      <c r="N7" s="1655"/>
    </row>
    <row r="8" spans="1:14" s="1662" customFormat="1" ht="24.95" customHeight="1">
      <c r="A8" s="2240" t="s">
        <v>871</v>
      </c>
      <c r="B8" s="2293">
        <v>1418.81</v>
      </c>
      <c r="C8" s="2312">
        <v>6303.14</v>
      </c>
      <c r="D8" s="2312">
        <v>999.26</v>
      </c>
      <c r="E8" s="2312">
        <v>1023.56</v>
      </c>
      <c r="F8" s="2312">
        <v>1142.0027</v>
      </c>
      <c r="G8" s="2312">
        <v>1116.8244</v>
      </c>
      <c r="H8" s="2312">
        <v>1133.0411999999999</v>
      </c>
      <c r="I8" s="2294">
        <v>-27.857852707550691</v>
      </c>
      <c r="J8" s="2295">
        <v>10.696119426315988</v>
      </c>
      <c r="L8" s="1658"/>
      <c r="M8" s="1658"/>
      <c r="N8" s="1658"/>
    </row>
    <row r="9" spans="1:14" s="1662" customFormat="1" ht="24.95" customHeight="1">
      <c r="A9" s="2021" t="s">
        <v>872</v>
      </c>
      <c r="B9" s="2296">
        <v>1945.37</v>
      </c>
      <c r="C9" s="2313">
        <v>1441.99</v>
      </c>
      <c r="D9" s="2313">
        <v>1383.71</v>
      </c>
      <c r="E9" s="2313">
        <v>1434.16</v>
      </c>
      <c r="F9" s="2313">
        <v>1613.8761999999999</v>
      </c>
      <c r="G9" s="2313">
        <v>1579.0938000000001</v>
      </c>
      <c r="H9" s="2313">
        <v>1613.8761999999999</v>
      </c>
      <c r="I9" s="2297">
        <v>-26.278291533230174</v>
      </c>
      <c r="J9" s="2298">
        <v>12.53111228872649</v>
      </c>
      <c r="L9" s="1658"/>
      <c r="M9" s="1658"/>
      <c r="N9" s="1658"/>
    </row>
    <row r="10" spans="1:14" s="1662" customFormat="1" ht="24.95" customHeight="1">
      <c r="A10" s="2021" t="s">
        <v>1048</v>
      </c>
      <c r="B10" s="2296">
        <v>8350.2900000000009</v>
      </c>
      <c r="C10" s="2313">
        <v>6303.14</v>
      </c>
      <c r="D10" s="2313">
        <v>5881.44</v>
      </c>
      <c r="E10" s="2313">
        <v>6199.45</v>
      </c>
      <c r="F10" s="2314" t="s">
        <v>300</v>
      </c>
      <c r="G10" s="2314" t="s">
        <v>300</v>
      </c>
      <c r="H10" s="2314" t="s">
        <v>300</v>
      </c>
      <c r="I10" s="2297">
        <v>-25.757668296550193</v>
      </c>
      <c r="J10" s="2298" t="s">
        <v>300</v>
      </c>
      <c r="L10" s="1658"/>
      <c r="M10" s="1658"/>
      <c r="N10" s="1658"/>
    </row>
    <row r="11" spans="1:14" s="1662" customFormat="1" ht="24.95" customHeight="1">
      <c r="A11" s="2021" t="s">
        <v>1049</v>
      </c>
      <c r="B11" s="2016" t="s">
        <v>300</v>
      </c>
      <c r="C11" s="2314" t="s">
        <v>300</v>
      </c>
      <c r="D11" s="2314" t="s">
        <v>300</v>
      </c>
      <c r="E11" s="2314" t="s">
        <v>300</v>
      </c>
      <c r="F11" s="2313">
        <v>6163.3433999999997</v>
      </c>
      <c r="G11" s="2313">
        <v>5945.7191999999995</v>
      </c>
      <c r="H11" s="2313">
        <v>6018.6886000000004</v>
      </c>
      <c r="I11" s="2299" t="s">
        <v>300</v>
      </c>
      <c r="J11" s="2300" t="s">
        <v>300</v>
      </c>
      <c r="L11" s="1658"/>
      <c r="M11" s="1658"/>
      <c r="N11" s="1658"/>
    </row>
    <row r="12" spans="1:14" s="1662" customFormat="1" ht="24.95" customHeight="1">
      <c r="A12" s="2021" t="s">
        <v>1050</v>
      </c>
      <c r="B12" s="2016" t="s">
        <v>300</v>
      </c>
      <c r="C12" s="2314" t="s">
        <v>300</v>
      </c>
      <c r="D12" s="2314" t="s">
        <v>300</v>
      </c>
      <c r="E12" s="2314" t="s">
        <v>300</v>
      </c>
      <c r="F12" s="2313">
        <v>5305.4350000000004</v>
      </c>
      <c r="G12" s="2313">
        <v>4987.6647000000003</v>
      </c>
      <c r="H12" s="2313">
        <v>5070.2537000000002</v>
      </c>
      <c r="I12" s="2299" t="s">
        <v>300</v>
      </c>
      <c r="J12" s="2300" t="s">
        <v>300</v>
      </c>
      <c r="L12" s="1658"/>
      <c r="M12" s="1658"/>
      <c r="N12" s="1658"/>
    </row>
    <row r="13" spans="1:14" s="1662" customFormat="1" ht="24.95" customHeight="1">
      <c r="A13" s="2021" t="s">
        <v>873</v>
      </c>
      <c r="B13" s="2297">
        <v>729.62</v>
      </c>
      <c r="C13" s="2313">
        <v>617.71</v>
      </c>
      <c r="D13" s="2313">
        <v>602.79</v>
      </c>
      <c r="E13" s="2313">
        <v>605.66999999999996</v>
      </c>
      <c r="F13" s="2313">
        <v>626.02049999999997</v>
      </c>
      <c r="G13" s="2313">
        <v>615.00450000000001</v>
      </c>
      <c r="H13" s="2313">
        <v>626.02049999999997</v>
      </c>
      <c r="I13" s="2297">
        <v>-16.988295276993512</v>
      </c>
      <c r="J13" s="2298">
        <v>3.3599980187230756</v>
      </c>
      <c r="L13" s="1658"/>
      <c r="M13" s="1658"/>
      <c r="N13" s="1658"/>
    </row>
    <row r="14" spans="1:14" s="1662" customFormat="1" ht="24.95" customHeight="1">
      <c r="A14" s="2021" t="s">
        <v>1051</v>
      </c>
      <c r="B14" s="2301"/>
      <c r="C14" s="2313">
        <v>1654.64</v>
      </c>
      <c r="D14" s="2313">
        <v>1538.8</v>
      </c>
      <c r="E14" s="2313">
        <v>1607.08</v>
      </c>
      <c r="F14" s="2313">
        <v>1449.1657</v>
      </c>
      <c r="G14" s="2313">
        <v>1408.0477000000001</v>
      </c>
      <c r="H14" s="2313">
        <v>1434.3217</v>
      </c>
      <c r="I14" s="2299" t="s">
        <v>300</v>
      </c>
      <c r="J14" s="2298">
        <v>-10.749825770963483</v>
      </c>
      <c r="L14" s="1658"/>
      <c r="M14" s="1658"/>
      <c r="N14" s="1658"/>
    </row>
    <row r="15" spans="1:14" s="1662" customFormat="1" ht="24.95" customHeight="1">
      <c r="A15" s="2021" t="s">
        <v>1034</v>
      </c>
      <c r="B15" s="2302">
        <v>2366.58</v>
      </c>
      <c r="C15" s="2313">
        <v>2372.4499999999998</v>
      </c>
      <c r="D15" s="2313">
        <v>2219.4499999999998</v>
      </c>
      <c r="E15" s="2313">
        <v>2264.14</v>
      </c>
      <c r="F15" s="2313">
        <v>2737.5497</v>
      </c>
      <c r="G15" s="2313">
        <v>2633.0455999999999</v>
      </c>
      <c r="H15" s="2313">
        <v>2676.8287</v>
      </c>
      <c r="I15" s="2297">
        <v>-4.3286092166755452</v>
      </c>
      <c r="J15" s="2298">
        <v>18.227172347999698</v>
      </c>
      <c r="L15" s="1658"/>
      <c r="M15" s="1658"/>
      <c r="N15" s="1658"/>
    </row>
    <row r="16" spans="1:14" s="1662" customFormat="1" ht="24.95" customHeight="1">
      <c r="A16" s="2021" t="s">
        <v>1035</v>
      </c>
      <c r="B16" s="2302">
        <v>2221.5700000000002</v>
      </c>
      <c r="C16" s="2313">
        <v>1928.49</v>
      </c>
      <c r="D16" s="2313">
        <v>1773.77</v>
      </c>
      <c r="E16" s="2313">
        <v>1846.72</v>
      </c>
      <c r="F16" s="2313">
        <v>2123.7033999999999</v>
      </c>
      <c r="G16" s="2313">
        <v>2031.4085</v>
      </c>
      <c r="H16" s="2313">
        <v>2123.7033999999999</v>
      </c>
      <c r="I16" s="2297">
        <v>-16.873202284870615</v>
      </c>
      <c r="J16" s="2298">
        <v>14.99866790850804</v>
      </c>
      <c r="L16" s="1658"/>
      <c r="M16" s="1658"/>
      <c r="N16" s="1658"/>
    </row>
    <row r="17" spans="1:18" s="1662" customFormat="1" ht="24.95" customHeight="1">
      <c r="A17" s="2021" t="s">
        <v>1036</v>
      </c>
      <c r="B17" s="2302">
        <v>212.76</v>
      </c>
      <c r="C17" s="2313">
        <v>200.41</v>
      </c>
      <c r="D17" s="2313">
        <v>194.16</v>
      </c>
      <c r="E17" s="2313">
        <v>196.27</v>
      </c>
      <c r="F17" s="2313">
        <v>263.9006</v>
      </c>
      <c r="G17" s="2313">
        <v>259.84559999999999</v>
      </c>
      <c r="H17" s="2313">
        <v>259.84559999999999</v>
      </c>
      <c r="I17" s="2297">
        <v>-7.7505170144763866</v>
      </c>
      <c r="J17" s="2298">
        <v>32.391909104804597</v>
      </c>
      <c r="L17" s="1658"/>
      <c r="M17" s="1658"/>
      <c r="N17" s="1658"/>
    </row>
    <row r="18" spans="1:18" s="1662" customFormat="1" ht="24.95" customHeight="1">
      <c r="A18" s="2021" t="s">
        <v>1037</v>
      </c>
      <c r="B18" s="2302">
        <v>1918.01</v>
      </c>
      <c r="C18" s="2313">
        <v>1533.45</v>
      </c>
      <c r="D18" s="2313">
        <v>1426.51</v>
      </c>
      <c r="E18" s="2313">
        <v>1498.13</v>
      </c>
      <c r="F18" s="2313">
        <v>1205.4775999999999</v>
      </c>
      <c r="G18" s="2313">
        <v>1178.1343999999999</v>
      </c>
      <c r="H18" s="2313">
        <v>1205.4775999999999</v>
      </c>
      <c r="I18" s="2297">
        <v>-21.891439564965765</v>
      </c>
      <c r="J18" s="2298">
        <v>-19.534513026239381</v>
      </c>
      <c r="L18" s="1659"/>
      <c r="M18" s="1659"/>
      <c r="N18" s="1659"/>
    </row>
    <row r="19" spans="1:18" s="1662" customFormat="1" ht="24.95" customHeight="1">
      <c r="A19" s="2303" t="s">
        <v>1038</v>
      </c>
      <c r="B19" s="2302">
        <v>699.62</v>
      </c>
      <c r="C19" s="2313">
        <v>719.59</v>
      </c>
      <c r="D19" s="2313">
        <v>701.12</v>
      </c>
      <c r="E19" s="2313">
        <v>707.89</v>
      </c>
      <c r="F19" s="2313">
        <v>728.28729999999996</v>
      </c>
      <c r="G19" s="2313">
        <v>710.83360000000005</v>
      </c>
      <c r="H19" s="2313">
        <v>718.57219999999995</v>
      </c>
      <c r="I19" s="2297">
        <v>1.1820702667162095</v>
      </c>
      <c r="J19" s="2298">
        <v>1.5090197629575215</v>
      </c>
      <c r="L19" s="1659"/>
      <c r="M19" s="1659"/>
      <c r="N19" s="1659"/>
    </row>
    <row r="20" spans="1:18" s="1662" customFormat="1" ht="24.95" customHeight="1">
      <c r="A20" s="2303" t="s">
        <v>1052</v>
      </c>
      <c r="B20" s="2304">
        <v>1582.67</v>
      </c>
      <c r="C20" s="2315">
        <v>1235.1500000000001</v>
      </c>
      <c r="D20" s="2315">
        <v>1179.71</v>
      </c>
      <c r="E20" s="2315">
        <v>1212.3599999999999</v>
      </c>
      <c r="F20" s="2315">
        <v>1268.7399</v>
      </c>
      <c r="G20" s="2315">
        <v>1242.0373999999999</v>
      </c>
      <c r="H20" s="2315">
        <v>1259.0172</v>
      </c>
      <c r="I20" s="2305">
        <v>-23.397802447762331</v>
      </c>
      <c r="J20" s="2306">
        <v>3.8484608532119182</v>
      </c>
      <c r="K20" s="1660"/>
      <c r="L20" s="1661"/>
      <c r="M20" s="1661"/>
      <c r="N20" s="1661"/>
    </row>
    <row r="21" spans="1:18" s="1662" customFormat="1" ht="24.95" customHeight="1">
      <c r="A21" s="2303" t="s">
        <v>1053</v>
      </c>
      <c r="B21" s="2304">
        <v>336.04</v>
      </c>
      <c r="C21" s="2315">
        <v>259.13</v>
      </c>
      <c r="D21" s="2315">
        <v>248.03</v>
      </c>
      <c r="E21" s="2315">
        <v>255.2</v>
      </c>
      <c r="F21" s="2315">
        <v>272.98540000000003</v>
      </c>
      <c r="G21" s="2315">
        <v>268.33330000000001</v>
      </c>
      <c r="H21" s="2315">
        <v>271.25310000000002</v>
      </c>
      <c r="I21" s="2305">
        <v>-24.056659921437927</v>
      </c>
      <c r="J21" s="2306">
        <v>6.2903996865203879</v>
      </c>
      <c r="K21" s="1660"/>
      <c r="L21" s="1661"/>
      <c r="M21" s="1661"/>
      <c r="N21" s="1661"/>
    </row>
    <row r="22" spans="1:18" s="1662" customFormat="1" ht="24.95" customHeight="1" thickBot="1">
      <c r="A22" s="2307" t="s">
        <v>1054</v>
      </c>
      <c r="B22" s="2308">
        <v>116.14</v>
      </c>
      <c r="C22" s="2309">
        <v>88.67</v>
      </c>
      <c r="D22" s="2308">
        <v>84.52</v>
      </c>
      <c r="E22" s="2308">
        <v>87.15</v>
      </c>
      <c r="F22" s="2310">
        <v>86.612200000000001</v>
      </c>
      <c r="G22" s="2310">
        <v>85.053799999999995</v>
      </c>
      <c r="H22" s="2310">
        <v>85.954099999999997</v>
      </c>
      <c r="I22" s="2310">
        <v>-24.961253659376609</v>
      </c>
      <c r="J22" s="2311">
        <v>-1.3722317842799896</v>
      </c>
      <c r="K22" s="1663"/>
      <c r="L22" s="1663"/>
      <c r="M22" s="1663"/>
      <c r="N22" s="1663"/>
    </row>
    <row r="23" spans="1:18" s="1662" customFormat="1" ht="13.5" thickTop="1">
      <c r="A23" s="1632" t="s">
        <v>1055</v>
      </c>
      <c r="B23" s="1632"/>
      <c r="C23" s="1632"/>
      <c r="D23" s="1632"/>
      <c r="E23" s="1632"/>
      <c r="F23" s="1632"/>
      <c r="G23" s="1632"/>
      <c r="H23" s="1632"/>
      <c r="I23" s="1632"/>
      <c r="J23" s="1632"/>
      <c r="K23" s="1663"/>
      <c r="L23" s="1663"/>
      <c r="M23" s="1663"/>
      <c r="N23" s="1663"/>
    </row>
    <row r="24" spans="1:18" s="1662" customFormat="1">
      <c r="A24" s="1627" t="s">
        <v>1056</v>
      </c>
      <c r="B24" s="1632"/>
      <c r="C24" s="1632"/>
      <c r="D24" s="1632"/>
      <c r="E24" s="1632"/>
      <c r="F24" s="1632"/>
      <c r="G24" s="1632"/>
      <c r="H24" s="1632"/>
      <c r="I24" s="1632"/>
      <c r="J24" s="1632"/>
      <c r="K24" s="1664"/>
      <c r="L24" s="1664"/>
      <c r="M24" s="1664"/>
      <c r="N24" s="1664"/>
    </row>
    <row r="25" spans="1:18">
      <c r="A25" s="1627" t="s">
        <v>1057</v>
      </c>
      <c r="B25" s="1665"/>
      <c r="F25" s="1662"/>
      <c r="G25" s="1662"/>
      <c r="H25" s="1662"/>
      <c r="I25" s="1662"/>
      <c r="J25" s="1662"/>
      <c r="K25" s="1662"/>
      <c r="L25" s="1666"/>
      <c r="M25" s="1666"/>
      <c r="N25" s="1662"/>
      <c r="O25" s="1629"/>
      <c r="P25" s="1629"/>
      <c r="Q25" s="1622"/>
      <c r="R25" s="1622"/>
    </row>
    <row r="26" spans="1:18">
      <c r="A26" s="1627" t="s">
        <v>1058</v>
      </c>
      <c r="B26" s="1665"/>
      <c r="F26" s="1662"/>
      <c r="G26" s="1662"/>
      <c r="H26" s="1662"/>
      <c r="I26" s="1662"/>
      <c r="J26" s="1662"/>
      <c r="K26" s="1662"/>
      <c r="L26" s="1666"/>
      <c r="M26" s="1666"/>
      <c r="N26" s="1662"/>
      <c r="O26" s="1629"/>
      <c r="P26" s="1629"/>
      <c r="Q26" s="1622"/>
      <c r="R26" s="1622"/>
    </row>
    <row r="27" spans="1:18">
      <c r="L27" s="1666"/>
      <c r="M27" s="1666"/>
      <c r="O27" s="1622"/>
      <c r="P27" s="1622"/>
      <c r="Q27" s="1622"/>
      <c r="R27" s="1622"/>
    </row>
    <row r="28" spans="1:18">
      <c r="L28" s="1666"/>
      <c r="M28" s="1666"/>
      <c r="O28" s="1622"/>
      <c r="P28" s="1622"/>
      <c r="Q28" s="1622"/>
      <c r="R28" s="1622"/>
    </row>
    <row r="29" spans="1:18">
      <c r="L29" s="1666"/>
      <c r="M29" s="1666"/>
      <c r="O29" s="1622"/>
      <c r="P29" s="1622"/>
      <c r="Q29" s="1622"/>
      <c r="R29" s="1622"/>
    </row>
    <row r="30" spans="1:18">
      <c r="L30" s="1666"/>
      <c r="M30" s="1666"/>
      <c r="O30" s="1622"/>
      <c r="P30" s="1622"/>
      <c r="Q30" s="1622"/>
      <c r="R30" s="1622"/>
    </row>
    <row r="31" spans="1:18">
      <c r="L31" s="1666"/>
      <c r="M31" s="1666"/>
      <c r="O31" s="1622"/>
      <c r="P31" s="1622"/>
      <c r="Q31" s="1622"/>
      <c r="R31" s="1622"/>
    </row>
    <row r="32" spans="1:18">
      <c r="L32" s="1666"/>
      <c r="M32" s="1666"/>
      <c r="O32" s="1622"/>
      <c r="P32" s="1622"/>
      <c r="Q32" s="1622"/>
      <c r="R32" s="1622"/>
    </row>
    <row r="33" spans="12:18">
      <c r="L33" s="1666"/>
      <c r="M33" s="1666"/>
      <c r="O33" s="1622"/>
      <c r="P33" s="1622"/>
      <c r="Q33" s="1622"/>
      <c r="R33" s="1622"/>
    </row>
    <row r="34" spans="12:18">
      <c r="L34" s="1666"/>
      <c r="M34" s="1666"/>
      <c r="O34" s="1622"/>
      <c r="P34" s="1622"/>
      <c r="Q34" s="1622"/>
      <c r="R34" s="1622"/>
    </row>
    <row r="35" spans="12:18">
      <c r="L35" s="1666"/>
      <c r="M35" s="1666"/>
      <c r="O35" s="1622"/>
      <c r="P35" s="1622"/>
      <c r="Q35" s="1622"/>
      <c r="R35" s="1622"/>
    </row>
    <row r="36" spans="12:18">
      <c r="L36" s="1666"/>
      <c r="M36" s="1666"/>
    </row>
    <row r="37" spans="12:18">
      <c r="L37" s="1666"/>
      <c r="M37" s="1666"/>
    </row>
    <row r="38" spans="12:18">
      <c r="L38" s="1666"/>
      <c r="M38" s="1666"/>
    </row>
    <row r="39" spans="12:18">
      <c r="L39" s="1666"/>
      <c r="M39" s="1666"/>
    </row>
    <row r="40" spans="12:18">
      <c r="L40" s="1666"/>
      <c r="M40" s="1666"/>
    </row>
    <row r="41" spans="12:18">
      <c r="L41" s="1666"/>
      <c r="M41" s="1666"/>
    </row>
    <row r="42" spans="12:18">
      <c r="L42" s="1666"/>
      <c r="M42" s="1666"/>
    </row>
    <row r="43" spans="12:18">
      <c r="L43" s="1666"/>
      <c r="M43" s="1666"/>
    </row>
    <row r="44" spans="12:18">
      <c r="L44" s="1666"/>
      <c r="M44" s="1666"/>
    </row>
    <row r="45" spans="12:18">
      <c r="L45" s="1666"/>
      <c r="M45" s="1666"/>
    </row>
    <row r="46" spans="12:18">
      <c r="L46" s="1666"/>
      <c r="M46" s="1666"/>
    </row>
    <row r="47" spans="12:18">
      <c r="L47" s="1666"/>
      <c r="M47" s="1666"/>
    </row>
    <row r="48" spans="12:18">
      <c r="L48" s="1666"/>
      <c r="M48" s="1666"/>
    </row>
    <row r="49" spans="12:13">
      <c r="L49" s="1666"/>
      <c r="M49" s="1666"/>
    </row>
    <row r="50" spans="12:13">
      <c r="L50" s="1666"/>
      <c r="M50" s="1666"/>
    </row>
    <row r="51" spans="12:13">
      <c r="L51" s="1666"/>
      <c r="M51" s="1666"/>
    </row>
    <row r="52" spans="12:13">
      <c r="L52" s="1666"/>
      <c r="M52" s="1666"/>
    </row>
    <row r="53" spans="12:13">
      <c r="L53" s="1666"/>
      <c r="M53" s="1666"/>
    </row>
    <row r="54" spans="12:13">
      <c r="L54" s="1666"/>
      <c r="M54" s="1666"/>
    </row>
    <row r="55" spans="12:13">
      <c r="L55" s="1666"/>
      <c r="M55" s="1666"/>
    </row>
    <row r="56" spans="12:13">
      <c r="L56" s="1666"/>
      <c r="M56" s="1666"/>
    </row>
    <row r="57" spans="12:13">
      <c r="L57" s="1666"/>
      <c r="M57" s="1666"/>
    </row>
    <row r="58" spans="12:13">
      <c r="L58" s="1666"/>
      <c r="M58" s="1666"/>
    </row>
    <row r="59" spans="12:13">
      <c r="L59" s="1666"/>
      <c r="M59" s="1666"/>
    </row>
    <row r="60" spans="12:13">
      <c r="L60" s="1666"/>
      <c r="M60" s="1666"/>
    </row>
    <row r="61" spans="12:13">
      <c r="L61" s="1666"/>
      <c r="M61" s="1666"/>
    </row>
    <row r="62" spans="12:13">
      <c r="L62" s="1666"/>
      <c r="M62" s="1666"/>
    </row>
    <row r="63" spans="12:13">
      <c r="L63" s="1666"/>
      <c r="M63" s="1666"/>
    </row>
    <row r="64" spans="12:13">
      <c r="L64" s="1666"/>
      <c r="M64" s="1666"/>
    </row>
    <row r="65" spans="12:13">
      <c r="L65" s="1666"/>
      <c r="M65" s="1666"/>
    </row>
    <row r="66" spans="12:13">
      <c r="L66" s="1666"/>
      <c r="M66" s="1666"/>
    </row>
    <row r="67" spans="12:13">
      <c r="L67" s="1666"/>
      <c r="M67" s="1666"/>
    </row>
    <row r="68" spans="12:13">
      <c r="L68" s="1666"/>
      <c r="M68" s="1666"/>
    </row>
    <row r="69" spans="12:13">
      <c r="L69" s="1666"/>
      <c r="M69" s="1666"/>
    </row>
    <row r="70" spans="12:13">
      <c r="L70" s="1666"/>
      <c r="M70" s="1666"/>
    </row>
    <row r="71" spans="12:13">
      <c r="L71" s="1666"/>
      <c r="M71" s="1666"/>
    </row>
    <row r="72" spans="12:13">
      <c r="L72" s="1666"/>
      <c r="M72" s="1666"/>
    </row>
    <row r="73" spans="12:13">
      <c r="L73" s="1666"/>
      <c r="M73" s="1666"/>
    </row>
    <row r="74" spans="12:13">
      <c r="L74" s="1666"/>
      <c r="M74" s="1666"/>
    </row>
    <row r="75" spans="12:13">
      <c r="L75" s="1666"/>
      <c r="M75" s="1666"/>
    </row>
    <row r="76" spans="12:13">
      <c r="L76" s="1666"/>
      <c r="M76" s="1666"/>
    </row>
    <row r="77" spans="12:13">
      <c r="L77" s="1666"/>
      <c r="M77" s="1666"/>
    </row>
    <row r="78" spans="12:13">
      <c r="L78" s="1666"/>
      <c r="M78" s="1666"/>
    </row>
    <row r="79" spans="12:13">
      <c r="L79" s="1666"/>
      <c r="M79" s="1666"/>
    </row>
    <row r="80" spans="12:13">
      <c r="L80" s="1666"/>
      <c r="M80" s="1666"/>
    </row>
    <row r="81" spans="12:13">
      <c r="L81" s="1666"/>
      <c r="M81" s="1666"/>
    </row>
    <row r="82" spans="12:13">
      <c r="L82" s="1666"/>
      <c r="M82" s="1666"/>
    </row>
    <row r="83" spans="12:13">
      <c r="L83" s="1666"/>
      <c r="M83" s="1666"/>
    </row>
    <row r="84" spans="12:13">
      <c r="L84" s="1666"/>
      <c r="M84" s="1666"/>
    </row>
    <row r="85" spans="12:13">
      <c r="L85" s="1666"/>
      <c r="M85" s="1666"/>
    </row>
    <row r="86" spans="12:13">
      <c r="L86" s="1666"/>
      <c r="M86" s="1666"/>
    </row>
    <row r="87" spans="12:13">
      <c r="L87" s="1666"/>
      <c r="M87" s="1666"/>
    </row>
    <row r="88" spans="12:13">
      <c r="L88" s="1666"/>
      <c r="M88" s="1666"/>
    </row>
    <row r="89" spans="12:13">
      <c r="L89" s="1666"/>
      <c r="M89" s="1666"/>
    </row>
    <row r="90" spans="12:13">
      <c r="L90" s="1666"/>
      <c r="M90" s="1666"/>
    </row>
    <row r="91" spans="12:13">
      <c r="L91" s="1666"/>
      <c r="M91" s="1666"/>
    </row>
    <row r="92" spans="12:13">
      <c r="L92" s="1666"/>
      <c r="M92" s="1666"/>
    </row>
    <row r="93" spans="12:13">
      <c r="L93" s="1666"/>
      <c r="M93" s="1666"/>
    </row>
    <row r="94" spans="12:13">
      <c r="L94" s="1666"/>
      <c r="M94" s="1666"/>
    </row>
    <row r="95" spans="12:13">
      <c r="L95" s="1666"/>
      <c r="M95" s="1666"/>
    </row>
    <row r="96" spans="12:13">
      <c r="L96" s="1666"/>
      <c r="M96" s="1666"/>
    </row>
    <row r="97" spans="12:13">
      <c r="L97" s="1666"/>
      <c r="M97" s="1666"/>
    </row>
    <row r="98" spans="12:13">
      <c r="L98" s="1666"/>
      <c r="M98" s="1666"/>
    </row>
    <row r="99" spans="12:13">
      <c r="L99" s="1666"/>
      <c r="M99" s="1666"/>
    </row>
    <row r="100" spans="12:13">
      <c r="L100" s="1666"/>
      <c r="M100" s="1666"/>
    </row>
    <row r="101" spans="12:13">
      <c r="L101" s="1666"/>
      <c r="M101" s="1666"/>
    </row>
    <row r="102" spans="12:13">
      <c r="L102" s="1666"/>
      <c r="M102" s="1666"/>
    </row>
    <row r="103" spans="12:13">
      <c r="L103" s="1666"/>
      <c r="M103" s="1666"/>
    </row>
    <row r="104" spans="12:13">
      <c r="L104" s="1666"/>
      <c r="M104" s="1666"/>
    </row>
    <row r="105" spans="12:13">
      <c r="L105" s="1666"/>
      <c r="M105" s="1666"/>
    </row>
    <row r="106" spans="12:13">
      <c r="L106" s="1666"/>
      <c r="M106" s="1666"/>
    </row>
    <row r="107" spans="12:13">
      <c r="L107" s="1666"/>
      <c r="M107" s="1666"/>
    </row>
    <row r="108" spans="12:13">
      <c r="L108" s="1666"/>
      <c r="M108" s="1666"/>
    </row>
    <row r="109" spans="12:13">
      <c r="L109" s="1666"/>
      <c r="M109" s="1666"/>
    </row>
    <row r="110" spans="12:13">
      <c r="L110" s="1666"/>
      <c r="M110" s="1666"/>
    </row>
    <row r="111" spans="12:13">
      <c r="L111" s="1666"/>
      <c r="M111" s="1666"/>
    </row>
    <row r="112" spans="12:13">
      <c r="L112" s="1666"/>
      <c r="M112" s="1666"/>
    </row>
    <row r="113" spans="12:13">
      <c r="L113" s="1666"/>
      <c r="M113" s="1666"/>
    </row>
    <row r="114" spans="12:13">
      <c r="L114" s="1666"/>
      <c r="M114" s="1666"/>
    </row>
    <row r="115" spans="12:13">
      <c r="L115" s="1666"/>
      <c r="M115" s="1666"/>
    </row>
    <row r="116" spans="12:13">
      <c r="L116" s="1666"/>
      <c r="M116" s="1666"/>
    </row>
  </sheetData>
  <mergeCells count="10">
    <mergeCell ref="A1:J1"/>
    <mergeCell ref="A2:J2"/>
    <mergeCell ref="A3:J3"/>
    <mergeCell ref="A4:J4"/>
    <mergeCell ref="A5:A7"/>
    <mergeCell ref="C5:E5"/>
    <mergeCell ref="F5:H5"/>
    <mergeCell ref="I5:J5"/>
    <mergeCell ref="I6:I7"/>
    <mergeCell ref="J6:J7"/>
  </mergeCells>
  <pageMargins left="0.75" right="0.53" top="1" bottom="1" header="0.3" footer="0.3"/>
  <pageSetup scale="91"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A1:P31"/>
  <sheetViews>
    <sheetView showGridLines="0" workbookViewId="0">
      <selection activeCell="I12" sqref="I12"/>
    </sheetView>
  </sheetViews>
  <sheetFormatPr defaultColWidth="32" defaultRowHeight="15.75"/>
  <cols>
    <col min="1" max="1" width="56.140625" style="414" bestFit="1" customWidth="1"/>
    <col min="2" max="12" width="12.7109375" style="414" customWidth="1"/>
    <col min="13" max="13" width="13.7109375" style="414" customWidth="1"/>
    <col min="14" max="253" width="32" style="414"/>
    <col min="254" max="254" width="28.28515625" style="414" customWidth="1"/>
    <col min="255" max="255" width="0" style="414" hidden="1" customWidth="1"/>
    <col min="256" max="256" width="8" style="414" customWidth="1"/>
    <col min="257" max="257" width="8.85546875" style="414" bestFit="1" customWidth="1"/>
    <col min="258" max="263" width="9.42578125" style="414" bestFit="1" customWidth="1"/>
    <col min="264" max="264" width="12.140625" style="414" customWidth="1"/>
    <col min="265" max="265" width="9.42578125" style="414" bestFit="1" customWidth="1"/>
    <col min="266" max="509" width="32" style="414"/>
    <col min="510" max="510" width="28.28515625" style="414" customWidth="1"/>
    <col min="511" max="511" width="0" style="414" hidden="1" customWidth="1"/>
    <col min="512" max="512" width="8" style="414" customWidth="1"/>
    <col min="513" max="513" width="8.85546875" style="414" bestFit="1" customWidth="1"/>
    <col min="514" max="519" width="9.42578125" style="414" bestFit="1" customWidth="1"/>
    <col min="520" max="520" width="12.140625" style="414" customWidth="1"/>
    <col min="521" max="521" width="9.42578125" style="414" bestFit="1" customWidth="1"/>
    <col min="522" max="765" width="32" style="414"/>
    <col min="766" max="766" width="28.28515625" style="414" customWidth="1"/>
    <col min="767" max="767" width="0" style="414" hidden="1" customWidth="1"/>
    <col min="768" max="768" width="8" style="414" customWidth="1"/>
    <col min="769" max="769" width="8.85546875" style="414" bestFit="1" customWidth="1"/>
    <col min="770" max="775" width="9.42578125" style="414" bestFit="1" customWidth="1"/>
    <col min="776" max="776" width="12.140625" style="414" customWidth="1"/>
    <col min="777" max="777" width="9.42578125" style="414" bestFit="1" customWidth="1"/>
    <col min="778" max="1021" width="32" style="414"/>
    <col min="1022" max="1022" width="28.28515625" style="414" customWidth="1"/>
    <col min="1023" max="1023" width="0" style="414" hidden="1" customWidth="1"/>
    <col min="1024" max="1024" width="8" style="414" customWidth="1"/>
    <col min="1025" max="1025" width="8.85546875" style="414" bestFit="1" customWidth="1"/>
    <col min="1026" max="1031" width="9.42578125" style="414" bestFit="1" customWidth="1"/>
    <col min="1032" max="1032" width="12.140625" style="414" customWidth="1"/>
    <col min="1033" max="1033" width="9.42578125" style="414" bestFit="1" customWidth="1"/>
    <col min="1034" max="1277" width="32" style="414"/>
    <col min="1278" max="1278" width="28.28515625" style="414" customWidth="1"/>
    <col min="1279" max="1279" width="0" style="414" hidden="1" customWidth="1"/>
    <col min="1280" max="1280" width="8" style="414" customWidth="1"/>
    <col min="1281" max="1281" width="8.85546875" style="414" bestFit="1" customWidth="1"/>
    <col min="1282" max="1287" width="9.42578125" style="414" bestFit="1" customWidth="1"/>
    <col min="1288" max="1288" width="12.140625" style="414" customWidth="1"/>
    <col min="1289" max="1289" width="9.42578125" style="414" bestFit="1" customWidth="1"/>
    <col min="1290" max="1533" width="32" style="414"/>
    <col min="1534" max="1534" width="28.28515625" style="414" customWidth="1"/>
    <col min="1535" max="1535" width="0" style="414" hidden="1" customWidth="1"/>
    <col min="1536" max="1536" width="8" style="414" customWidth="1"/>
    <col min="1537" max="1537" width="8.85546875" style="414" bestFit="1" customWidth="1"/>
    <col min="1538" max="1543" width="9.42578125" style="414" bestFit="1" customWidth="1"/>
    <col min="1544" max="1544" width="12.140625" style="414" customWidth="1"/>
    <col min="1545" max="1545" width="9.42578125" style="414" bestFit="1" customWidth="1"/>
    <col min="1546" max="1789" width="32" style="414"/>
    <col min="1790" max="1790" width="28.28515625" style="414" customWidth="1"/>
    <col min="1791" max="1791" width="0" style="414" hidden="1" customWidth="1"/>
    <col min="1792" max="1792" width="8" style="414" customWidth="1"/>
    <col min="1793" max="1793" width="8.85546875" style="414" bestFit="1" customWidth="1"/>
    <col min="1794" max="1799" width="9.42578125" style="414" bestFit="1" customWidth="1"/>
    <col min="1800" max="1800" width="12.140625" style="414" customWidth="1"/>
    <col min="1801" max="1801" width="9.42578125" style="414" bestFit="1" customWidth="1"/>
    <col min="1802" max="2045" width="32" style="414"/>
    <col min="2046" max="2046" width="28.28515625" style="414" customWidth="1"/>
    <col min="2047" max="2047" width="0" style="414" hidden="1" customWidth="1"/>
    <col min="2048" max="2048" width="8" style="414" customWidth="1"/>
    <col min="2049" max="2049" width="8.85546875" style="414" bestFit="1" customWidth="1"/>
    <col min="2050" max="2055" width="9.42578125" style="414" bestFit="1" customWidth="1"/>
    <col min="2056" max="2056" width="12.140625" style="414" customWidth="1"/>
    <col min="2057" max="2057" width="9.42578125" style="414" bestFit="1" customWidth="1"/>
    <col min="2058" max="2301" width="32" style="414"/>
    <col min="2302" max="2302" width="28.28515625" style="414" customWidth="1"/>
    <col min="2303" max="2303" width="0" style="414" hidden="1" customWidth="1"/>
    <col min="2304" max="2304" width="8" style="414" customWidth="1"/>
    <col min="2305" max="2305" width="8.85546875" style="414" bestFit="1" customWidth="1"/>
    <col min="2306" max="2311" width="9.42578125" style="414" bestFit="1" customWidth="1"/>
    <col min="2312" max="2312" width="12.140625" style="414" customWidth="1"/>
    <col min="2313" max="2313" width="9.42578125" style="414" bestFit="1" customWidth="1"/>
    <col min="2314" max="2557" width="32" style="414"/>
    <col min="2558" max="2558" width="28.28515625" style="414" customWidth="1"/>
    <col min="2559" max="2559" width="0" style="414" hidden="1" customWidth="1"/>
    <col min="2560" max="2560" width="8" style="414" customWidth="1"/>
    <col min="2561" max="2561" width="8.85546875" style="414" bestFit="1" customWidth="1"/>
    <col min="2562" max="2567" width="9.42578125" style="414" bestFit="1" customWidth="1"/>
    <col min="2568" max="2568" width="12.140625" style="414" customWidth="1"/>
    <col min="2569" max="2569" width="9.42578125" style="414" bestFit="1" customWidth="1"/>
    <col min="2570" max="2813" width="32" style="414"/>
    <col min="2814" max="2814" width="28.28515625" style="414" customWidth="1"/>
    <col min="2815" max="2815" width="0" style="414" hidden="1" customWidth="1"/>
    <col min="2816" max="2816" width="8" style="414" customWidth="1"/>
    <col min="2817" max="2817" width="8.85546875" style="414" bestFit="1" customWidth="1"/>
    <col min="2818" max="2823" width="9.42578125" style="414" bestFit="1" customWidth="1"/>
    <col min="2824" max="2824" width="12.140625" style="414" customWidth="1"/>
    <col min="2825" max="2825" width="9.42578125" style="414" bestFit="1" customWidth="1"/>
    <col min="2826" max="3069" width="32" style="414"/>
    <col min="3070" max="3070" width="28.28515625" style="414" customWidth="1"/>
    <col min="3071" max="3071" width="0" style="414" hidden="1" customWidth="1"/>
    <col min="3072" max="3072" width="8" style="414" customWidth="1"/>
    <col min="3073" max="3073" width="8.85546875" style="414" bestFit="1" customWidth="1"/>
    <col min="3074" max="3079" width="9.42578125" style="414" bestFit="1" customWidth="1"/>
    <col min="3080" max="3080" width="12.140625" style="414" customWidth="1"/>
    <col min="3081" max="3081" width="9.42578125" style="414" bestFit="1" customWidth="1"/>
    <col min="3082" max="3325" width="32" style="414"/>
    <col min="3326" max="3326" width="28.28515625" style="414" customWidth="1"/>
    <col min="3327" max="3327" width="0" style="414" hidden="1" customWidth="1"/>
    <col min="3328" max="3328" width="8" style="414" customWidth="1"/>
    <col min="3329" max="3329" width="8.85546875" style="414" bestFit="1" customWidth="1"/>
    <col min="3330" max="3335" width="9.42578125" style="414" bestFit="1" customWidth="1"/>
    <col min="3336" max="3336" width="12.140625" style="414" customWidth="1"/>
    <col min="3337" max="3337" width="9.42578125" style="414" bestFit="1" customWidth="1"/>
    <col min="3338" max="3581" width="32" style="414"/>
    <col min="3582" max="3582" width="28.28515625" style="414" customWidth="1"/>
    <col min="3583" max="3583" width="0" style="414" hidden="1" customWidth="1"/>
    <col min="3584" max="3584" width="8" style="414" customWidth="1"/>
    <col min="3585" max="3585" width="8.85546875" style="414" bestFit="1" customWidth="1"/>
    <col min="3586" max="3591" width="9.42578125" style="414" bestFit="1" customWidth="1"/>
    <col min="3592" max="3592" width="12.140625" style="414" customWidth="1"/>
    <col min="3593" max="3593" width="9.42578125" style="414" bestFit="1" customWidth="1"/>
    <col min="3594" max="3837" width="32" style="414"/>
    <col min="3838" max="3838" width="28.28515625" style="414" customWidth="1"/>
    <col min="3839" max="3839" width="0" style="414" hidden="1" customWidth="1"/>
    <col min="3840" max="3840" width="8" style="414" customWidth="1"/>
    <col min="3841" max="3841" width="8.85546875" style="414" bestFit="1" customWidth="1"/>
    <col min="3842" max="3847" width="9.42578125" style="414" bestFit="1" customWidth="1"/>
    <col min="3848" max="3848" width="12.140625" style="414" customWidth="1"/>
    <col min="3849" max="3849" width="9.42578125" style="414" bestFit="1" customWidth="1"/>
    <col min="3850" max="4093" width="32" style="414"/>
    <col min="4094" max="4094" width="28.28515625" style="414" customWidth="1"/>
    <col min="4095" max="4095" width="0" style="414" hidden="1" customWidth="1"/>
    <col min="4096" max="4096" width="8" style="414" customWidth="1"/>
    <col min="4097" max="4097" width="8.85546875" style="414" bestFit="1" customWidth="1"/>
    <col min="4098" max="4103" width="9.42578125" style="414" bestFit="1" customWidth="1"/>
    <col min="4104" max="4104" width="12.140625" style="414" customWidth="1"/>
    <col min="4105" max="4105" width="9.42578125" style="414" bestFit="1" customWidth="1"/>
    <col min="4106" max="4349" width="32" style="414"/>
    <col min="4350" max="4350" width="28.28515625" style="414" customWidth="1"/>
    <col min="4351" max="4351" width="0" style="414" hidden="1" customWidth="1"/>
    <col min="4352" max="4352" width="8" style="414" customWidth="1"/>
    <col min="4353" max="4353" width="8.85546875" style="414" bestFit="1" customWidth="1"/>
    <col min="4354" max="4359" width="9.42578125" style="414" bestFit="1" customWidth="1"/>
    <col min="4360" max="4360" width="12.140625" style="414" customWidth="1"/>
    <col min="4361" max="4361" width="9.42578125" style="414" bestFit="1" customWidth="1"/>
    <col min="4362" max="4605" width="32" style="414"/>
    <col min="4606" max="4606" width="28.28515625" style="414" customWidth="1"/>
    <col min="4607" max="4607" width="0" style="414" hidden="1" customWidth="1"/>
    <col min="4608" max="4608" width="8" style="414" customWidth="1"/>
    <col min="4609" max="4609" width="8.85546875" style="414" bestFit="1" customWidth="1"/>
    <col min="4610" max="4615" width="9.42578125" style="414" bestFit="1" customWidth="1"/>
    <col min="4616" max="4616" width="12.140625" style="414" customWidth="1"/>
    <col min="4617" max="4617" width="9.42578125" style="414" bestFit="1" customWidth="1"/>
    <col min="4618" max="4861" width="32" style="414"/>
    <col min="4862" max="4862" width="28.28515625" style="414" customWidth="1"/>
    <col min="4863" max="4863" width="0" style="414" hidden="1" customWidth="1"/>
    <col min="4864" max="4864" width="8" style="414" customWidth="1"/>
    <col min="4865" max="4865" width="8.85546875" style="414" bestFit="1" customWidth="1"/>
    <col min="4866" max="4871" width="9.42578125" style="414" bestFit="1" customWidth="1"/>
    <col min="4872" max="4872" width="12.140625" style="414" customWidth="1"/>
    <col min="4873" max="4873" width="9.42578125" style="414" bestFit="1" customWidth="1"/>
    <col min="4874" max="5117" width="32" style="414"/>
    <col min="5118" max="5118" width="28.28515625" style="414" customWidth="1"/>
    <col min="5119" max="5119" width="0" style="414" hidden="1" customWidth="1"/>
    <col min="5120" max="5120" width="8" style="414" customWidth="1"/>
    <col min="5121" max="5121" width="8.85546875" style="414" bestFit="1" customWidth="1"/>
    <col min="5122" max="5127" width="9.42578125" style="414" bestFit="1" customWidth="1"/>
    <col min="5128" max="5128" width="12.140625" style="414" customWidth="1"/>
    <col min="5129" max="5129" width="9.42578125" style="414" bestFit="1" customWidth="1"/>
    <col min="5130" max="5373" width="32" style="414"/>
    <col min="5374" max="5374" width="28.28515625" style="414" customWidth="1"/>
    <col min="5375" max="5375" width="0" style="414" hidden="1" customWidth="1"/>
    <col min="5376" max="5376" width="8" style="414" customWidth="1"/>
    <col min="5377" max="5377" width="8.85546875" style="414" bestFit="1" customWidth="1"/>
    <col min="5378" max="5383" width="9.42578125" style="414" bestFit="1" customWidth="1"/>
    <col min="5384" max="5384" width="12.140625" style="414" customWidth="1"/>
    <col min="5385" max="5385" width="9.42578125" style="414" bestFit="1" customWidth="1"/>
    <col min="5386" max="5629" width="32" style="414"/>
    <col min="5630" max="5630" width="28.28515625" style="414" customWidth="1"/>
    <col min="5631" max="5631" width="0" style="414" hidden="1" customWidth="1"/>
    <col min="5632" max="5632" width="8" style="414" customWidth="1"/>
    <col min="5633" max="5633" width="8.85546875" style="414" bestFit="1" customWidth="1"/>
    <col min="5634" max="5639" width="9.42578125" style="414" bestFit="1" customWidth="1"/>
    <col min="5640" max="5640" width="12.140625" style="414" customWidth="1"/>
    <col min="5641" max="5641" width="9.42578125" style="414" bestFit="1" customWidth="1"/>
    <col min="5642" max="5885" width="32" style="414"/>
    <col min="5886" max="5886" width="28.28515625" style="414" customWidth="1"/>
    <col min="5887" max="5887" width="0" style="414" hidden="1" customWidth="1"/>
    <col min="5888" max="5888" width="8" style="414" customWidth="1"/>
    <col min="5889" max="5889" width="8.85546875" style="414" bestFit="1" customWidth="1"/>
    <col min="5890" max="5895" width="9.42578125" style="414" bestFit="1" customWidth="1"/>
    <col min="5896" max="5896" width="12.140625" style="414" customWidth="1"/>
    <col min="5897" max="5897" width="9.42578125" style="414" bestFit="1" customWidth="1"/>
    <col min="5898" max="6141" width="32" style="414"/>
    <col min="6142" max="6142" width="28.28515625" style="414" customWidth="1"/>
    <col min="6143" max="6143" width="0" style="414" hidden="1" customWidth="1"/>
    <col min="6144" max="6144" width="8" style="414" customWidth="1"/>
    <col min="6145" max="6145" width="8.85546875" style="414" bestFit="1" customWidth="1"/>
    <col min="6146" max="6151" width="9.42578125" style="414" bestFit="1" customWidth="1"/>
    <col min="6152" max="6152" width="12.140625" style="414" customWidth="1"/>
    <col min="6153" max="6153" width="9.42578125" style="414" bestFit="1" customWidth="1"/>
    <col min="6154" max="6397" width="32" style="414"/>
    <col min="6398" max="6398" width="28.28515625" style="414" customWidth="1"/>
    <col min="6399" max="6399" width="0" style="414" hidden="1" customWidth="1"/>
    <col min="6400" max="6400" width="8" style="414" customWidth="1"/>
    <col min="6401" max="6401" width="8.85546875" style="414" bestFit="1" customWidth="1"/>
    <col min="6402" max="6407" width="9.42578125" style="414" bestFit="1" customWidth="1"/>
    <col min="6408" max="6408" width="12.140625" style="414" customWidth="1"/>
    <col min="6409" max="6409" width="9.42578125" style="414" bestFit="1" customWidth="1"/>
    <col min="6410" max="6653" width="32" style="414"/>
    <col min="6654" max="6654" width="28.28515625" style="414" customWidth="1"/>
    <col min="6655" max="6655" width="0" style="414" hidden="1" customWidth="1"/>
    <col min="6656" max="6656" width="8" style="414" customWidth="1"/>
    <col min="6657" max="6657" width="8.85546875" style="414" bestFit="1" customWidth="1"/>
    <col min="6658" max="6663" width="9.42578125" style="414" bestFit="1" customWidth="1"/>
    <col min="6664" max="6664" width="12.140625" style="414" customWidth="1"/>
    <col min="6665" max="6665" width="9.42578125" style="414" bestFit="1" customWidth="1"/>
    <col min="6666" max="6909" width="32" style="414"/>
    <col min="6910" max="6910" width="28.28515625" style="414" customWidth="1"/>
    <col min="6911" max="6911" width="0" style="414" hidden="1" customWidth="1"/>
    <col min="6912" max="6912" width="8" style="414" customWidth="1"/>
    <col min="6913" max="6913" width="8.85546875" style="414" bestFit="1" customWidth="1"/>
    <col min="6914" max="6919" width="9.42578125" style="414" bestFit="1" customWidth="1"/>
    <col min="6920" max="6920" width="12.140625" style="414" customWidth="1"/>
    <col min="6921" max="6921" width="9.42578125" style="414" bestFit="1" customWidth="1"/>
    <col min="6922" max="7165" width="32" style="414"/>
    <col min="7166" max="7166" width="28.28515625" style="414" customWidth="1"/>
    <col min="7167" max="7167" width="0" style="414" hidden="1" customWidth="1"/>
    <col min="7168" max="7168" width="8" style="414" customWidth="1"/>
    <col min="7169" max="7169" width="8.85546875" style="414" bestFit="1" customWidth="1"/>
    <col min="7170" max="7175" width="9.42578125" style="414" bestFit="1" customWidth="1"/>
    <col min="7176" max="7176" width="12.140625" style="414" customWidth="1"/>
    <col min="7177" max="7177" width="9.42578125" style="414" bestFit="1" customWidth="1"/>
    <col min="7178" max="7421" width="32" style="414"/>
    <col min="7422" max="7422" width="28.28515625" style="414" customWidth="1"/>
    <col min="7423" max="7423" width="0" style="414" hidden="1" customWidth="1"/>
    <col min="7424" max="7424" width="8" style="414" customWidth="1"/>
    <col min="7425" max="7425" width="8.85546875" style="414" bestFit="1" customWidth="1"/>
    <col min="7426" max="7431" width="9.42578125" style="414" bestFit="1" customWidth="1"/>
    <col min="7432" max="7432" width="12.140625" style="414" customWidth="1"/>
    <col min="7433" max="7433" width="9.42578125" style="414" bestFit="1" customWidth="1"/>
    <col min="7434" max="7677" width="32" style="414"/>
    <col min="7678" max="7678" width="28.28515625" style="414" customWidth="1"/>
    <col min="7679" max="7679" width="0" style="414" hidden="1" customWidth="1"/>
    <col min="7680" max="7680" width="8" style="414" customWidth="1"/>
    <col min="7681" max="7681" width="8.85546875" style="414" bestFit="1" customWidth="1"/>
    <col min="7682" max="7687" width="9.42578125" style="414" bestFit="1" customWidth="1"/>
    <col min="7688" max="7688" width="12.140625" style="414" customWidth="1"/>
    <col min="7689" max="7689" width="9.42578125" style="414" bestFit="1" customWidth="1"/>
    <col min="7690" max="7933" width="32" style="414"/>
    <col min="7934" max="7934" width="28.28515625" style="414" customWidth="1"/>
    <col min="7935" max="7935" width="0" style="414" hidden="1" customWidth="1"/>
    <col min="7936" max="7936" width="8" style="414" customWidth="1"/>
    <col min="7937" max="7937" width="8.85546875" style="414" bestFit="1" customWidth="1"/>
    <col min="7938" max="7943" width="9.42578125" style="414" bestFit="1" customWidth="1"/>
    <col min="7944" max="7944" width="12.140625" style="414" customWidth="1"/>
    <col min="7945" max="7945" width="9.42578125" style="414" bestFit="1" customWidth="1"/>
    <col min="7946" max="8189" width="32" style="414"/>
    <col min="8190" max="8190" width="28.28515625" style="414" customWidth="1"/>
    <col min="8191" max="8191" width="0" style="414" hidden="1" customWidth="1"/>
    <col min="8192" max="8192" width="8" style="414" customWidth="1"/>
    <col min="8193" max="8193" width="8.85546875" style="414" bestFit="1" customWidth="1"/>
    <col min="8194" max="8199" width="9.42578125" style="414" bestFit="1" customWidth="1"/>
    <col min="8200" max="8200" width="12.140625" style="414" customWidth="1"/>
    <col min="8201" max="8201" width="9.42578125" style="414" bestFit="1" customWidth="1"/>
    <col min="8202" max="8445" width="32" style="414"/>
    <col min="8446" max="8446" width="28.28515625" style="414" customWidth="1"/>
    <col min="8447" max="8447" width="0" style="414" hidden="1" customWidth="1"/>
    <col min="8448" max="8448" width="8" style="414" customWidth="1"/>
    <col min="8449" max="8449" width="8.85546875" style="414" bestFit="1" customWidth="1"/>
    <col min="8450" max="8455" width="9.42578125" style="414" bestFit="1" customWidth="1"/>
    <col min="8456" max="8456" width="12.140625" style="414" customWidth="1"/>
    <col min="8457" max="8457" width="9.42578125" style="414" bestFit="1" customWidth="1"/>
    <col min="8458" max="8701" width="32" style="414"/>
    <col min="8702" max="8702" width="28.28515625" style="414" customWidth="1"/>
    <col min="8703" max="8703" width="0" style="414" hidden="1" customWidth="1"/>
    <col min="8704" max="8704" width="8" style="414" customWidth="1"/>
    <col min="8705" max="8705" width="8.85546875" style="414" bestFit="1" customWidth="1"/>
    <col min="8706" max="8711" width="9.42578125" style="414" bestFit="1" customWidth="1"/>
    <col min="8712" max="8712" width="12.140625" style="414" customWidth="1"/>
    <col min="8713" max="8713" width="9.42578125" style="414" bestFit="1" customWidth="1"/>
    <col min="8714" max="8957" width="32" style="414"/>
    <col min="8958" max="8958" width="28.28515625" style="414" customWidth="1"/>
    <col min="8959" max="8959" width="0" style="414" hidden="1" customWidth="1"/>
    <col min="8960" max="8960" width="8" style="414" customWidth="1"/>
    <col min="8961" max="8961" width="8.85546875" style="414" bestFit="1" customWidth="1"/>
    <col min="8962" max="8967" width="9.42578125" style="414" bestFit="1" customWidth="1"/>
    <col min="8968" max="8968" width="12.140625" style="414" customWidth="1"/>
    <col min="8969" max="8969" width="9.42578125" style="414" bestFit="1" customWidth="1"/>
    <col min="8970" max="9213" width="32" style="414"/>
    <col min="9214" max="9214" width="28.28515625" style="414" customWidth="1"/>
    <col min="9215" max="9215" width="0" style="414" hidden="1" customWidth="1"/>
    <col min="9216" max="9216" width="8" style="414" customWidth="1"/>
    <col min="9217" max="9217" width="8.85546875" style="414" bestFit="1" customWidth="1"/>
    <col min="9218" max="9223" width="9.42578125" style="414" bestFit="1" customWidth="1"/>
    <col min="9224" max="9224" width="12.140625" style="414" customWidth="1"/>
    <col min="9225" max="9225" width="9.42578125" style="414" bestFit="1" customWidth="1"/>
    <col min="9226" max="9469" width="32" style="414"/>
    <col min="9470" max="9470" width="28.28515625" style="414" customWidth="1"/>
    <col min="9471" max="9471" width="0" style="414" hidden="1" customWidth="1"/>
    <col min="9472" max="9472" width="8" style="414" customWidth="1"/>
    <col min="9473" max="9473" width="8.85546875" style="414" bestFit="1" customWidth="1"/>
    <col min="9474" max="9479" width="9.42578125" style="414" bestFit="1" customWidth="1"/>
    <col min="9480" max="9480" width="12.140625" style="414" customWidth="1"/>
    <col min="9481" max="9481" width="9.42578125" style="414" bestFit="1" customWidth="1"/>
    <col min="9482" max="9725" width="32" style="414"/>
    <col min="9726" max="9726" width="28.28515625" style="414" customWidth="1"/>
    <col min="9727" max="9727" width="0" style="414" hidden="1" customWidth="1"/>
    <col min="9728" max="9728" width="8" style="414" customWidth="1"/>
    <col min="9729" max="9729" width="8.85546875" style="414" bestFit="1" customWidth="1"/>
    <col min="9730" max="9735" width="9.42578125" style="414" bestFit="1" customWidth="1"/>
    <col min="9736" max="9736" width="12.140625" style="414" customWidth="1"/>
    <col min="9737" max="9737" width="9.42578125" style="414" bestFit="1" customWidth="1"/>
    <col min="9738" max="9981" width="32" style="414"/>
    <col min="9982" max="9982" width="28.28515625" style="414" customWidth="1"/>
    <col min="9983" max="9983" width="0" style="414" hidden="1" customWidth="1"/>
    <col min="9984" max="9984" width="8" style="414" customWidth="1"/>
    <col min="9985" max="9985" width="8.85546875" style="414" bestFit="1" customWidth="1"/>
    <col min="9986" max="9991" width="9.42578125" style="414" bestFit="1" customWidth="1"/>
    <col min="9992" max="9992" width="12.140625" style="414" customWidth="1"/>
    <col min="9993" max="9993" width="9.42578125" style="414" bestFit="1" customWidth="1"/>
    <col min="9994" max="10237" width="32" style="414"/>
    <col min="10238" max="10238" width="28.28515625" style="414" customWidth="1"/>
    <col min="10239" max="10239" width="0" style="414" hidden="1" customWidth="1"/>
    <col min="10240" max="10240" width="8" style="414" customWidth="1"/>
    <col min="10241" max="10241" width="8.85546875" style="414" bestFit="1" customWidth="1"/>
    <col min="10242" max="10247" width="9.42578125" style="414" bestFit="1" customWidth="1"/>
    <col min="10248" max="10248" width="12.140625" style="414" customWidth="1"/>
    <col min="10249" max="10249" width="9.42578125" style="414" bestFit="1" customWidth="1"/>
    <col min="10250" max="10493" width="32" style="414"/>
    <col min="10494" max="10494" width="28.28515625" style="414" customWidth="1"/>
    <col min="10495" max="10495" width="0" style="414" hidden="1" customWidth="1"/>
    <col min="10496" max="10496" width="8" style="414" customWidth="1"/>
    <col min="10497" max="10497" width="8.85546875" style="414" bestFit="1" customWidth="1"/>
    <col min="10498" max="10503" width="9.42578125" style="414" bestFit="1" customWidth="1"/>
    <col min="10504" max="10504" width="12.140625" style="414" customWidth="1"/>
    <col min="10505" max="10505" width="9.42578125" style="414" bestFit="1" customWidth="1"/>
    <col min="10506" max="10749" width="32" style="414"/>
    <col min="10750" max="10750" width="28.28515625" style="414" customWidth="1"/>
    <col min="10751" max="10751" width="0" style="414" hidden="1" customWidth="1"/>
    <col min="10752" max="10752" width="8" style="414" customWidth="1"/>
    <col min="10753" max="10753" width="8.85546875" style="414" bestFit="1" customWidth="1"/>
    <col min="10754" max="10759" width="9.42578125" style="414" bestFit="1" customWidth="1"/>
    <col min="10760" max="10760" width="12.140625" style="414" customWidth="1"/>
    <col min="10761" max="10761" width="9.42578125" style="414" bestFit="1" customWidth="1"/>
    <col min="10762" max="11005" width="32" style="414"/>
    <col min="11006" max="11006" width="28.28515625" style="414" customWidth="1"/>
    <col min="11007" max="11007" width="0" style="414" hidden="1" customWidth="1"/>
    <col min="11008" max="11008" width="8" style="414" customWidth="1"/>
    <col min="11009" max="11009" width="8.85546875" style="414" bestFit="1" customWidth="1"/>
    <col min="11010" max="11015" width="9.42578125" style="414" bestFit="1" customWidth="1"/>
    <col min="11016" max="11016" width="12.140625" style="414" customWidth="1"/>
    <col min="11017" max="11017" width="9.42578125" style="414" bestFit="1" customWidth="1"/>
    <col min="11018" max="11261" width="32" style="414"/>
    <col min="11262" max="11262" width="28.28515625" style="414" customWidth="1"/>
    <col min="11263" max="11263" width="0" style="414" hidden="1" customWidth="1"/>
    <col min="11264" max="11264" width="8" style="414" customWidth="1"/>
    <col min="11265" max="11265" width="8.85546875" style="414" bestFit="1" customWidth="1"/>
    <col min="11266" max="11271" width="9.42578125" style="414" bestFit="1" customWidth="1"/>
    <col min="11272" max="11272" width="12.140625" style="414" customWidth="1"/>
    <col min="11273" max="11273" width="9.42578125" style="414" bestFit="1" customWidth="1"/>
    <col min="11274" max="11517" width="32" style="414"/>
    <col min="11518" max="11518" width="28.28515625" style="414" customWidth="1"/>
    <col min="11519" max="11519" width="0" style="414" hidden="1" customWidth="1"/>
    <col min="11520" max="11520" width="8" style="414" customWidth="1"/>
    <col min="11521" max="11521" width="8.85546875" style="414" bestFit="1" customWidth="1"/>
    <col min="11522" max="11527" width="9.42578125" style="414" bestFit="1" customWidth="1"/>
    <col min="11528" max="11528" width="12.140625" style="414" customWidth="1"/>
    <col min="11529" max="11529" width="9.42578125" style="414" bestFit="1" customWidth="1"/>
    <col min="11530" max="11773" width="32" style="414"/>
    <col min="11774" max="11774" width="28.28515625" style="414" customWidth="1"/>
    <col min="11775" max="11775" width="0" style="414" hidden="1" customWidth="1"/>
    <col min="11776" max="11776" width="8" style="414" customWidth="1"/>
    <col min="11777" max="11777" width="8.85546875" style="414" bestFit="1" customWidth="1"/>
    <col min="11778" max="11783" width="9.42578125" style="414" bestFit="1" customWidth="1"/>
    <col min="11784" max="11784" width="12.140625" style="414" customWidth="1"/>
    <col min="11785" max="11785" width="9.42578125" style="414" bestFit="1" customWidth="1"/>
    <col min="11786" max="12029" width="32" style="414"/>
    <col min="12030" max="12030" width="28.28515625" style="414" customWidth="1"/>
    <col min="12031" max="12031" width="0" style="414" hidden="1" customWidth="1"/>
    <col min="12032" max="12032" width="8" style="414" customWidth="1"/>
    <col min="12033" max="12033" width="8.85546875" style="414" bestFit="1" customWidth="1"/>
    <col min="12034" max="12039" width="9.42578125" style="414" bestFit="1" customWidth="1"/>
    <col min="12040" max="12040" width="12.140625" style="414" customWidth="1"/>
    <col min="12041" max="12041" width="9.42578125" style="414" bestFit="1" customWidth="1"/>
    <col min="12042" max="12285" width="32" style="414"/>
    <col min="12286" max="12286" width="28.28515625" style="414" customWidth="1"/>
    <col min="12287" max="12287" width="0" style="414" hidden="1" customWidth="1"/>
    <col min="12288" max="12288" width="8" style="414" customWidth="1"/>
    <col min="12289" max="12289" width="8.85546875" style="414" bestFit="1" customWidth="1"/>
    <col min="12290" max="12295" width="9.42578125" style="414" bestFit="1" customWidth="1"/>
    <col min="12296" max="12296" width="12.140625" style="414" customWidth="1"/>
    <col min="12297" max="12297" width="9.42578125" style="414" bestFit="1" customWidth="1"/>
    <col min="12298" max="12541" width="32" style="414"/>
    <col min="12542" max="12542" width="28.28515625" style="414" customWidth="1"/>
    <col min="12543" max="12543" width="0" style="414" hidden="1" customWidth="1"/>
    <col min="12544" max="12544" width="8" style="414" customWidth="1"/>
    <col min="12545" max="12545" width="8.85546875" style="414" bestFit="1" customWidth="1"/>
    <col min="12546" max="12551" width="9.42578125" style="414" bestFit="1" customWidth="1"/>
    <col min="12552" max="12552" width="12.140625" style="414" customWidth="1"/>
    <col min="12553" max="12553" width="9.42578125" style="414" bestFit="1" customWidth="1"/>
    <col min="12554" max="12797" width="32" style="414"/>
    <col min="12798" max="12798" width="28.28515625" style="414" customWidth="1"/>
    <col min="12799" max="12799" width="0" style="414" hidden="1" customWidth="1"/>
    <col min="12800" max="12800" width="8" style="414" customWidth="1"/>
    <col min="12801" max="12801" width="8.85546875" style="414" bestFit="1" customWidth="1"/>
    <col min="12802" max="12807" width="9.42578125" style="414" bestFit="1" customWidth="1"/>
    <col min="12808" max="12808" width="12.140625" style="414" customWidth="1"/>
    <col min="12809" max="12809" width="9.42578125" style="414" bestFit="1" customWidth="1"/>
    <col min="12810" max="13053" width="32" style="414"/>
    <col min="13054" max="13054" width="28.28515625" style="414" customWidth="1"/>
    <col min="13055" max="13055" width="0" style="414" hidden="1" customWidth="1"/>
    <col min="13056" max="13056" width="8" style="414" customWidth="1"/>
    <col min="13057" max="13057" width="8.85546875" style="414" bestFit="1" customWidth="1"/>
    <col min="13058" max="13063" width="9.42578125" style="414" bestFit="1" customWidth="1"/>
    <col min="13064" max="13064" width="12.140625" style="414" customWidth="1"/>
    <col min="13065" max="13065" width="9.42578125" style="414" bestFit="1" customWidth="1"/>
    <col min="13066" max="13309" width="32" style="414"/>
    <col min="13310" max="13310" width="28.28515625" style="414" customWidth="1"/>
    <col min="13311" max="13311" width="0" style="414" hidden="1" customWidth="1"/>
    <col min="13312" max="13312" width="8" style="414" customWidth="1"/>
    <col min="13313" max="13313" width="8.85546875" style="414" bestFit="1" customWidth="1"/>
    <col min="13314" max="13319" width="9.42578125" style="414" bestFit="1" customWidth="1"/>
    <col min="13320" max="13320" width="12.140625" style="414" customWidth="1"/>
    <col min="13321" max="13321" width="9.42578125" style="414" bestFit="1" customWidth="1"/>
    <col min="13322" max="13565" width="32" style="414"/>
    <col min="13566" max="13566" width="28.28515625" style="414" customWidth="1"/>
    <col min="13567" max="13567" width="0" style="414" hidden="1" customWidth="1"/>
    <col min="13568" max="13568" width="8" style="414" customWidth="1"/>
    <col min="13569" max="13569" width="8.85546875" style="414" bestFit="1" customWidth="1"/>
    <col min="13570" max="13575" width="9.42578125" style="414" bestFit="1" customWidth="1"/>
    <col min="13576" max="13576" width="12.140625" style="414" customWidth="1"/>
    <col min="13577" max="13577" width="9.42578125" style="414" bestFit="1" customWidth="1"/>
    <col min="13578" max="13821" width="32" style="414"/>
    <col min="13822" max="13822" width="28.28515625" style="414" customWidth="1"/>
    <col min="13823" max="13823" width="0" style="414" hidden="1" customWidth="1"/>
    <col min="13824" max="13824" width="8" style="414" customWidth="1"/>
    <col min="13825" max="13825" width="8.85546875" style="414" bestFit="1" customWidth="1"/>
    <col min="13826" max="13831" width="9.42578125" style="414" bestFit="1" customWidth="1"/>
    <col min="13832" max="13832" width="12.140625" style="414" customWidth="1"/>
    <col min="13833" max="13833" width="9.42578125" style="414" bestFit="1" customWidth="1"/>
    <col min="13834" max="14077" width="32" style="414"/>
    <col min="14078" max="14078" width="28.28515625" style="414" customWidth="1"/>
    <col min="14079" max="14079" width="0" style="414" hidden="1" customWidth="1"/>
    <col min="14080" max="14080" width="8" style="414" customWidth="1"/>
    <col min="14081" max="14081" width="8.85546875" style="414" bestFit="1" customWidth="1"/>
    <col min="14082" max="14087" width="9.42578125" style="414" bestFit="1" customWidth="1"/>
    <col min="14088" max="14088" width="12.140625" style="414" customWidth="1"/>
    <col min="14089" max="14089" width="9.42578125" style="414" bestFit="1" customWidth="1"/>
    <col min="14090" max="14333" width="32" style="414"/>
    <col min="14334" max="14334" width="28.28515625" style="414" customWidth="1"/>
    <col min="14335" max="14335" width="0" style="414" hidden="1" customWidth="1"/>
    <col min="14336" max="14336" width="8" style="414" customWidth="1"/>
    <col min="14337" max="14337" width="8.85546875" style="414" bestFit="1" customWidth="1"/>
    <col min="14338" max="14343" width="9.42578125" style="414" bestFit="1" customWidth="1"/>
    <col min="14344" max="14344" width="12.140625" style="414" customWidth="1"/>
    <col min="14345" max="14345" width="9.42578125" style="414" bestFit="1" customWidth="1"/>
    <col min="14346" max="14589" width="32" style="414"/>
    <col min="14590" max="14590" width="28.28515625" style="414" customWidth="1"/>
    <col min="14591" max="14591" width="0" style="414" hidden="1" customWidth="1"/>
    <col min="14592" max="14592" width="8" style="414" customWidth="1"/>
    <col min="14593" max="14593" width="8.85546875" style="414" bestFit="1" customWidth="1"/>
    <col min="14594" max="14599" width="9.42578125" style="414" bestFit="1" customWidth="1"/>
    <col min="14600" max="14600" width="12.140625" style="414" customWidth="1"/>
    <col min="14601" max="14601" width="9.42578125" style="414" bestFit="1" customWidth="1"/>
    <col min="14602" max="14845" width="32" style="414"/>
    <col min="14846" max="14846" width="28.28515625" style="414" customWidth="1"/>
    <col min="14847" max="14847" width="0" style="414" hidden="1" customWidth="1"/>
    <col min="14848" max="14848" width="8" style="414" customWidth="1"/>
    <col min="14849" max="14849" width="8.85546875" style="414" bestFit="1" customWidth="1"/>
    <col min="14850" max="14855" width="9.42578125" style="414" bestFit="1" customWidth="1"/>
    <col min="14856" max="14856" width="12.140625" style="414" customWidth="1"/>
    <col min="14857" max="14857" width="9.42578125" style="414" bestFit="1" customWidth="1"/>
    <col min="14858" max="15101" width="32" style="414"/>
    <col min="15102" max="15102" width="28.28515625" style="414" customWidth="1"/>
    <col min="15103" max="15103" width="0" style="414" hidden="1" customWidth="1"/>
    <col min="15104" max="15104" width="8" style="414" customWidth="1"/>
    <col min="15105" max="15105" width="8.85546875" style="414" bestFit="1" customWidth="1"/>
    <col min="15106" max="15111" width="9.42578125" style="414" bestFit="1" customWidth="1"/>
    <col min="15112" max="15112" width="12.140625" style="414" customWidth="1"/>
    <col min="15113" max="15113" width="9.42578125" style="414" bestFit="1" customWidth="1"/>
    <col min="15114" max="15357" width="32" style="414"/>
    <col min="15358" max="15358" width="28.28515625" style="414" customWidth="1"/>
    <col min="15359" max="15359" width="0" style="414" hidden="1" customWidth="1"/>
    <col min="15360" max="15360" width="8" style="414" customWidth="1"/>
    <col min="15361" max="15361" width="8.85546875" style="414" bestFit="1" customWidth="1"/>
    <col min="15362" max="15367" width="9.42578125" style="414" bestFit="1" customWidth="1"/>
    <col min="15368" max="15368" width="12.140625" style="414" customWidth="1"/>
    <col min="15369" max="15369" width="9.42578125" style="414" bestFit="1" customWidth="1"/>
    <col min="15370" max="15613" width="32" style="414"/>
    <col min="15614" max="15614" width="28.28515625" style="414" customWidth="1"/>
    <col min="15615" max="15615" width="0" style="414" hidden="1" customWidth="1"/>
    <col min="15616" max="15616" width="8" style="414" customWidth="1"/>
    <col min="15617" max="15617" width="8.85546875" style="414" bestFit="1" customWidth="1"/>
    <col min="15618" max="15623" width="9.42578125" style="414" bestFit="1" customWidth="1"/>
    <col min="15624" max="15624" width="12.140625" style="414" customWidth="1"/>
    <col min="15625" max="15625" width="9.42578125" style="414" bestFit="1" customWidth="1"/>
    <col min="15626" max="15869" width="32" style="414"/>
    <col min="15870" max="15870" width="28.28515625" style="414" customWidth="1"/>
    <col min="15871" max="15871" width="0" style="414" hidden="1" customWidth="1"/>
    <col min="15872" max="15872" width="8" style="414" customWidth="1"/>
    <col min="15873" max="15873" width="8.85546875" style="414" bestFit="1" customWidth="1"/>
    <col min="15874" max="15879" width="9.42578125" style="414" bestFit="1" customWidth="1"/>
    <col min="15880" max="15880" width="12.140625" style="414" customWidth="1"/>
    <col min="15881" max="15881" width="9.42578125" style="414" bestFit="1" customWidth="1"/>
    <col min="15882" max="16125" width="32" style="414"/>
    <col min="16126" max="16126" width="28.28515625" style="414" customWidth="1"/>
    <col min="16127" max="16127" width="0" style="414" hidden="1" customWidth="1"/>
    <col min="16128" max="16128" width="8" style="414" customWidth="1"/>
    <col min="16129" max="16129" width="8.85546875" style="414" bestFit="1" customWidth="1"/>
    <col min="16130" max="16135" width="9.42578125" style="414" bestFit="1" customWidth="1"/>
    <col min="16136" max="16136" width="12.140625" style="414" customWidth="1"/>
    <col min="16137" max="16137" width="9.42578125" style="414" bestFit="1" customWidth="1"/>
    <col min="16138" max="16384" width="32" style="414"/>
  </cols>
  <sheetData>
    <row r="1" spans="1:16">
      <c r="A1" s="2350" t="s">
        <v>83</v>
      </c>
      <c r="B1" s="2350"/>
      <c r="C1" s="2350"/>
      <c r="D1" s="2350"/>
      <c r="E1" s="2350"/>
      <c r="F1" s="2350"/>
      <c r="G1" s="2350"/>
      <c r="H1" s="2350"/>
      <c r="I1" s="2350"/>
      <c r="J1" s="2350"/>
      <c r="K1" s="2350"/>
      <c r="L1" s="2350"/>
      <c r="M1" s="2350"/>
    </row>
    <row r="2" spans="1:16">
      <c r="A2" s="2350" t="s">
        <v>381</v>
      </c>
      <c r="B2" s="2350"/>
      <c r="C2" s="2350"/>
      <c r="D2" s="2350"/>
      <c r="E2" s="2350"/>
      <c r="F2" s="2350"/>
      <c r="G2" s="2350"/>
      <c r="H2" s="2350"/>
      <c r="I2" s="2350"/>
      <c r="J2" s="2350"/>
      <c r="K2" s="2350"/>
      <c r="L2" s="2350"/>
      <c r="M2" s="2350"/>
    </row>
    <row r="3" spans="1:16">
      <c r="A3" s="2362" t="s">
        <v>324</v>
      </c>
      <c r="B3" s="2362"/>
      <c r="C3" s="2362"/>
      <c r="D3" s="2362"/>
      <c r="E3" s="2362"/>
      <c r="F3" s="2362"/>
      <c r="G3" s="2362"/>
      <c r="H3" s="2362"/>
      <c r="I3" s="2362"/>
      <c r="J3" s="2362"/>
      <c r="K3" s="2362"/>
      <c r="L3" s="2362"/>
      <c r="M3" s="2362"/>
    </row>
    <row r="4" spans="1:16" ht="16.5" thickBot="1">
      <c r="A4" s="412"/>
      <c r="B4" s="420"/>
      <c r="C4" s="420"/>
      <c r="D4" s="420"/>
      <c r="E4" s="421"/>
      <c r="F4" s="420"/>
      <c r="G4" s="422"/>
      <c r="H4" s="420"/>
      <c r="I4" s="420"/>
      <c r="J4" s="422"/>
      <c r="L4" s="2364" t="s">
        <v>325</v>
      </c>
      <c r="M4" s="2364"/>
    </row>
    <row r="5" spans="1:16" ht="26.25" customHeight="1" thickTop="1">
      <c r="A5" s="2365" t="s">
        <v>1813</v>
      </c>
      <c r="B5" s="440" t="s">
        <v>382</v>
      </c>
      <c r="C5" s="441" t="s">
        <v>327</v>
      </c>
      <c r="D5" s="441" t="s">
        <v>328</v>
      </c>
      <c r="E5" s="441" t="s">
        <v>329</v>
      </c>
      <c r="F5" s="440" t="s">
        <v>330</v>
      </c>
      <c r="G5" s="440" t="s">
        <v>331</v>
      </c>
      <c r="H5" s="440" t="s">
        <v>332</v>
      </c>
      <c r="I5" s="440" t="s">
        <v>333</v>
      </c>
      <c r="J5" s="440" t="s">
        <v>334</v>
      </c>
      <c r="K5" s="440" t="s">
        <v>335</v>
      </c>
      <c r="L5" s="440" t="s">
        <v>336</v>
      </c>
      <c r="M5" s="442" t="s">
        <v>337</v>
      </c>
    </row>
    <row r="6" spans="1:16" ht="26.25" customHeight="1">
      <c r="A6" s="2366"/>
      <c r="B6" s="443" t="s">
        <v>383</v>
      </c>
      <c r="C6" s="444" t="s">
        <v>338</v>
      </c>
      <c r="D6" s="445" t="s">
        <v>339</v>
      </c>
      <c r="E6" s="445" t="s">
        <v>340</v>
      </c>
      <c r="F6" s="445" t="s">
        <v>341</v>
      </c>
      <c r="G6" s="445" t="s">
        <v>342</v>
      </c>
      <c r="H6" s="445" t="s">
        <v>155</v>
      </c>
      <c r="I6" s="445" t="s">
        <v>0</v>
      </c>
      <c r="J6" s="445" t="s">
        <v>1</v>
      </c>
      <c r="K6" s="446" t="s">
        <v>87</v>
      </c>
      <c r="L6" s="446" t="s">
        <v>147</v>
      </c>
      <c r="M6" s="447" t="s">
        <v>148</v>
      </c>
    </row>
    <row r="7" spans="1:16" ht="26.25" customHeight="1">
      <c r="A7" s="1845" t="s">
        <v>384</v>
      </c>
      <c r="B7" s="1840">
        <v>441518.54562668502</v>
      </c>
      <c r="C7" s="1839">
        <v>988271.52694157092</v>
      </c>
      <c r="D7" s="1839">
        <v>1192773.5738653811</v>
      </c>
      <c r="E7" s="1846">
        <v>1366954.0672136724</v>
      </c>
      <c r="F7" s="1846">
        <v>1527343.5655751596</v>
      </c>
      <c r="G7" s="1846">
        <v>1695011.1042007003</v>
      </c>
      <c r="H7" s="1846">
        <v>1964539.5767162906</v>
      </c>
      <c r="I7" s="1846">
        <v>2130149.574364204</v>
      </c>
      <c r="J7" s="1846">
        <v>2253163.1013304256</v>
      </c>
      <c r="K7" s="1847">
        <v>2674492.7536630961</v>
      </c>
      <c r="L7" s="1847">
        <v>3031033.5629844563</v>
      </c>
      <c r="M7" s="1848">
        <v>3464319.1245102528</v>
      </c>
      <c r="N7" s="448"/>
      <c r="O7" s="448"/>
      <c r="P7" s="448"/>
    </row>
    <row r="8" spans="1:16" ht="26.25" customHeight="1">
      <c r="A8" s="1918" t="s">
        <v>385</v>
      </c>
      <c r="B8" s="1902">
        <v>390017.05288608384</v>
      </c>
      <c r="C8" s="1901">
        <v>895041.72357242648</v>
      </c>
      <c r="D8" s="1901">
        <v>1056184.5580281159</v>
      </c>
      <c r="E8" s="1901">
        <v>1176030.3245902651</v>
      </c>
      <c r="F8" s="1901">
        <v>1359538.8167405275</v>
      </c>
      <c r="G8" s="1901">
        <v>1516128.9438919441</v>
      </c>
      <c r="H8" s="1901">
        <v>1730312.2219384799</v>
      </c>
      <c r="I8" s="1901">
        <v>1934046.224176697</v>
      </c>
      <c r="J8" s="1901">
        <v>2161519.2762279022</v>
      </c>
      <c r="K8" s="1902">
        <v>2315286.5254909918</v>
      </c>
      <c r="L8" s="1902">
        <v>2491115.1567048733</v>
      </c>
      <c r="M8" s="1903">
        <v>2754990.6573337521</v>
      </c>
      <c r="N8" s="448"/>
      <c r="O8" s="448"/>
      <c r="P8" s="448"/>
    </row>
    <row r="9" spans="1:16" ht="26.25" customHeight="1">
      <c r="A9" s="1919" t="s">
        <v>386</v>
      </c>
      <c r="B9" s="1920">
        <v>35785.035696843348</v>
      </c>
      <c r="C9" s="1921">
        <v>106527</v>
      </c>
      <c r="D9" s="1921">
        <v>119188.89158201912</v>
      </c>
      <c r="E9" s="1921">
        <v>130917.0785136898</v>
      </c>
      <c r="F9" s="1921">
        <v>164370.35510458265</v>
      </c>
      <c r="G9" s="1921">
        <v>168406.94030966965</v>
      </c>
      <c r="H9" s="1921">
        <v>201914.91662877673</v>
      </c>
      <c r="I9" s="1921">
        <v>232532.17765094878</v>
      </c>
      <c r="J9" s="1921">
        <v>259703.70503134775</v>
      </c>
      <c r="K9" s="1920">
        <v>299852.12217564648</v>
      </c>
      <c r="L9" s="1920">
        <v>354262.217778505</v>
      </c>
      <c r="M9" s="1922">
        <v>399992.06613822491</v>
      </c>
      <c r="N9" s="448"/>
      <c r="O9" s="448"/>
      <c r="P9" s="448"/>
    </row>
    <row r="10" spans="1:16" ht="26.25" customHeight="1">
      <c r="A10" s="1923" t="s">
        <v>387</v>
      </c>
      <c r="B10" s="1909">
        <v>25376.197324224664</v>
      </c>
      <c r="C10" s="1908">
        <v>69838</v>
      </c>
      <c r="D10" s="1908">
        <v>77472.779528312429</v>
      </c>
      <c r="E10" s="1908">
        <v>86072.258055955113</v>
      </c>
      <c r="F10" s="1908">
        <v>109569.98450523085</v>
      </c>
      <c r="G10" s="1908">
        <v>112986.84821131725</v>
      </c>
      <c r="H10" s="1908">
        <v>142051.95812776929</v>
      </c>
      <c r="I10" s="1908">
        <v>176324.33167009585</v>
      </c>
      <c r="J10" s="1908">
        <v>192478.24102337958</v>
      </c>
      <c r="K10" s="1909">
        <v>245597.11929826852</v>
      </c>
      <c r="L10" s="1909">
        <v>298012.217778505</v>
      </c>
      <c r="M10" s="1910">
        <v>341993.75647849735</v>
      </c>
      <c r="N10" s="448"/>
      <c r="O10" s="448"/>
      <c r="P10" s="448"/>
    </row>
    <row r="11" spans="1:16" ht="26.25" customHeight="1">
      <c r="A11" s="1923" t="s">
        <v>388</v>
      </c>
      <c r="B11" s="1909">
        <v>10408.83837261868</v>
      </c>
      <c r="C11" s="1908">
        <v>36689</v>
      </c>
      <c r="D11" s="1908">
        <v>41716.112053706689</v>
      </c>
      <c r="E11" s="1908">
        <v>44844.820457734691</v>
      </c>
      <c r="F11" s="1908">
        <v>54800.370599351794</v>
      </c>
      <c r="G11" s="1908">
        <v>55420.09209835239</v>
      </c>
      <c r="H11" s="1908">
        <v>59862.958501007444</v>
      </c>
      <c r="I11" s="1908">
        <v>56207.845980852937</v>
      </c>
      <c r="J11" s="1908">
        <v>67225.46400796817</v>
      </c>
      <c r="K11" s="1909">
        <v>54255.002877377963</v>
      </c>
      <c r="L11" s="1909">
        <v>56250</v>
      </c>
      <c r="M11" s="1910">
        <v>57998.309659727565</v>
      </c>
      <c r="N11" s="448"/>
      <c r="O11" s="448"/>
      <c r="P11" s="448"/>
    </row>
    <row r="12" spans="1:16" ht="26.25" customHeight="1">
      <c r="A12" s="1919" t="s">
        <v>389</v>
      </c>
      <c r="B12" s="1920">
        <v>348989</v>
      </c>
      <c r="C12" s="1921">
        <v>772762</v>
      </c>
      <c r="D12" s="1921">
        <v>916993.33420905541</v>
      </c>
      <c r="E12" s="1921">
        <v>1022126.1058161258</v>
      </c>
      <c r="F12" s="1921">
        <v>1167861.3481063494</v>
      </c>
      <c r="G12" s="1921">
        <v>1318561.2831862902</v>
      </c>
      <c r="H12" s="1921">
        <v>1493375.2801141257</v>
      </c>
      <c r="I12" s="1921">
        <v>1662961.8011904566</v>
      </c>
      <c r="J12" s="1921">
        <v>1861156.8234656933</v>
      </c>
      <c r="K12" s="1920">
        <v>1968897.9246642785</v>
      </c>
      <c r="L12" s="1920">
        <v>2086285.4704945458</v>
      </c>
      <c r="M12" s="1922">
        <v>2298747.3393119685</v>
      </c>
      <c r="N12" s="448"/>
      <c r="O12" s="448"/>
      <c r="P12" s="448"/>
    </row>
    <row r="13" spans="1:16" ht="26.25" customHeight="1">
      <c r="A13" s="1923" t="s">
        <v>390</v>
      </c>
      <c r="B13" s="1909">
        <v>205903.50999999998</v>
      </c>
      <c r="C13" s="1908">
        <v>484552</v>
      </c>
      <c r="D13" s="1908">
        <v>574990.68804841093</v>
      </c>
      <c r="E13" s="1908">
        <v>650786.19054322771</v>
      </c>
      <c r="F13" s="1908">
        <v>754155.76747673296</v>
      </c>
      <c r="G13" s="1908">
        <v>850552.79478851089</v>
      </c>
      <c r="H13" s="1908">
        <v>976131.62705230922</v>
      </c>
      <c r="I13" s="1908">
        <v>1100694.0171822093</v>
      </c>
      <c r="J13" s="1908">
        <v>1228426.2557941531</v>
      </c>
      <c r="K13" s="1909">
        <v>1282671.4954939131</v>
      </c>
      <c r="L13" s="1909">
        <v>1350235.3468677811</v>
      </c>
      <c r="M13" s="1910">
        <v>1461262.498970025</v>
      </c>
      <c r="N13" s="448"/>
      <c r="O13" s="448"/>
      <c r="P13" s="448"/>
    </row>
    <row r="14" spans="1:16" ht="26.25" customHeight="1">
      <c r="A14" s="1923" t="s">
        <v>391</v>
      </c>
      <c r="B14" s="1909">
        <v>100159.84299999999</v>
      </c>
      <c r="C14" s="1908">
        <v>203232</v>
      </c>
      <c r="D14" s="1908">
        <v>241164.01854383986</v>
      </c>
      <c r="E14" s="1908">
        <v>256721.99170814003</v>
      </c>
      <c r="F14" s="1908">
        <v>285287.60175869981</v>
      </c>
      <c r="G14" s="1908">
        <v>322632.75874702382</v>
      </c>
      <c r="H14" s="1908">
        <v>356845.01749769109</v>
      </c>
      <c r="I14" s="1908">
        <v>389868.91955203423</v>
      </c>
      <c r="J14" s="1908">
        <v>449780.75479151536</v>
      </c>
      <c r="K14" s="1909">
        <v>489871.21573380416</v>
      </c>
      <c r="L14" s="1909">
        <v>525519.41647114907</v>
      </c>
      <c r="M14" s="1910">
        <v>602897.42087177746</v>
      </c>
      <c r="N14" s="448"/>
      <c r="O14" s="448"/>
      <c r="P14" s="448"/>
    </row>
    <row r="15" spans="1:16" ht="26.25" customHeight="1">
      <c r="A15" s="1923" t="s">
        <v>392</v>
      </c>
      <c r="B15" s="1909">
        <v>42925.646999999997</v>
      </c>
      <c r="C15" s="1908">
        <v>84978</v>
      </c>
      <c r="D15" s="1908">
        <v>100838.62761680453</v>
      </c>
      <c r="E15" s="1908">
        <v>114617.92356475802</v>
      </c>
      <c r="F15" s="1908">
        <v>128417.97887091666</v>
      </c>
      <c r="G15" s="1908">
        <v>145375.72965075541</v>
      </c>
      <c r="H15" s="1908">
        <v>160398.63556412529</v>
      </c>
      <c r="I15" s="1908">
        <v>172398.86445621302</v>
      </c>
      <c r="J15" s="1908">
        <v>182949.81288002481</v>
      </c>
      <c r="K15" s="1909">
        <v>196355.21343656123</v>
      </c>
      <c r="L15" s="1909">
        <v>210530.70715561559</v>
      </c>
      <c r="M15" s="1910">
        <v>234587.41947016629</v>
      </c>
      <c r="N15" s="448"/>
      <c r="O15" s="448"/>
      <c r="P15" s="448"/>
    </row>
    <row r="16" spans="1:16" ht="26.25" customHeight="1">
      <c r="A16" s="1924" t="s">
        <v>393</v>
      </c>
      <c r="B16" s="1925">
        <v>5243.0171892404742</v>
      </c>
      <c r="C16" s="1926">
        <v>15752.723572426454</v>
      </c>
      <c r="D16" s="1926">
        <v>20002.332237041268</v>
      </c>
      <c r="E16" s="1926">
        <v>22987.14026044928</v>
      </c>
      <c r="F16" s="1926">
        <v>27307.11352959551</v>
      </c>
      <c r="G16" s="1926">
        <v>29160.720395984452</v>
      </c>
      <c r="H16" s="1926">
        <v>35022.025195577327</v>
      </c>
      <c r="I16" s="1926">
        <v>38552.245335291525</v>
      </c>
      <c r="J16" s="1926">
        <v>40658.747730860916</v>
      </c>
      <c r="K16" s="1925">
        <v>46536.478651066893</v>
      </c>
      <c r="L16" s="1925">
        <v>50567.468431822301</v>
      </c>
      <c r="M16" s="1927">
        <v>56251.251883559133</v>
      </c>
      <c r="N16" s="448"/>
      <c r="O16" s="448"/>
      <c r="P16" s="448"/>
    </row>
    <row r="17" spans="1:16" ht="26.25" customHeight="1">
      <c r="A17" s="1924" t="s">
        <v>394</v>
      </c>
      <c r="B17" s="1925">
        <v>364640.85556185915</v>
      </c>
      <c r="C17" s="1926">
        <v>825203.72357242648</v>
      </c>
      <c r="D17" s="1926">
        <v>978711.77849980339</v>
      </c>
      <c r="E17" s="1926">
        <v>1089958.0665343099</v>
      </c>
      <c r="F17" s="1926">
        <v>1249968.8322352967</v>
      </c>
      <c r="G17" s="1926">
        <v>1403142.095680627</v>
      </c>
      <c r="H17" s="1926">
        <v>1588260.2638107105</v>
      </c>
      <c r="I17" s="1926">
        <v>1757721.8925066011</v>
      </c>
      <c r="J17" s="1926">
        <v>1969041.0352045223</v>
      </c>
      <c r="K17" s="1925">
        <v>2069689.4061927232</v>
      </c>
      <c r="L17" s="1925">
        <v>2193102.9389263685</v>
      </c>
      <c r="M17" s="1927">
        <v>2412996.9008552548</v>
      </c>
      <c r="N17" s="448"/>
      <c r="O17" s="448"/>
      <c r="P17" s="448"/>
    </row>
    <row r="18" spans="1:16" ht="26.25" customHeight="1">
      <c r="A18" s="1928" t="s">
        <v>395</v>
      </c>
      <c r="B18" s="1905">
        <v>98648.692740601182</v>
      </c>
      <c r="C18" s="1904">
        <v>313028.70336914447</v>
      </c>
      <c r="D18" s="1904">
        <v>456489.31583726517</v>
      </c>
      <c r="E18" s="1904">
        <v>519268.24262340739</v>
      </c>
      <c r="F18" s="1904">
        <v>526889.04883463215</v>
      </c>
      <c r="G18" s="1904">
        <v>632601.16030875617</v>
      </c>
      <c r="H18" s="1904">
        <v>808757.85477781063</v>
      </c>
      <c r="I18" s="1904">
        <v>831982.55018750706</v>
      </c>
      <c r="J18" s="1904">
        <v>763416.41700413311</v>
      </c>
      <c r="K18" s="1905">
        <v>1252133.1659317147</v>
      </c>
      <c r="L18" s="1905">
        <v>1672420.9901307055</v>
      </c>
      <c r="M18" s="1906">
        <v>2157178.1442897609</v>
      </c>
      <c r="N18" s="448"/>
      <c r="O18" s="448"/>
      <c r="P18" s="448"/>
    </row>
    <row r="19" spans="1:16" ht="26.25" customHeight="1">
      <c r="A19" s="1924" t="s">
        <v>396</v>
      </c>
      <c r="B19" s="1925">
        <v>84750.550661104207</v>
      </c>
      <c r="C19" s="1926">
        <v>211039</v>
      </c>
      <c r="D19" s="1926">
        <v>264887.50813974621</v>
      </c>
      <c r="E19" s="1926">
        <v>292730.39038408198</v>
      </c>
      <c r="F19" s="1926">
        <v>317184.56730759487</v>
      </c>
      <c r="G19" s="1926">
        <v>382971.81841286318</v>
      </c>
      <c r="H19" s="1926">
        <v>462013.37201509404</v>
      </c>
      <c r="I19" s="1926">
        <v>595822.56772565946</v>
      </c>
      <c r="J19" s="1926">
        <v>647293.86090100242</v>
      </c>
      <c r="K19" s="1925">
        <v>840692.73428178113</v>
      </c>
      <c r="L19" s="1925">
        <v>1051957.1370213241</v>
      </c>
      <c r="M19" s="1927">
        <v>1279513.3490303659</v>
      </c>
      <c r="N19" s="448"/>
      <c r="O19" s="448"/>
      <c r="P19" s="448"/>
    </row>
    <row r="20" spans="1:16" ht="26.25" customHeight="1">
      <c r="A20" s="1929" t="s">
        <v>397</v>
      </c>
      <c r="B20" s="1912">
        <v>18063.423465527849</v>
      </c>
      <c r="C20" s="1911">
        <v>44278</v>
      </c>
      <c r="D20" s="1911">
        <v>53664.936000000002</v>
      </c>
      <c r="E20" s="1911">
        <v>63805.998955920004</v>
      </c>
      <c r="F20" s="1911">
        <v>71555.237529116494</v>
      </c>
      <c r="G20" s="1911">
        <v>75385.589394050112</v>
      </c>
      <c r="H20" s="1911">
        <v>94979.231320313294</v>
      </c>
      <c r="I20" s="1911">
        <v>110254.11021301108</v>
      </c>
      <c r="J20" s="1911">
        <v>160502.15412764417</v>
      </c>
      <c r="K20" s="1912">
        <v>169542.6688038836</v>
      </c>
      <c r="L20" s="1912">
        <v>261506.83558384888</v>
      </c>
      <c r="M20" s="1913">
        <v>275881.45113493357</v>
      </c>
      <c r="N20" s="448"/>
      <c r="O20" s="448"/>
      <c r="P20" s="448"/>
    </row>
    <row r="21" spans="1:16" ht="26.25" customHeight="1">
      <c r="A21" s="1929" t="s">
        <v>398</v>
      </c>
      <c r="B21" s="1912">
        <v>66687.127195576351</v>
      </c>
      <c r="C21" s="1911">
        <v>166761</v>
      </c>
      <c r="D21" s="1911">
        <v>211222.57213974622</v>
      </c>
      <c r="E21" s="1911">
        <v>228924.39</v>
      </c>
      <c r="F21" s="1911">
        <v>245629.32977847836</v>
      </c>
      <c r="G21" s="1911">
        <v>307586.22901881306</v>
      </c>
      <c r="H21" s="1911">
        <v>367034.14069478074</v>
      </c>
      <c r="I21" s="1911">
        <v>485568.45751264837</v>
      </c>
      <c r="J21" s="1911">
        <v>486791.70677335828</v>
      </c>
      <c r="K21" s="1912">
        <v>671150.06547789753</v>
      </c>
      <c r="L21" s="1912">
        <v>790450.30143747525</v>
      </c>
      <c r="M21" s="1913">
        <v>1003631.8978954323</v>
      </c>
      <c r="N21" s="448"/>
      <c r="O21" s="448"/>
      <c r="P21" s="448"/>
    </row>
    <row r="22" spans="1:16" ht="26.25" customHeight="1">
      <c r="A22" s="1924" t="s">
        <v>399</v>
      </c>
      <c r="B22" s="1925">
        <v>13898.142079496974</v>
      </c>
      <c r="C22" s="1926">
        <v>101989.70336914444</v>
      </c>
      <c r="D22" s="1926">
        <v>191601.80769751896</v>
      </c>
      <c r="E22" s="1926">
        <v>226537.85223932541</v>
      </c>
      <c r="F22" s="1926">
        <v>209704.48152703722</v>
      </c>
      <c r="G22" s="1926">
        <v>249629.34189589304</v>
      </c>
      <c r="H22" s="1926">
        <v>346744.48276271659</v>
      </c>
      <c r="I22" s="1926">
        <v>236159.9824618476</v>
      </c>
      <c r="J22" s="1926">
        <v>116122.55610313069</v>
      </c>
      <c r="K22" s="1925">
        <v>411440.43164993369</v>
      </c>
      <c r="L22" s="1925">
        <v>620463.85310938139</v>
      </c>
      <c r="M22" s="1927">
        <v>877664.79525939515</v>
      </c>
      <c r="N22" s="448"/>
      <c r="O22" s="448"/>
      <c r="P22" s="448"/>
    </row>
    <row r="23" spans="1:16" ht="26.25" customHeight="1">
      <c r="A23" s="1928" t="s">
        <v>400</v>
      </c>
      <c r="B23" s="1905">
        <v>-47147.199999999997</v>
      </c>
      <c r="C23" s="1904">
        <v>-219798.9</v>
      </c>
      <c r="D23" s="1904">
        <v>-319900.3</v>
      </c>
      <c r="E23" s="1904">
        <v>-328344.5</v>
      </c>
      <c r="F23" s="1904">
        <v>-359084.3</v>
      </c>
      <c r="G23" s="1904">
        <v>-453719.00000000006</v>
      </c>
      <c r="H23" s="1904">
        <v>-574530.5</v>
      </c>
      <c r="I23" s="1904">
        <v>-635879.20000000007</v>
      </c>
      <c r="J23" s="1904">
        <v>-671772.59190160967</v>
      </c>
      <c r="K23" s="1905">
        <v>-892926.93775961048</v>
      </c>
      <c r="L23" s="1905">
        <v>-1132502.5838511225</v>
      </c>
      <c r="M23" s="1906">
        <v>-1447849.6771132604</v>
      </c>
      <c r="N23" s="448"/>
      <c r="O23" s="448"/>
      <c r="P23" s="448"/>
    </row>
    <row r="24" spans="1:16" ht="26.25" customHeight="1">
      <c r="A24" s="1924" t="s">
        <v>401</v>
      </c>
      <c r="B24" s="1925">
        <v>146757.4</v>
      </c>
      <c r="C24" s="1926">
        <v>342535.8</v>
      </c>
      <c r="D24" s="1926">
        <v>434198.3</v>
      </c>
      <c r="E24" s="1926">
        <v>450058.5</v>
      </c>
      <c r="F24" s="1926">
        <v>512947.6</v>
      </c>
      <c r="G24" s="1926">
        <v>634899.30000000005</v>
      </c>
      <c r="H24" s="1926">
        <v>800552.3</v>
      </c>
      <c r="I24" s="1926">
        <v>883443.9</v>
      </c>
      <c r="J24" s="1926">
        <v>885111.07343435206</v>
      </c>
      <c r="K24" s="1925">
        <v>1133319.3040414497</v>
      </c>
      <c r="L24" s="1925">
        <v>1403280.7347048461</v>
      </c>
      <c r="M24" s="1927">
        <v>1761253.4293468015</v>
      </c>
      <c r="N24" s="448"/>
      <c r="O24" s="448"/>
      <c r="P24" s="448"/>
    </row>
    <row r="25" spans="1:16" ht="26.25" customHeight="1">
      <c r="A25" s="1923" t="s">
        <v>402</v>
      </c>
      <c r="B25" s="1909">
        <v>126238</v>
      </c>
      <c r="C25" s="1908">
        <v>279227.8</v>
      </c>
      <c r="D25" s="1908">
        <v>366692.5</v>
      </c>
      <c r="E25" s="1908">
        <v>388371.4</v>
      </c>
      <c r="F25" s="1908">
        <v>454653.1</v>
      </c>
      <c r="G25" s="1908">
        <v>547294.30000000005</v>
      </c>
      <c r="H25" s="1908">
        <v>696373.3</v>
      </c>
      <c r="I25" s="1908">
        <v>761773</v>
      </c>
      <c r="J25" s="1908">
        <v>756487.88655387657</v>
      </c>
      <c r="K25" s="1912">
        <v>977945.75328046305</v>
      </c>
      <c r="L25" s="1912">
        <v>1227874.0446082701</v>
      </c>
      <c r="M25" s="1913">
        <v>1556034.6011624313</v>
      </c>
      <c r="N25" s="448"/>
      <c r="O25" s="448"/>
      <c r="P25" s="448"/>
    </row>
    <row r="26" spans="1:16" ht="26.25" customHeight="1">
      <c r="A26" s="1923" t="s">
        <v>403</v>
      </c>
      <c r="B26" s="1909">
        <v>20519.400000000001</v>
      </c>
      <c r="C26" s="1930">
        <v>63308</v>
      </c>
      <c r="D26" s="1930">
        <v>67505.8</v>
      </c>
      <c r="E26" s="1908">
        <v>61687.1</v>
      </c>
      <c r="F26" s="1908">
        <v>58294.5</v>
      </c>
      <c r="G26" s="1908">
        <v>87605</v>
      </c>
      <c r="H26" s="1908">
        <v>104179</v>
      </c>
      <c r="I26" s="1908">
        <v>121670.90000000001</v>
      </c>
      <c r="J26" s="1908">
        <v>128623.18688047546</v>
      </c>
      <c r="K26" s="1912">
        <v>155373.55076098663</v>
      </c>
      <c r="L26" s="1912">
        <v>175406.690096576</v>
      </c>
      <c r="M26" s="1913">
        <v>205218.82818437018</v>
      </c>
      <c r="N26" s="448"/>
      <c r="O26" s="448"/>
      <c r="P26" s="448"/>
    </row>
    <row r="27" spans="1:16" ht="26.25" customHeight="1">
      <c r="A27" s="1919" t="s">
        <v>404</v>
      </c>
      <c r="B27" s="1920">
        <v>99610.2</v>
      </c>
      <c r="C27" s="1921">
        <v>122736.9</v>
      </c>
      <c r="D27" s="1921">
        <v>114298</v>
      </c>
      <c r="E27" s="1921">
        <v>121714</v>
      </c>
      <c r="F27" s="1921">
        <v>153863.29999999999</v>
      </c>
      <c r="G27" s="1921">
        <v>181180.3</v>
      </c>
      <c r="H27" s="1921">
        <v>226021.8</v>
      </c>
      <c r="I27" s="1921">
        <v>247564.69999999998</v>
      </c>
      <c r="J27" s="1921">
        <v>213338.48153274236</v>
      </c>
      <c r="K27" s="1925">
        <v>240392.3662818392</v>
      </c>
      <c r="L27" s="1925">
        <v>270778.15085372352</v>
      </c>
      <c r="M27" s="1927">
        <v>313403.75223354116</v>
      </c>
      <c r="N27" s="448"/>
      <c r="O27" s="448"/>
      <c r="P27" s="448"/>
    </row>
    <row r="28" spans="1:16" ht="26.25" customHeight="1">
      <c r="A28" s="1923" t="s">
        <v>402</v>
      </c>
      <c r="B28" s="1909">
        <v>69788.5</v>
      </c>
      <c r="C28" s="1887">
        <v>69906.8</v>
      </c>
      <c r="D28" s="1887">
        <v>63177.5</v>
      </c>
      <c r="E28" s="1908">
        <v>68701.5</v>
      </c>
      <c r="F28" s="1908">
        <v>81511.8</v>
      </c>
      <c r="G28" s="1908">
        <v>85989.5</v>
      </c>
      <c r="H28" s="1908">
        <v>100960.6</v>
      </c>
      <c r="I28" s="1908">
        <v>98276.299999999988</v>
      </c>
      <c r="J28" s="1908">
        <v>74866.121901952371</v>
      </c>
      <c r="K28" s="1912">
        <v>82127.4824455786</v>
      </c>
      <c r="L28" s="1912">
        <v>93305.169556849985</v>
      </c>
      <c r="M28" s="1913">
        <v>109140.78626078845</v>
      </c>
      <c r="N28" s="448"/>
      <c r="O28" s="448"/>
      <c r="P28" s="448"/>
    </row>
    <row r="29" spans="1:16" ht="26.25" customHeight="1" thickBot="1">
      <c r="A29" s="1931" t="s">
        <v>403</v>
      </c>
      <c r="B29" s="1932">
        <v>29821.7</v>
      </c>
      <c r="C29" s="1933">
        <v>52830.1</v>
      </c>
      <c r="D29" s="1933">
        <v>51120.5</v>
      </c>
      <c r="E29" s="1934">
        <v>53012.5</v>
      </c>
      <c r="F29" s="1934">
        <v>72351.5</v>
      </c>
      <c r="G29" s="1934">
        <v>95190.8</v>
      </c>
      <c r="H29" s="1934">
        <v>125061.2</v>
      </c>
      <c r="I29" s="1934">
        <v>149288.4</v>
      </c>
      <c r="J29" s="1934">
        <v>138472.35963078999</v>
      </c>
      <c r="K29" s="1935">
        <v>158264.88383626062</v>
      </c>
      <c r="L29" s="1935">
        <v>177472.98129687354</v>
      </c>
      <c r="M29" s="1936">
        <v>204262.96597275272</v>
      </c>
      <c r="N29" s="448"/>
      <c r="O29" s="448"/>
      <c r="P29" s="448"/>
    </row>
    <row r="30" spans="1:16" ht="16.5" thickTop="1">
      <c r="A30" s="2367" t="s">
        <v>362</v>
      </c>
      <c r="B30" s="2367"/>
      <c r="C30" s="2367"/>
      <c r="D30" s="2367"/>
      <c r="E30" s="2367"/>
      <c r="F30" s="2367"/>
      <c r="G30" s="2367"/>
      <c r="H30" s="2367"/>
      <c r="I30" s="2367"/>
      <c r="J30" s="2368"/>
      <c r="K30" s="2368"/>
      <c r="L30" s="2368"/>
    </row>
    <row r="31" spans="1:16">
      <c r="A31" s="2363" t="s">
        <v>363</v>
      </c>
      <c r="B31" s="2363"/>
      <c r="C31" s="2363"/>
      <c r="D31" s="2363"/>
      <c r="E31" s="2363"/>
      <c r="F31" s="2363"/>
      <c r="G31" s="2363"/>
      <c r="H31" s="2363"/>
      <c r="I31" s="2363"/>
      <c r="J31" s="2363"/>
      <c r="K31" s="2363"/>
    </row>
  </sheetData>
  <mergeCells count="7">
    <mergeCell ref="A31:K31"/>
    <mergeCell ref="A1:M1"/>
    <mergeCell ref="A2:M2"/>
    <mergeCell ref="A3:M3"/>
    <mergeCell ref="L4:M4"/>
    <mergeCell ref="A5:A6"/>
    <mergeCell ref="A30:L30"/>
  </mergeCells>
  <pageMargins left="0.5" right="0.5" top="0.8" bottom="0.5" header="0.3" footer="0.3"/>
  <pageSetup scale="60" orientation="landscape" r:id="rId1"/>
</worksheet>
</file>

<file path=xl/worksheets/sheet60.xml><?xml version="1.0" encoding="utf-8"?>
<worksheet xmlns="http://schemas.openxmlformats.org/spreadsheetml/2006/main" xmlns:r="http://schemas.openxmlformats.org/officeDocument/2006/relationships">
  <sheetPr>
    <pageSetUpPr fitToPage="1"/>
  </sheetPr>
  <dimension ref="A1:M23"/>
  <sheetViews>
    <sheetView showGridLines="0" topLeftCell="A4" workbookViewId="0">
      <selection activeCell="A7" sqref="A7:J22"/>
    </sheetView>
  </sheetViews>
  <sheetFormatPr defaultColWidth="8.85546875" defaultRowHeight="12.75"/>
  <cols>
    <col min="1" max="1" width="26.28515625" style="1632" customWidth="1"/>
    <col min="2" max="2" width="10.85546875" style="1632" customWidth="1"/>
    <col min="3" max="3" width="10" style="1632" customWidth="1"/>
    <col min="4" max="4" width="10.140625" style="1632" customWidth="1"/>
    <col min="5" max="5" width="10.42578125" style="1632" customWidth="1"/>
    <col min="6" max="6" width="9.140625" style="1632" customWidth="1"/>
    <col min="7" max="7" width="9.85546875" style="1632" customWidth="1"/>
    <col min="8" max="8" width="10.28515625" style="1632" bestFit="1" customWidth="1"/>
    <col min="9" max="9" width="8.7109375" style="1632" bestFit="1" customWidth="1"/>
    <col min="10" max="10" width="10.140625" style="1632" bestFit="1" customWidth="1"/>
    <col min="11" max="256" width="8.85546875" style="1632"/>
    <col min="257" max="257" width="26.28515625" style="1632" customWidth="1"/>
    <col min="258" max="258" width="10.85546875" style="1632" customWidth="1"/>
    <col min="259" max="259" width="10" style="1632" customWidth="1"/>
    <col min="260" max="260" width="10.140625" style="1632" customWidth="1"/>
    <col min="261" max="261" width="10.42578125" style="1632" customWidth="1"/>
    <col min="262" max="262" width="9.140625" style="1632" customWidth="1"/>
    <col min="263" max="263" width="9.85546875" style="1632" customWidth="1"/>
    <col min="264" max="264" width="10.28515625" style="1632" bestFit="1" customWidth="1"/>
    <col min="265" max="265" width="8.7109375" style="1632" bestFit="1" customWidth="1"/>
    <col min="266" max="266" width="10.140625" style="1632" bestFit="1" customWidth="1"/>
    <col min="267" max="512" width="8.85546875" style="1632"/>
    <col min="513" max="513" width="26.28515625" style="1632" customWidth="1"/>
    <col min="514" max="514" width="10.85546875" style="1632" customWidth="1"/>
    <col min="515" max="515" width="10" style="1632" customWidth="1"/>
    <col min="516" max="516" width="10.140625" style="1632" customWidth="1"/>
    <col min="517" max="517" width="10.42578125" style="1632" customWidth="1"/>
    <col min="518" max="518" width="9.140625" style="1632" customWidth="1"/>
    <col min="519" max="519" width="9.85546875" style="1632" customWidth="1"/>
    <col min="520" max="520" width="10.28515625" style="1632" bestFit="1" customWidth="1"/>
    <col min="521" max="521" width="8.7109375" style="1632" bestFit="1" customWidth="1"/>
    <col min="522" max="522" width="10.140625" style="1632" bestFit="1" customWidth="1"/>
    <col min="523" max="768" width="8.85546875" style="1632"/>
    <col min="769" max="769" width="26.28515625" style="1632" customWidth="1"/>
    <col min="770" max="770" width="10.85546875" style="1632" customWidth="1"/>
    <col min="771" max="771" width="10" style="1632" customWidth="1"/>
    <col min="772" max="772" width="10.140625" style="1632" customWidth="1"/>
    <col min="773" max="773" width="10.42578125" style="1632" customWidth="1"/>
    <col min="774" max="774" width="9.140625" style="1632" customWidth="1"/>
    <col min="775" max="775" width="9.85546875" style="1632" customWidth="1"/>
    <col min="776" max="776" width="10.28515625" style="1632" bestFit="1" customWidth="1"/>
    <col min="777" max="777" width="8.7109375" style="1632" bestFit="1" customWidth="1"/>
    <col min="778" max="778" width="10.140625" style="1632" bestFit="1" customWidth="1"/>
    <col min="779" max="1024" width="8.85546875" style="1632"/>
    <col min="1025" max="1025" width="26.28515625" style="1632" customWidth="1"/>
    <col min="1026" max="1026" width="10.85546875" style="1632" customWidth="1"/>
    <col min="1027" max="1027" width="10" style="1632" customWidth="1"/>
    <col min="1028" max="1028" width="10.140625" style="1632" customWidth="1"/>
    <col min="1029" max="1029" width="10.42578125" style="1632" customWidth="1"/>
    <col min="1030" max="1030" width="9.140625" style="1632" customWidth="1"/>
    <col min="1031" max="1031" width="9.85546875" style="1632" customWidth="1"/>
    <col min="1032" max="1032" width="10.28515625" style="1632" bestFit="1" customWidth="1"/>
    <col min="1033" max="1033" width="8.7109375" style="1632" bestFit="1" customWidth="1"/>
    <col min="1034" max="1034" width="10.140625" style="1632" bestFit="1" customWidth="1"/>
    <col min="1035" max="1280" width="8.85546875" style="1632"/>
    <col min="1281" max="1281" width="26.28515625" style="1632" customWidth="1"/>
    <col min="1282" max="1282" width="10.85546875" style="1632" customWidth="1"/>
    <col min="1283" max="1283" width="10" style="1632" customWidth="1"/>
    <col min="1284" max="1284" width="10.140625" style="1632" customWidth="1"/>
    <col min="1285" max="1285" width="10.42578125" style="1632" customWidth="1"/>
    <col min="1286" max="1286" width="9.140625" style="1632" customWidth="1"/>
    <col min="1287" max="1287" width="9.85546875" style="1632" customWidth="1"/>
    <col min="1288" max="1288" width="10.28515625" style="1632" bestFit="1" customWidth="1"/>
    <col min="1289" max="1289" width="8.7109375" style="1632" bestFit="1" customWidth="1"/>
    <col min="1290" max="1290" width="10.140625" style="1632" bestFit="1" customWidth="1"/>
    <col min="1291" max="1536" width="8.85546875" style="1632"/>
    <col min="1537" max="1537" width="26.28515625" style="1632" customWidth="1"/>
    <col min="1538" max="1538" width="10.85546875" style="1632" customWidth="1"/>
    <col min="1539" max="1539" width="10" style="1632" customWidth="1"/>
    <col min="1540" max="1540" width="10.140625" style="1632" customWidth="1"/>
    <col min="1541" max="1541" width="10.42578125" style="1632" customWidth="1"/>
    <col min="1542" max="1542" width="9.140625" style="1632" customWidth="1"/>
    <col min="1543" max="1543" width="9.85546875" style="1632" customWidth="1"/>
    <col min="1544" max="1544" width="10.28515625" style="1632" bestFit="1" customWidth="1"/>
    <col min="1545" max="1545" width="8.7109375" style="1632" bestFit="1" customWidth="1"/>
    <col min="1546" max="1546" width="10.140625" style="1632" bestFit="1" customWidth="1"/>
    <col min="1547" max="1792" width="8.85546875" style="1632"/>
    <col min="1793" max="1793" width="26.28515625" style="1632" customWidth="1"/>
    <col min="1794" max="1794" width="10.85546875" style="1632" customWidth="1"/>
    <col min="1795" max="1795" width="10" style="1632" customWidth="1"/>
    <col min="1796" max="1796" width="10.140625" style="1632" customWidth="1"/>
    <col min="1797" max="1797" width="10.42578125" style="1632" customWidth="1"/>
    <col min="1798" max="1798" width="9.140625" style="1632" customWidth="1"/>
    <col min="1799" max="1799" width="9.85546875" style="1632" customWidth="1"/>
    <col min="1800" max="1800" width="10.28515625" style="1632" bestFit="1" customWidth="1"/>
    <col min="1801" max="1801" width="8.7109375" style="1632" bestFit="1" customWidth="1"/>
    <col min="1802" max="1802" width="10.140625" style="1632" bestFit="1" customWidth="1"/>
    <col min="1803" max="2048" width="8.85546875" style="1632"/>
    <col min="2049" max="2049" width="26.28515625" style="1632" customWidth="1"/>
    <col min="2050" max="2050" width="10.85546875" style="1632" customWidth="1"/>
    <col min="2051" max="2051" width="10" style="1632" customWidth="1"/>
    <col min="2052" max="2052" width="10.140625" style="1632" customWidth="1"/>
    <col min="2053" max="2053" width="10.42578125" style="1632" customWidth="1"/>
    <col min="2054" max="2054" width="9.140625" style="1632" customWidth="1"/>
    <col min="2055" max="2055" width="9.85546875" style="1632" customWidth="1"/>
    <col min="2056" max="2056" width="10.28515625" style="1632" bestFit="1" customWidth="1"/>
    <col min="2057" max="2057" width="8.7109375" style="1632" bestFit="1" customWidth="1"/>
    <col min="2058" max="2058" width="10.140625" style="1632" bestFit="1" customWidth="1"/>
    <col min="2059" max="2304" width="8.85546875" style="1632"/>
    <col min="2305" max="2305" width="26.28515625" style="1632" customWidth="1"/>
    <col min="2306" max="2306" width="10.85546875" style="1632" customWidth="1"/>
    <col min="2307" max="2307" width="10" style="1632" customWidth="1"/>
    <col min="2308" max="2308" width="10.140625" style="1632" customWidth="1"/>
    <col min="2309" max="2309" width="10.42578125" style="1632" customWidth="1"/>
    <col min="2310" max="2310" width="9.140625" style="1632" customWidth="1"/>
    <col min="2311" max="2311" width="9.85546875" style="1632" customWidth="1"/>
    <col min="2312" max="2312" width="10.28515625" style="1632" bestFit="1" customWidth="1"/>
    <col min="2313" max="2313" width="8.7109375" style="1632" bestFit="1" customWidth="1"/>
    <col min="2314" max="2314" width="10.140625" style="1632" bestFit="1" customWidth="1"/>
    <col min="2315" max="2560" width="8.85546875" style="1632"/>
    <col min="2561" max="2561" width="26.28515625" style="1632" customWidth="1"/>
    <col min="2562" max="2562" width="10.85546875" style="1632" customWidth="1"/>
    <col min="2563" max="2563" width="10" style="1632" customWidth="1"/>
    <col min="2564" max="2564" width="10.140625" style="1632" customWidth="1"/>
    <col min="2565" max="2565" width="10.42578125" style="1632" customWidth="1"/>
    <col min="2566" max="2566" width="9.140625" style="1632" customWidth="1"/>
    <col min="2567" max="2567" width="9.85546875" style="1632" customWidth="1"/>
    <col min="2568" max="2568" width="10.28515625" style="1632" bestFit="1" customWidth="1"/>
    <col min="2569" max="2569" width="8.7109375" style="1632" bestFit="1" customWidth="1"/>
    <col min="2570" max="2570" width="10.140625" style="1632" bestFit="1" customWidth="1"/>
    <col min="2571" max="2816" width="8.85546875" style="1632"/>
    <col min="2817" max="2817" width="26.28515625" style="1632" customWidth="1"/>
    <col min="2818" max="2818" width="10.85546875" style="1632" customWidth="1"/>
    <col min="2819" max="2819" width="10" style="1632" customWidth="1"/>
    <col min="2820" max="2820" width="10.140625" style="1632" customWidth="1"/>
    <col min="2821" max="2821" width="10.42578125" style="1632" customWidth="1"/>
    <col min="2822" max="2822" width="9.140625" style="1632" customWidth="1"/>
    <col min="2823" max="2823" width="9.85546875" style="1632" customWidth="1"/>
    <col min="2824" max="2824" width="10.28515625" style="1632" bestFit="1" customWidth="1"/>
    <col min="2825" max="2825" width="8.7109375" style="1632" bestFit="1" customWidth="1"/>
    <col min="2826" max="2826" width="10.140625" style="1632" bestFit="1" customWidth="1"/>
    <col min="2827" max="3072" width="8.85546875" style="1632"/>
    <col min="3073" max="3073" width="26.28515625" style="1632" customWidth="1"/>
    <col min="3074" max="3074" width="10.85546875" style="1632" customWidth="1"/>
    <col min="3075" max="3075" width="10" style="1632" customWidth="1"/>
    <col min="3076" max="3076" width="10.140625" style="1632" customWidth="1"/>
    <col min="3077" max="3077" width="10.42578125" style="1632" customWidth="1"/>
    <col min="3078" max="3078" width="9.140625" style="1632" customWidth="1"/>
    <col min="3079" max="3079" width="9.85546875" style="1632" customWidth="1"/>
    <col min="3080" max="3080" width="10.28515625" style="1632" bestFit="1" customWidth="1"/>
    <col min="3081" max="3081" width="8.7109375" style="1632" bestFit="1" customWidth="1"/>
    <col min="3082" max="3082" width="10.140625" style="1632" bestFit="1" customWidth="1"/>
    <col min="3083" max="3328" width="8.85546875" style="1632"/>
    <col min="3329" max="3329" width="26.28515625" style="1632" customWidth="1"/>
    <col min="3330" max="3330" width="10.85546875" style="1632" customWidth="1"/>
    <col min="3331" max="3331" width="10" style="1632" customWidth="1"/>
    <col min="3332" max="3332" width="10.140625" style="1632" customWidth="1"/>
    <col min="3333" max="3333" width="10.42578125" style="1632" customWidth="1"/>
    <col min="3334" max="3334" width="9.140625" style="1632" customWidth="1"/>
    <col min="3335" max="3335" width="9.85546875" style="1632" customWidth="1"/>
    <col min="3336" max="3336" width="10.28515625" style="1632" bestFit="1" customWidth="1"/>
    <col min="3337" max="3337" width="8.7109375" style="1632" bestFit="1" customWidth="1"/>
    <col min="3338" max="3338" width="10.140625" style="1632" bestFit="1" customWidth="1"/>
    <col min="3339" max="3584" width="8.85546875" style="1632"/>
    <col min="3585" max="3585" width="26.28515625" style="1632" customWidth="1"/>
    <col min="3586" max="3586" width="10.85546875" style="1632" customWidth="1"/>
    <col min="3587" max="3587" width="10" style="1632" customWidth="1"/>
    <col min="3588" max="3588" width="10.140625" style="1632" customWidth="1"/>
    <col min="3589" max="3589" width="10.42578125" style="1632" customWidth="1"/>
    <col min="3590" max="3590" width="9.140625" style="1632" customWidth="1"/>
    <col min="3591" max="3591" width="9.85546875" style="1632" customWidth="1"/>
    <col min="3592" max="3592" width="10.28515625" style="1632" bestFit="1" customWidth="1"/>
    <col min="3593" max="3593" width="8.7109375" style="1632" bestFit="1" customWidth="1"/>
    <col min="3594" max="3594" width="10.140625" style="1632" bestFit="1" customWidth="1"/>
    <col min="3595" max="3840" width="8.85546875" style="1632"/>
    <col min="3841" max="3841" width="26.28515625" style="1632" customWidth="1"/>
    <col min="3842" max="3842" width="10.85546875" style="1632" customWidth="1"/>
    <col min="3843" max="3843" width="10" style="1632" customWidth="1"/>
    <col min="3844" max="3844" width="10.140625" style="1632" customWidth="1"/>
    <col min="3845" max="3845" width="10.42578125" style="1632" customWidth="1"/>
    <col min="3846" max="3846" width="9.140625" style="1632" customWidth="1"/>
    <col min="3847" max="3847" width="9.85546875" style="1632" customWidth="1"/>
    <col min="3848" max="3848" width="10.28515625" style="1632" bestFit="1" customWidth="1"/>
    <col min="3849" max="3849" width="8.7109375" style="1632" bestFit="1" customWidth="1"/>
    <col min="3850" max="3850" width="10.140625" style="1632" bestFit="1" customWidth="1"/>
    <col min="3851" max="4096" width="8.85546875" style="1632"/>
    <col min="4097" max="4097" width="26.28515625" style="1632" customWidth="1"/>
    <col min="4098" max="4098" width="10.85546875" style="1632" customWidth="1"/>
    <col min="4099" max="4099" width="10" style="1632" customWidth="1"/>
    <col min="4100" max="4100" width="10.140625" style="1632" customWidth="1"/>
    <col min="4101" max="4101" width="10.42578125" style="1632" customWidth="1"/>
    <col min="4102" max="4102" width="9.140625" style="1632" customWidth="1"/>
    <col min="4103" max="4103" width="9.85546875" style="1632" customWidth="1"/>
    <col min="4104" max="4104" width="10.28515625" style="1632" bestFit="1" customWidth="1"/>
    <col min="4105" max="4105" width="8.7109375" style="1632" bestFit="1" customWidth="1"/>
    <col min="4106" max="4106" width="10.140625" style="1632" bestFit="1" customWidth="1"/>
    <col min="4107" max="4352" width="8.85546875" style="1632"/>
    <col min="4353" max="4353" width="26.28515625" style="1632" customWidth="1"/>
    <col min="4354" max="4354" width="10.85546875" style="1632" customWidth="1"/>
    <col min="4355" max="4355" width="10" style="1632" customWidth="1"/>
    <col min="4356" max="4356" width="10.140625" style="1632" customWidth="1"/>
    <col min="4357" max="4357" width="10.42578125" style="1632" customWidth="1"/>
    <col min="4358" max="4358" width="9.140625" style="1632" customWidth="1"/>
    <col min="4359" max="4359" width="9.85546875" style="1632" customWidth="1"/>
    <col min="4360" max="4360" width="10.28515625" style="1632" bestFit="1" customWidth="1"/>
    <col min="4361" max="4361" width="8.7109375" style="1632" bestFit="1" customWidth="1"/>
    <col min="4362" max="4362" width="10.140625" style="1632" bestFit="1" customWidth="1"/>
    <col min="4363" max="4608" width="8.85546875" style="1632"/>
    <col min="4609" max="4609" width="26.28515625" style="1632" customWidth="1"/>
    <col min="4610" max="4610" width="10.85546875" style="1632" customWidth="1"/>
    <col min="4611" max="4611" width="10" style="1632" customWidth="1"/>
    <col min="4612" max="4612" width="10.140625" style="1632" customWidth="1"/>
    <col min="4613" max="4613" width="10.42578125" style="1632" customWidth="1"/>
    <col min="4614" max="4614" width="9.140625" style="1632" customWidth="1"/>
    <col min="4615" max="4615" width="9.85546875" style="1632" customWidth="1"/>
    <col min="4616" max="4616" width="10.28515625" style="1632" bestFit="1" customWidth="1"/>
    <col min="4617" max="4617" width="8.7109375" style="1632" bestFit="1" customWidth="1"/>
    <col min="4618" max="4618" width="10.140625" style="1632" bestFit="1" customWidth="1"/>
    <col min="4619" max="4864" width="8.85546875" style="1632"/>
    <col min="4865" max="4865" width="26.28515625" style="1632" customWidth="1"/>
    <col min="4866" max="4866" width="10.85546875" style="1632" customWidth="1"/>
    <col min="4867" max="4867" width="10" style="1632" customWidth="1"/>
    <col min="4868" max="4868" width="10.140625" style="1632" customWidth="1"/>
    <col min="4869" max="4869" width="10.42578125" style="1632" customWidth="1"/>
    <col min="4870" max="4870" width="9.140625" style="1632" customWidth="1"/>
    <col min="4871" max="4871" width="9.85546875" style="1632" customWidth="1"/>
    <col min="4872" max="4872" width="10.28515625" style="1632" bestFit="1" customWidth="1"/>
    <col min="4873" max="4873" width="8.7109375" style="1632" bestFit="1" customWidth="1"/>
    <col min="4874" max="4874" width="10.140625" style="1632" bestFit="1" customWidth="1"/>
    <col min="4875" max="5120" width="8.85546875" style="1632"/>
    <col min="5121" max="5121" width="26.28515625" style="1632" customWidth="1"/>
    <col min="5122" max="5122" width="10.85546875" style="1632" customWidth="1"/>
    <col min="5123" max="5123" width="10" style="1632" customWidth="1"/>
    <col min="5124" max="5124" width="10.140625" style="1632" customWidth="1"/>
    <col min="5125" max="5125" width="10.42578125" style="1632" customWidth="1"/>
    <col min="5126" max="5126" width="9.140625" style="1632" customWidth="1"/>
    <col min="5127" max="5127" width="9.85546875" style="1632" customWidth="1"/>
    <col min="5128" max="5128" width="10.28515625" style="1632" bestFit="1" customWidth="1"/>
    <col min="5129" max="5129" width="8.7109375" style="1632" bestFit="1" customWidth="1"/>
    <col min="5130" max="5130" width="10.140625" style="1632" bestFit="1" customWidth="1"/>
    <col min="5131" max="5376" width="8.85546875" style="1632"/>
    <col min="5377" max="5377" width="26.28515625" style="1632" customWidth="1"/>
    <col min="5378" max="5378" width="10.85546875" style="1632" customWidth="1"/>
    <col min="5379" max="5379" width="10" style="1632" customWidth="1"/>
    <col min="5380" max="5380" width="10.140625" style="1632" customWidth="1"/>
    <col min="5381" max="5381" width="10.42578125" style="1632" customWidth="1"/>
    <col min="5382" max="5382" width="9.140625" style="1632" customWidth="1"/>
    <col min="5383" max="5383" width="9.85546875" style="1632" customWidth="1"/>
    <col min="5384" max="5384" width="10.28515625" style="1632" bestFit="1" customWidth="1"/>
    <col min="5385" max="5385" width="8.7109375" style="1632" bestFit="1" customWidth="1"/>
    <col min="5386" max="5386" width="10.140625" style="1632" bestFit="1" customWidth="1"/>
    <col min="5387" max="5632" width="8.85546875" style="1632"/>
    <col min="5633" max="5633" width="26.28515625" style="1632" customWidth="1"/>
    <col min="5634" max="5634" width="10.85546875" style="1632" customWidth="1"/>
    <col min="5635" max="5635" width="10" style="1632" customWidth="1"/>
    <col min="5636" max="5636" width="10.140625" style="1632" customWidth="1"/>
    <col min="5637" max="5637" width="10.42578125" style="1632" customWidth="1"/>
    <col min="5638" max="5638" width="9.140625" style="1632" customWidth="1"/>
    <col min="5639" max="5639" width="9.85546875" style="1632" customWidth="1"/>
    <col min="5640" max="5640" width="10.28515625" style="1632" bestFit="1" customWidth="1"/>
    <col min="5641" max="5641" width="8.7109375" style="1632" bestFit="1" customWidth="1"/>
    <col min="5642" max="5642" width="10.140625" style="1632" bestFit="1" customWidth="1"/>
    <col min="5643" max="5888" width="8.85546875" style="1632"/>
    <col min="5889" max="5889" width="26.28515625" style="1632" customWidth="1"/>
    <col min="5890" max="5890" width="10.85546875" style="1632" customWidth="1"/>
    <col min="5891" max="5891" width="10" style="1632" customWidth="1"/>
    <col min="5892" max="5892" width="10.140625" style="1632" customWidth="1"/>
    <col min="5893" max="5893" width="10.42578125" style="1632" customWidth="1"/>
    <col min="5894" max="5894" width="9.140625" style="1632" customWidth="1"/>
    <col min="5895" max="5895" width="9.85546875" style="1632" customWidth="1"/>
    <col min="5896" max="5896" width="10.28515625" style="1632" bestFit="1" customWidth="1"/>
    <col min="5897" max="5897" width="8.7109375" style="1632" bestFit="1" customWidth="1"/>
    <col min="5898" max="5898" width="10.140625" style="1632" bestFit="1" customWidth="1"/>
    <col min="5899" max="6144" width="8.85546875" style="1632"/>
    <col min="6145" max="6145" width="26.28515625" style="1632" customWidth="1"/>
    <col min="6146" max="6146" width="10.85546875" style="1632" customWidth="1"/>
    <col min="6147" max="6147" width="10" style="1632" customWidth="1"/>
    <col min="6148" max="6148" width="10.140625" style="1632" customWidth="1"/>
    <col min="6149" max="6149" width="10.42578125" style="1632" customWidth="1"/>
    <col min="6150" max="6150" width="9.140625" style="1632" customWidth="1"/>
    <col min="6151" max="6151" width="9.85546875" style="1632" customWidth="1"/>
    <col min="6152" max="6152" width="10.28515625" style="1632" bestFit="1" customWidth="1"/>
    <col min="6153" max="6153" width="8.7109375" style="1632" bestFit="1" customWidth="1"/>
    <col min="6154" max="6154" width="10.140625" style="1632" bestFit="1" customWidth="1"/>
    <col min="6155" max="6400" width="8.85546875" style="1632"/>
    <col min="6401" max="6401" width="26.28515625" style="1632" customWidth="1"/>
    <col min="6402" max="6402" width="10.85546875" style="1632" customWidth="1"/>
    <col min="6403" max="6403" width="10" style="1632" customWidth="1"/>
    <col min="6404" max="6404" width="10.140625" style="1632" customWidth="1"/>
    <col min="6405" max="6405" width="10.42578125" style="1632" customWidth="1"/>
    <col min="6406" max="6406" width="9.140625" style="1632" customWidth="1"/>
    <col min="6407" max="6407" width="9.85546875" style="1632" customWidth="1"/>
    <col min="6408" max="6408" width="10.28515625" style="1632" bestFit="1" customWidth="1"/>
    <col min="6409" max="6409" width="8.7109375" style="1632" bestFit="1" customWidth="1"/>
    <col min="6410" max="6410" width="10.140625" style="1632" bestFit="1" customWidth="1"/>
    <col min="6411" max="6656" width="8.85546875" style="1632"/>
    <col min="6657" max="6657" width="26.28515625" style="1632" customWidth="1"/>
    <col min="6658" max="6658" width="10.85546875" style="1632" customWidth="1"/>
    <col min="6659" max="6659" width="10" style="1632" customWidth="1"/>
    <col min="6660" max="6660" width="10.140625" style="1632" customWidth="1"/>
    <col min="6661" max="6661" width="10.42578125" style="1632" customWidth="1"/>
    <col min="6662" max="6662" width="9.140625" style="1632" customWidth="1"/>
    <col min="6663" max="6663" width="9.85546875" style="1632" customWidth="1"/>
    <col min="6664" max="6664" width="10.28515625" style="1632" bestFit="1" customWidth="1"/>
    <col min="6665" max="6665" width="8.7109375" style="1632" bestFit="1" customWidth="1"/>
    <col min="6666" max="6666" width="10.140625" style="1632" bestFit="1" customWidth="1"/>
    <col min="6667" max="6912" width="8.85546875" style="1632"/>
    <col min="6913" max="6913" width="26.28515625" style="1632" customWidth="1"/>
    <col min="6914" max="6914" width="10.85546875" style="1632" customWidth="1"/>
    <col min="6915" max="6915" width="10" style="1632" customWidth="1"/>
    <col min="6916" max="6916" width="10.140625" style="1632" customWidth="1"/>
    <col min="6917" max="6917" width="10.42578125" style="1632" customWidth="1"/>
    <col min="6918" max="6918" width="9.140625" style="1632" customWidth="1"/>
    <col min="6919" max="6919" width="9.85546875" style="1632" customWidth="1"/>
    <col min="6920" max="6920" width="10.28515625" style="1632" bestFit="1" customWidth="1"/>
    <col min="6921" max="6921" width="8.7109375" style="1632" bestFit="1" customWidth="1"/>
    <col min="6922" max="6922" width="10.140625" style="1632" bestFit="1" customWidth="1"/>
    <col min="6923" max="7168" width="8.85546875" style="1632"/>
    <col min="7169" max="7169" width="26.28515625" style="1632" customWidth="1"/>
    <col min="7170" max="7170" width="10.85546875" style="1632" customWidth="1"/>
    <col min="7171" max="7171" width="10" style="1632" customWidth="1"/>
    <col min="7172" max="7172" width="10.140625" style="1632" customWidth="1"/>
    <col min="7173" max="7173" width="10.42578125" style="1632" customWidth="1"/>
    <col min="7174" max="7174" width="9.140625" style="1632" customWidth="1"/>
    <col min="7175" max="7175" width="9.85546875" style="1632" customWidth="1"/>
    <col min="7176" max="7176" width="10.28515625" style="1632" bestFit="1" customWidth="1"/>
    <col min="7177" max="7177" width="8.7109375" style="1632" bestFit="1" customWidth="1"/>
    <col min="7178" max="7178" width="10.140625" style="1632" bestFit="1" customWidth="1"/>
    <col min="7179" max="7424" width="8.85546875" style="1632"/>
    <col min="7425" max="7425" width="26.28515625" style="1632" customWidth="1"/>
    <col min="7426" max="7426" width="10.85546875" style="1632" customWidth="1"/>
    <col min="7427" max="7427" width="10" style="1632" customWidth="1"/>
    <col min="7428" max="7428" width="10.140625" style="1632" customWidth="1"/>
    <col min="7429" max="7429" width="10.42578125" style="1632" customWidth="1"/>
    <col min="7430" max="7430" width="9.140625" style="1632" customWidth="1"/>
    <col min="7431" max="7431" width="9.85546875" style="1632" customWidth="1"/>
    <col min="7432" max="7432" width="10.28515625" style="1632" bestFit="1" customWidth="1"/>
    <col min="7433" max="7433" width="8.7109375" style="1632" bestFit="1" customWidth="1"/>
    <col min="7434" max="7434" width="10.140625" style="1632" bestFit="1" customWidth="1"/>
    <col min="7435" max="7680" width="8.85546875" style="1632"/>
    <col min="7681" max="7681" width="26.28515625" style="1632" customWidth="1"/>
    <col min="7682" max="7682" width="10.85546875" style="1632" customWidth="1"/>
    <col min="7683" max="7683" width="10" style="1632" customWidth="1"/>
    <col min="7684" max="7684" width="10.140625" style="1632" customWidth="1"/>
    <col min="7685" max="7685" width="10.42578125" style="1632" customWidth="1"/>
    <col min="7686" max="7686" width="9.140625" style="1632" customWidth="1"/>
    <col min="7687" max="7687" width="9.85546875" style="1632" customWidth="1"/>
    <col min="7688" max="7688" width="10.28515625" style="1632" bestFit="1" customWidth="1"/>
    <col min="7689" max="7689" width="8.7109375" style="1632" bestFit="1" customWidth="1"/>
    <col min="7690" max="7690" width="10.140625" style="1632" bestFit="1" customWidth="1"/>
    <col min="7691" max="7936" width="8.85546875" style="1632"/>
    <col min="7937" max="7937" width="26.28515625" style="1632" customWidth="1"/>
    <col min="7938" max="7938" width="10.85546875" style="1632" customWidth="1"/>
    <col min="7939" max="7939" width="10" style="1632" customWidth="1"/>
    <col min="7940" max="7940" width="10.140625" style="1632" customWidth="1"/>
    <col min="7941" max="7941" width="10.42578125" style="1632" customWidth="1"/>
    <col min="7942" max="7942" width="9.140625" style="1632" customWidth="1"/>
    <col min="7943" max="7943" width="9.85546875" style="1632" customWidth="1"/>
    <col min="7944" max="7944" width="10.28515625" style="1632" bestFit="1" customWidth="1"/>
    <col min="7945" max="7945" width="8.7109375" style="1632" bestFit="1" customWidth="1"/>
    <col min="7946" max="7946" width="10.140625" style="1632" bestFit="1" customWidth="1"/>
    <col min="7947" max="8192" width="8.85546875" style="1632"/>
    <col min="8193" max="8193" width="26.28515625" style="1632" customWidth="1"/>
    <col min="8194" max="8194" width="10.85546875" style="1632" customWidth="1"/>
    <col min="8195" max="8195" width="10" style="1632" customWidth="1"/>
    <col min="8196" max="8196" width="10.140625" style="1632" customWidth="1"/>
    <col min="8197" max="8197" width="10.42578125" style="1632" customWidth="1"/>
    <col min="8198" max="8198" width="9.140625" style="1632" customWidth="1"/>
    <col min="8199" max="8199" width="9.85546875" style="1632" customWidth="1"/>
    <col min="8200" max="8200" width="10.28515625" style="1632" bestFit="1" customWidth="1"/>
    <col min="8201" max="8201" width="8.7109375" style="1632" bestFit="1" customWidth="1"/>
    <col min="8202" max="8202" width="10.140625" style="1632" bestFit="1" customWidth="1"/>
    <col min="8203" max="8448" width="8.85546875" style="1632"/>
    <col min="8449" max="8449" width="26.28515625" style="1632" customWidth="1"/>
    <col min="8450" max="8450" width="10.85546875" style="1632" customWidth="1"/>
    <col min="8451" max="8451" width="10" style="1632" customWidth="1"/>
    <col min="8452" max="8452" width="10.140625" style="1632" customWidth="1"/>
    <col min="8453" max="8453" width="10.42578125" style="1632" customWidth="1"/>
    <col min="8454" max="8454" width="9.140625" style="1632" customWidth="1"/>
    <col min="8455" max="8455" width="9.85546875" style="1632" customWidth="1"/>
    <col min="8456" max="8456" width="10.28515625" style="1632" bestFit="1" customWidth="1"/>
    <col min="8457" max="8457" width="8.7109375" style="1632" bestFit="1" customWidth="1"/>
    <col min="8458" max="8458" width="10.140625" style="1632" bestFit="1" customWidth="1"/>
    <col min="8459" max="8704" width="8.85546875" style="1632"/>
    <col min="8705" max="8705" width="26.28515625" style="1632" customWidth="1"/>
    <col min="8706" max="8706" width="10.85546875" style="1632" customWidth="1"/>
    <col min="8707" max="8707" width="10" style="1632" customWidth="1"/>
    <col min="8708" max="8708" width="10.140625" style="1632" customWidth="1"/>
    <col min="8709" max="8709" width="10.42578125" style="1632" customWidth="1"/>
    <col min="8710" max="8710" width="9.140625" style="1632" customWidth="1"/>
    <col min="8711" max="8711" width="9.85546875" style="1632" customWidth="1"/>
    <col min="8712" max="8712" width="10.28515625" style="1632" bestFit="1" customWidth="1"/>
    <col min="8713" max="8713" width="8.7109375" style="1632" bestFit="1" customWidth="1"/>
    <col min="8714" max="8714" width="10.140625" style="1632" bestFit="1" customWidth="1"/>
    <col min="8715" max="8960" width="8.85546875" style="1632"/>
    <col min="8961" max="8961" width="26.28515625" style="1632" customWidth="1"/>
    <col min="8962" max="8962" width="10.85546875" style="1632" customWidth="1"/>
    <col min="8963" max="8963" width="10" style="1632" customWidth="1"/>
    <col min="8964" max="8964" width="10.140625" style="1632" customWidth="1"/>
    <col min="8965" max="8965" width="10.42578125" style="1632" customWidth="1"/>
    <col min="8966" max="8966" width="9.140625" style="1632" customWidth="1"/>
    <col min="8967" max="8967" width="9.85546875" style="1632" customWidth="1"/>
    <col min="8968" max="8968" width="10.28515625" style="1632" bestFit="1" customWidth="1"/>
    <col min="8969" max="8969" width="8.7109375" style="1632" bestFit="1" customWidth="1"/>
    <col min="8970" max="8970" width="10.140625" style="1632" bestFit="1" customWidth="1"/>
    <col min="8971" max="9216" width="8.85546875" style="1632"/>
    <col min="9217" max="9217" width="26.28515625" style="1632" customWidth="1"/>
    <col min="9218" max="9218" width="10.85546875" style="1632" customWidth="1"/>
    <col min="9219" max="9219" width="10" style="1632" customWidth="1"/>
    <col min="9220" max="9220" width="10.140625" style="1632" customWidth="1"/>
    <col min="9221" max="9221" width="10.42578125" style="1632" customWidth="1"/>
    <col min="9222" max="9222" width="9.140625" style="1632" customWidth="1"/>
    <col min="9223" max="9223" width="9.85546875" style="1632" customWidth="1"/>
    <col min="9224" max="9224" width="10.28515625" style="1632" bestFit="1" customWidth="1"/>
    <col min="9225" max="9225" width="8.7109375" style="1632" bestFit="1" customWidth="1"/>
    <col min="9226" max="9226" width="10.140625" style="1632" bestFit="1" customWidth="1"/>
    <col min="9227" max="9472" width="8.85546875" style="1632"/>
    <col min="9473" max="9473" width="26.28515625" style="1632" customWidth="1"/>
    <col min="9474" max="9474" width="10.85546875" style="1632" customWidth="1"/>
    <col min="9475" max="9475" width="10" style="1632" customWidth="1"/>
    <col min="9476" max="9476" width="10.140625" style="1632" customWidth="1"/>
    <col min="9477" max="9477" width="10.42578125" style="1632" customWidth="1"/>
    <col min="9478" max="9478" width="9.140625" style="1632" customWidth="1"/>
    <col min="9479" max="9479" width="9.85546875" style="1632" customWidth="1"/>
    <col min="9480" max="9480" width="10.28515625" style="1632" bestFit="1" customWidth="1"/>
    <col min="9481" max="9481" width="8.7109375" style="1632" bestFit="1" customWidth="1"/>
    <col min="9482" max="9482" width="10.140625" style="1632" bestFit="1" customWidth="1"/>
    <col min="9483" max="9728" width="8.85546875" style="1632"/>
    <col min="9729" max="9729" width="26.28515625" style="1632" customWidth="1"/>
    <col min="9730" max="9730" width="10.85546875" style="1632" customWidth="1"/>
    <col min="9731" max="9731" width="10" style="1632" customWidth="1"/>
    <col min="9732" max="9732" width="10.140625" style="1632" customWidth="1"/>
    <col min="9733" max="9733" width="10.42578125" style="1632" customWidth="1"/>
    <col min="9734" max="9734" width="9.140625" style="1632" customWidth="1"/>
    <col min="9735" max="9735" width="9.85546875" style="1632" customWidth="1"/>
    <col min="9736" max="9736" width="10.28515625" style="1632" bestFit="1" customWidth="1"/>
    <col min="9737" max="9737" width="8.7109375" style="1632" bestFit="1" customWidth="1"/>
    <col min="9738" max="9738" width="10.140625" style="1632" bestFit="1" customWidth="1"/>
    <col min="9739" max="9984" width="8.85546875" style="1632"/>
    <col min="9985" max="9985" width="26.28515625" style="1632" customWidth="1"/>
    <col min="9986" max="9986" width="10.85546875" style="1632" customWidth="1"/>
    <col min="9987" max="9987" width="10" style="1632" customWidth="1"/>
    <col min="9988" max="9988" width="10.140625" style="1632" customWidth="1"/>
    <col min="9989" max="9989" width="10.42578125" style="1632" customWidth="1"/>
    <col min="9990" max="9990" width="9.140625" style="1632" customWidth="1"/>
    <col min="9991" max="9991" width="9.85546875" style="1632" customWidth="1"/>
    <col min="9992" max="9992" width="10.28515625" style="1632" bestFit="1" customWidth="1"/>
    <col min="9993" max="9993" width="8.7109375" style="1632" bestFit="1" customWidth="1"/>
    <col min="9994" max="9994" width="10.140625" style="1632" bestFit="1" customWidth="1"/>
    <col min="9995" max="10240" width="8.85546875" style="1632"/>
    <col min="10241" max="10241" width="26.28515625" style="1632" customWidth="1"/>
    <col min="10242" max="10242" width="10.85546875" style="1632" customWidth="1"/>
    <col min="10243" max="10243" width="10" style="1632" customWidth="1"/>
    <col min="10244" max="10244" width="10.140625" style="1632" customWidth="1"/>
    <col min="10245" max="10245" width="10.42578125" style="1632" customWidth="1"/>
    <col min="10246" max="10246" width="9.140625" style="1632" customWidth="1"/>
    <col min="10247" max="10247" width="9.85546875" style="1632" customWidth="1"/>
    <col min="10248" max="10248" width="10.28515625" style="1632" bestFit="1" customWidth="1"/>
    <col min="10249" max="10249" width="8.7109375" style="1632" bestFit="1" customWidth="1"/>
    <col min="10250" max="10250" width="10.140625" style="1632" bestFit="1" customWidth="1"/>
    <col min="10251" max="10496" width="8.85546875" style="1632"/>
    <col min="10497" max="10497" width="26.28515625" style="1632" customWidth="1"/>
    <col min="10498" max="10498" width="10.85546875" style="1632" customWidth="1"/>
    <col min="10499" max="10499" width="10" style="1632" customWidth="1"/>
    <col min="10500" max="10500" width="10.140625" style="1632" customWidth="1"/>
    <col min="10501" max="10501" width="10.42578125" style="1632" customWidth="1"/>
    <col min="10502" max="10502" width="9.140625" style="1632" customWidth="1"/>
    <col min="10503" max="10503" width="9.85546875" style="1632" customWidth="1"/>
    <col min="10504" max="10504" width="10.28515625" style="1632" bestFit="1" customWidth="1"/>
    <col min="10505" max="10505" width="8.7109375" style="1632" bestFit="1" customWidth="1"/>
    <col min="10506" max="10506" width="10.140625" style="1632" bestFit="1" customWidth="1"/>
    <col min="10507" max="10752" width="8.85546875" style="1632"/>
    <col min="10753" max="10753" width="26.28515625" style="1632" customWidth="1"/>
    <col min="10754" max="10754" width="10.85546875" style="1632" customWidth="1"/>
    <col min="10755" max="10755" width="10" style="1632" customWidth="1"/>
    <col min="10756" max="10756" width="10.140625" style="1632" customWidth="1"/>
    <col min="10757" max="10757" width="10.42578125" style="1632" customWidth="1"/>
    <col min="10758" max="10758" width="9.140625" style="1632" customWidth="1"/>
    <col min="10759" max="10759" width="9.85546875" style="1632" customWidth="1"/>
    <col min="10760" max="10760" width="10.28515625" style="1632" bestFit="1" customWidth="1"/>
    <col min="10761" max="10761" width="8.7109375" style="1632" bestFit="1" customWidth="1"/>
    <col min="10762" max="10762" width="10.140625" style="1632" bestFit="1" customWidth="1"/>
    <col min="10763" max="11008" width="8.85546875" style="1632"/>
    <col min="11009" max="11009" width="26.28515625" style="1632" customWidth="1"/>
    <col min="11010" max="11010" width="10.85546875" style="1632" customWidth="1"/>
    <col min="11011" max="11011" width="10" style="1632" customWidth="1"/>
    <col min="11012" max="11012" width="10.140625" style="1632" customWidth="1"/>
    <col min="11013" max="11013" width="10.42578125" style="1632" customWidth="1"/>
    <col min="11014" max="11014" width="9.140625" style="1632" customWidth="1"/>
    <col min="11015" max="11015" width="9.85546875" style="1632" customWidth="1"/>
    <col min="11016" max="11016" width="10.28515625" style="1632" bestFit="1" customWidth="1"/>
    <col min="11017" max="11017" width="8.7109375" style="1632" bestFit="1" customWidth="1"/>
    <col min="11018" max="11018" width="10.140625" style="1632" bestFit="1" customWidth="1"/>
    <col min="11019" max="11264" width="8.85546875" style="1632"/>
    <col min="11265" max="11265" width="26.28515625" style="1632" customWidth="1"/>
    <col min="11266" max="11266" width="10.85546875" style="1632" customWidth="1"/>
    <col min="11267" max="11267" width="10" style="1632" customWidth="1"/>
    <col min="11268" max="11268" width="10.140625" style="1632" customWidth="1"/>
    <col min="11269" max="11269" width="10.42578125" style="1632" customWidth="1"/>
    <col min="11270" max="11270" width="9.140625" style="1632" customWidth="1"/>
    <col min="11271" max="11271" width="9.85546875" style="1632" customWidth="1"/>
    <col min="11272" max="11272" width="10.28515625" style="1632" bestFit="1" customWidth="1"/>
    <col min="11273" max="11273" width="8.7109375" style="1632" bestFit="1" customWidth="1"/>
    <col min="11274" max="11274" width="10.140625" style="1632" bestFit="1" customWidth="1"/>
    <col min="11275" max="11520" width="8.85546875" style="1632"/>
    <col min="11521" max="11521" width="26.28515625" style="1632" customWidth="1"/>
    <col min="11522" max="11522" width="10.85546875" style="1632" customWidth="1"/>
    <col min="11523" max="11523" width="10" style="1632" customWidth="1"/>
    <col min="11524" max="11524" width="10.140625" style="1632" customWidth="1"/>
    <col min="11525" max="11525" width="10.42578125" style="1632" customWidth="1"/>
    <col min="11526" max="11526" width="9.140625" style="1632" customWidth="1"/>
    <col min="11527" max="11527" width="9.85546875" style="1632" customWidth="1"/>
    <col min="11528" max="11528" width="10.28515625" style="1632" bestFit="1" customWidth="1"/>
    <col min="11529" max="11529" width="8.7109375" style="1632" bestFit="1" customWidth="1"/>
    <col min="11530" max="11530" width="10.140625" style="1632" bestFit="1" customWidth="1"/>
    <col min="11531" max="11776" width="8.85546875" style="1632"/>
    <col min="11777" max="11777" width="26.28515625" style="1632" customWidth="1"/>
    <col min="11778" max="11778" width="10.85546875" style="1632" customWidth="1"/>
    <col min="11779" max="11779" width="10" style="1632" customWidth="1"/>
    <col min="11780" max="11780" width="10.140625" style="1632" customWidth="1"/>
    <col min="11781" max="11781" width="10.42578125" style="1632" customWidth="1"/>
    <col min="11782" max="11782" width="9.140625" style="1632" customWidth="1"/>
    <col min="11783" max="11783" width="9.85546875" style="1632" customWidth="1"/>
    <col min="11784" max="11784" width="10.28515625" style="1632" bestFit="1" customWidth="1"/>
    <col min="11785" max="11785" width="8.7109375" style="1632" bestFit="1" customWidth="1"/>
    <col min="11786" max="11786" width="10.140625" style="1632" bestFit="1" customWidth="1"/>
    <col min="11787" max="12032" width="8.85546875" style="1632"/>
    <col min="12033" max="12033" width="26.28515625" style="1632" customWidth="1"/>
    <col min="12034" max="12034" width="10.85546875" style="1632" customWidth="1"/>
    <col min="12035" max="12035" width="10" style="1632" customWidth="1"/>
    <col min="12036" max="12036" width="10.140625" style="1632" customWidth="1"/>
    <col min="12037" max="12037" width="10.42578125" style="1632" customWidth="1"/>
    <col min="12038" max="12038" width="9.140625" style="1632" customWidth="1"/>
    <col min="12039" max="12039" width="9.85546875" style="1632" customWidth="1"/>
    <col min="12040" max="12040" width="10.28515625" style="1632" bestFit="1" customWidth="1"/>
    <col min="12041" max="12041" width="8.7109375" style="1632" bestFit="1" customWidth="1"/>
    <col min="12042" max="12042" width="10.140625" style="1632" bestFit="1" customWidth="1"/>
    <col min="12043" max="12288" width="8.85546875" style="1632"/>
    <col min="12289" max="12289" width="26.28515625" style="1632" customWidth="1"/>
    <col min="12290" max="12290" width="10.85546875" style="1632" customWidth="1"/>
    <col min="12291" max="12291" width="10" style="1632" customWidth="1"/>
    <col min="12292" max="12292" width="10.140625" style="1632" customWidth="1"/>
    <col min="12293" max="12293" width="10.42578125" style="1632" customWidth="1"/>
    <col min="12294" max="12294" width="9.140625" style="1632" customWidth="1"/>
    <col min="12295" max="12295" width="9.85546875" style="1632" customWidth="1"/>
    <col min="12296" max="12296" width="10.28515625" style="1632" bestFit="1" customWidth="1"/>
    <col min="12297" max="12297" width="8.7109375" style="1632" bestFit="1" customWidth="1"/>
    <col min="12298" max="12298" width="10.140625" style="1632" bestFit="1" customWidth="1"/>
    <col min="12299" max="12544" width="8.85546875" style="1632"/>
    <col min="12545" max="12545" width="26.28515625" style="1632" customWidth="1"/>
    <col min="12546" max="12546" width="10.85546875" style="1632" customWidth="1"/>
    <col min="12547" max="12547" width="10" style="1632" customWidth="1"/>
    <col min="12548" max="12548" width="10.140625" style="1632" customWidth="1"/>
    <col min="12549" max="12549" width="10.42578125" style="1632" customWidth="1"/>
    <col min="12550" max="12550" width="9.140625" style="1632" customWidth="1"/>
    <col min="12551" max="12551" width="9.85546875" style="1632" customWidth="1"/>
    <col min="12552" max="12552" width="10.28515625" style="1632" bestFit="1" customWidth="1"/>
    <col min="12553" max="12553" width="8.7109375" style="1632" bestFit="1" customWidth="1"/>
    <col min="12554" max="12554" width="10.140625" style="1632" bestFit="1" customWidth="1"/>
    <col min="12555" max="12800" width="8.85546875" style="1632"/>
    <col min="12801" max="12801" width="26.28515625" style="1632" customWidth="1"/>
    <col min="12802" max="12802" width="10.85546875" style="1632" customWidth="1"/>
    <col min="12803" max="12803" width="10" style="1632" customWidth="1"/>
    <col min="12804" max="12804" width="10.140625" style="1632" customWidth="1"/>
    <col min="12805" max="12805" width="10.42578125" style="1632" customWidth="1"/>
    <col min="12806" max="12806" width="9.140625" style="1632" customWidth="1"/>
    <col min="12807" max="12807" width="9.85546875" style="1632" customWidth="1"/>
    <col min="12808" max="12808" width="10.28515625" style="1632" bestFit="1" customWidth="1"/>
    <col min="12809" max="12809" width="8.7109375" style="1632" bestFit="1" customWidth="1"/>
    <col min="12810" max="12810" width="10.140625" style="1632" bestFit="1" customWidth="1"/>
    <col min="12811" max="13056" width="8.85546875" style="1632"/>
    <col min="13057" max="13057" width="26.28515625" style="1632" customWidth="1"/>
    <col min="13058" max="13058" width="10.85546875" style="1632" customWidth="1"/>
    <col min="13059" max="13059" width="10" style="1632" customWidth="1"/>
    <col min="13060" max="13060" width="10.140625" style="1632" customWidth="1"/>
    <col min="13061" max="13061" width="10.42578125" style="1632" customWidth="1"/>
    <col min="13062" max="13062" width="9.140625" style="1632" customWidth="1"/>
    <col min="13063" max="13063" width="9.85546875" style="1632" customWidth="1"/>
    <col min="13064" max="13064" width="10.28515625" style="1632" bestFit="1" customWidth="1"/>
    <col min="13065" max="13065" width="8.7109375" style="1632" bestFit="1" customWidth="1"/>
    <col min="13066" max="13066" width="10.140625" style="1632" bestFit="1" customWidth="1"/>
    <col min="13067" max="13312" width="8.85546875" style="1632"/>
    <col min="13313" max="13313" width="26.28515625" style="1632" customWidth="1"/>
    <col min="13314" max="13314" width="10.85546875" style="1632" customWidth="1"/>
    <col min="13315" max="13315" width="10" style="1632" customWidth="1"/>
    <col min="13316" max="13316" width="10.140625" style="1632" customWidth="1"/>
    <col min="13317" max="13317" width="10.42578125" style="1632" customWidth="1"/>
    <col min="13318" max="13318" width="9.140625" style="1632" customWidth="1"/>
    <col min="13319" max="13319" width="9.85546875" style="1632" customWidth="1"/>
    <col min="13320" max="13320" width="10.28515625" style="1632" bestFit="1" customWidth="1"/>
    <col min="13321" max="13321" width="8.7109375" style="1632" bestFit="1" customWidth="1"/>
    <col min="13322" max="13322" width="10.140625" style="1632" bestFit="1" customWidth="1"/>
    <col min="13323" max="13568" width="8.85546875" style="1632"/>
    <col min="13569" max="13569" width="26.28515625" style="1632" customWidth="1"/>
    <col min="13570" max="13570" width="10.85546875" style="1632" customWidth="1"/>
    <col min="13571" max="13571" width="10" style="1632" customWidth="1"/>
    <col min="13572" max="13572" width="10.140625" style="1632" customWidth="1"/>
    <col min="13573" max="13573" width="10.42578125" style="1632" customWidth="1"/>
    <col min="13574" max="13574" width="9.140625" style="1632" customWidth="1"/>
    <col min="13575" max="13575" width="9.85546875" style="1632" customWidth="1"/>
    <col min="13576" max="13576" width="10.28515625" style="1632" bestFit="1" customWidth="1"/>
    <col min="13577" max="13577" width="8.7109375" style="1632" bestFit="1" customWidth="1"/>
    <col min="13578" max="13578" width="10.140625" style="1632" bestFit="1" customWidth="1"/>
    <col min="13579" max="13824" width="8.85546875" style="1632"/>
    <col min="13825" max="13825" width="26.28515625" style="1632" customWidth="1"/>
    <col min="13826" max="13826" width="10.85546875" style="1632" customWidth="1"/>
    <col min="13827" max="13827" width="10" style="1632" customWidth="1"/>
    <col min="13828" max="13828" width="10.140625" style="1632" customWidth="1"/>
    <col min="13829" max="13829" width="10.42578125" style="1632" customWidth="1"/>
    <col min="13830" max="13830" width="9.140625" style="1632" customWidth="1"/>
    <col min="13831" max="13831" width="9.85546875" style="1632" customWidth="1"/>
    <col min="13832" max="13832" width="10.28515625" style="1632" bestFit="1" customWidth="1"/>
    <col min="13833" max="13833" width="8.7109375" style="1632" bestFit="1" customWidth="1"/>
    <col min="13834" max="13834" width="10.140625" style="1632" bestFit="1" customWidth="1"/>
    <col min="13835" max="14080" width="8.85546875" style="1632"/>
    <col min="14081" max="14081" width="26.28515625" style="1632" customWidth="1"/>
    <col min="14082" max="14082" width="10.85546875" style="1632" customWidth="1"/>
    <col min="14083" max="14083" width="10" style="1632" customWidth="1"/>
    <col min="14084" max="14084" width="10.140625" style="1632" customWidth="1"/>
    <col min="14085" max="14085" width="10.42578125" style="1632" customWidth="1"/>
    <col min="14086" max="14086" width="9.140625" style="1632" customWidth="1"/>
    <col min="14087" max="14087" width="9.85546875" style="1632" customWidth="1"/>
    <col min="14088" max="14088" width="10.28515625" style="1632" bestFit="1" customWidth="1"/>
    <col min="14089" max="14089" width="8.7109375" style="1632" bestFit="1" customWidth="1"/>
    <col min="14090" max="14090" width="10.140625" style="1632" bestFit="1" customWidth="1"/>
    <col min="14091" max="14336" width="8.85546875" style="1632"/>
    <col min="14337" max="14337" width="26.28515625" style="1632" customWidth="1"/>
    <col min="14338" max="14338" width="10.85546875" style="1632" customWidth="1"/>
    <col min="14339" max="14339" width="10" style="1632" customWidth="1"/>
    <col min="14340" max="14340" width="10.140625" style="1632" customWidth="1"/>
    <col min="14341" max="14341" width="10.42578125" style="1632" customWidth="1"/>
    <col min="14342" max="14342" width="9.140625" style="1632" customWidth="1"/>
    <col min="14343" max="14343" width="9.85546875" style="1632" customWidth="1"/>
    <col min="14344" max="14344" width="10.28515625" style="1632" bestFit="1" customWidth="1"/>
    <col min="14345" max="14345" width="8.7109375" style="1632" bestFit="1" customWidth="1"/>
    <col min="14346" max="14346" width="10.140625" style="1632" bestFit="1" customWidth="1"/>
    <col min="14347" max="14592" width="8.85546875" style="1632"/>
    <col min="14593" max="14593" width="26.28515625" style="1632" customWidth="1"/>
    <col min="14594" max="14594" width="10.85546875" style="1632" customWidth="1"/>
    <col min="14595" max="14595" width="10" style="1632" customWidth="1"/>
    <col min="14596" max="14596" width="10.140625" style="1632" customWidth="1"/>
    <col min="14597" max="14597" width="10.42578125" style="1632" customWidth="1"/>
    <col min="14598" max="14598" width="9.140625" style="1632" customWidth="1"/>
    <col min="14599" max="14599" width="9.85546875" style="1632" customWidth="1"/>
    <col min="14600" max="14600" width="10.28515625" style="1632" bestFit="1" customWidth="1"/>
    <col min="14601" max="14601" width="8.7109375" style="1632" bestFit="1" customWidth="1"/>
    <col min="14602" max="14602" width="10.140625" style="1632" bestFit="1" customWidth="1"/>
    <col min="14603" max="14848" width="8.85546875" style="1632"/>
    <col min="14849" max="14849" width="26.28515625" style="1632" customWidth="1"/>
    <col min="14850" max="14850" width="10.85546875" style="1632" customWidth="1"/>
    <col min="14851" max="14851" width="10" style="1632" customWidth="1"/>
    <col min="14852" max="14852" width="10.140625" style="1632" customWidth="1"/>
    <col min="14853" max="14853" width="10.42578125" style="1632" customWidth="1"/>
    <col min="14854" max="14854" width="9.140625" style="1632" customWidth="1"/>
    <col min="14855" max="14855" width="9.85546875" style="1632" customWidth="1"/>
    <col min="14856" max="14856" width="10.28515625" style="1632" bestFit="1" customWidth="1"/>
    <col min="14857" max="14857" width="8.7109375" style="1632" bestFit="1" customWidth="1"/>
    <col min="14858" max="14858" width="10.140625" style="1632" bestFit="1" customWidth="1"/>
    <col min="14859" max="15104" width="8.85546875" style="1632"/>
    <col min="15105" max="15105" width="26.28515625" style="1632" customWidth="1"/>
    <col min="15106" max="15106" width="10.85546875" style="1632" customWidth="1"/>
    <col min="15107" max="15107" width="10" style="1632" customWidth="1"/>
    <col min="15108" max="15108" width="10.140625" style="1632" customWidth="1"/>
    <col min="15109" max="15109" width="10.42578125" style="1632" customWidth="1"/>
    <col min="15110" max="15110" width="9.140625" style="1632" customWidth="1"/>
    <col min="15111" max="15111" width="9.85546875" style="1632" customWidth="1"/>
    <col min="15112" max="15112" width="10.28515625" style="1632" bestFit="1" customWidth="1"/>
    <col min="15113" max="15113" width="8.7109375" style="1632" bestFit="1" customWidth="1"/>
    <col min="15114" max="15114" width="10.140625" style="1632" bestFit="1" customWidth="1"/>
    <col min="15115" max="15360" width="8.85546875" style="1632"/>
    <col min="15361" max="15361" width="26.28515625" style="1632" customWidth="1"/>
    <col min="15362" max="15362" width="10.85546875" style="1632" customWidth="1"/>
    <col min="15363" max="15363" width="10" style="1632" customWidth="1"/>
    <col min="15364" max="15364" width="10.140625" style="1632" customWidth="1"/>
    <col min="15365" max="15365" width="10.42578125" style="1632" customWidth="1"/>
    <col min="15366" max="15366" width="9.140625" style="1632" customWidth="1"/>
    <col min="15367" max="15367" width="9.85546875" style="1632" customWidth="1"/>
    <col min="15368" max="15368" width="10.28515625" style="1632" bestFit="1" customWidth="1"/>
    <col min="15369" max="15369" width="8.7109375" style="1632" bestFit="1" customWidth="1"/>
    <col min="15370" max="15370" width="10.140625" style="1632" bestFit="1" customWidth="1"/>
    <col min="15371" max="15616" width="8.85546875" style="1632"/>
    <col min="15617" max="15617" width="26.28515625" style="1632" customWidth="1"/>
    <col min="15618" max="15618" width="10.85546875" style="1632" customWidth="1"/>
    <col min="15619" max="15619" width="10" style="1632" customWidth="1"/>
    <col min="15620" max="15620" width="10.140625" style="1632" customWidth="1"/>
    <col min="15621" max="15621" width="10.42578125" style="1632" customWidth="1"/>
    <col min="15622" max="15622" width="9.140625" style="1632" customWidth="1"/>
    <col min="15623" max="15623" width="9.85546875" style="1632" customWidth="1"/>
    <col min="15624" max="15624" width="10.28515625" style="1632" bestFit="1" customWidth="1"/>
    <col min="15625" max="15625" width="8.7109375" style="1632" bestFit="1" customWidth="1"/>
    <col min="15626" max="15626" width="10.140625" style="1632" bestFit="1" customWidth="1"/>
    <col min="15627" max="15872" width="8.85546875" style="1632"/>
    <col min="15873" max="15873" width="26.28515625" style="1632" customWidth="1"/>
    <col min="15874" max="15874" width="10.85546875" style="1632" customWidth="1"/>
    <col min="15875" max="15875" width="10" style="1632" customWidth="1"/>
    <col min="15876" max="15876" width="10.140625" style="1632" customWidth="1"/>
    <col min="15877" max="15877" width="10.42578125" style="1632" customWidth="1"/>
    <col min="15878" max="15878" width="9.140625" style="1632" customWidth="1"/>
    <col min="15879" max="15879" width="9.85546875" style="1632" customWidth="1"/>
    <col min="15880" max="15880" width="10.28515625" style="1632" bestFit="1" customWidth="1"/>
    <col min="15881" max="15881" width="8.7109375" style="1632" bestFit="1" customWidth="1"/>
    <col min="15882" max="15882" width="10.140625" style="1632" bestFit="1" customWidth="1"/>
    <col min="15883" max="16128" width="8.85546875" style="1632"/>
    <col min="16129" max="16129" width="26.28515625" style="1632" customWidth="1"/>
    <col min="16130" max="16130" width="10.85546875" style="1632" customWidth="1"/>
    <col min="16131" max="16131" width="10" style="1632" customWidth="1"/>
    <col min="16132" max="16132" width="10.140625" style="1632" customWidth="1"/>
    <col min="16133" max="16133" width="10.42578125" style="1632" customWidth="1"/>
    <col min="16134" max="16134" width="9.140625" style="1632" customWidth="1"/>
    <col min="16135" max="16135" width="9.85546875" style="1632" customWidth="1"/>
    <col min="16136" max="16136" width="10.28515625" style="1632" bestFit="1" customWidth="1"/>
    <col min="16137" max="16137" width="8.7109375" style="1632" bestFit="1" customWidth="1"/>
    <col min="16138" max="16138" width="10.140625" style="1632" bestFit="1" customWidth="1"/>
    <col min="16139" max="16384" width="8.85546875" style="1632"/>
  </cols>
  <sheetData>
    <row r="1" spans="1:13" ht="16.5" thickTop="1">
      <c r="A1" s="2953" t="s">
        <v>1556</v>
      </c>
      <c r="B1" s="2954"/>
      <c r="C1" s="2954"/>
      <c r="D1" s="2954"/>
      <c r="E1" s="2954"/>
      <c r="F1" s="2954"/>
      <c r="G1" s="2954"/>
      <c r="H1" s="2954"/>
      <c r="I1" s="2954"/>
      <c r="J1" s="2955"/>
    </row>
    <row r="2" spans="1:13" ht="15.75">
      <c r="A2" s="2956" t="s">
        <v>1059</v>
      </c>
      <c r="B2" s="2935"/>
      <c r="C2" s="2935"/>
      <c r="D2" s="2935"/>
      <c r="E2" s="2935"/>
      <c r="F2" s="2935"/>
      <c r="G2" s="2935"/>
      <c r="H2" s="2935"/>
      <c r="I2" s="2935"/>
      <c r="J2" s="2957"/>
      <c r="K2" s="1667"/>
      <c r="L2" s="1667"/>
      <c r="M2" s="1667"/>
    </row>
    <row r="3" spans="1:13" ht="24" customHeight="1" thickBot="1">
      <c r="A3" s="2958" t="s">
        <v>1607</v>
      </c>
      <c r="B3" s="2959"/>
      <c r="C3" s="2959"/>
      <c r="D3" s="2959"/>
      <c r="E3" s="2959"/>
      <c r="F3" s="2959"/>
      <c r="G3" s="2959"/>
      <c r="H3" s="2959"/>
      <c r="I3" s="2959"/>
      <c r="J3" s="2960"/>
    </row>
    <row r="4" spans="1:13">
      <c r="A4" s="2961" t="s">
        <v>1813</v>
      </c>
      <c r="B4" s="2963" t="s">
        <v>87</v>
      </c>
      <c r="C4" s="2963"/>
      <c r="D4" s="2963"/>
      <c r="E4" s="2963" t="s">
        <v>102</v>
      </c>
      <c r="F4" s="2963"/>
      <c r="G4" s="2963"/>
      <c r="H4" s="2963" t="s">
        <v>106</v>
      </c>
      <c r="I4" s="2963"/>
      <c r="J4" s="2964"/>
    </row>
    <row r="5" spans="1:13" ht="25.5">
      <c r="A5" s="2962"/>
      <c r="B5" s="1654" t="s">
        <v>1060</v>
      </c>
      <c r="C5" s="1654" t="s">
        <v>1061</v>
      </c>
      <c r="D5" s="1654" t="s">
        <v>1062</v>
      </c>
      <c r="E5" s="1654" t="s">
        <v>1060</v>
      </c>
      <c r="F5" s="1654" t="s">
        <v>1061</v>
      </c>
      <c r="G5" s="1654" t="s">
        <v>1062</v>
      </c>
      <c r="H5" s="1654" t="s">
        <v>1060</v>
      </c>
      <c r="I5" s="1654" t="s">
        <v>1061</v>
      </c>
      <c r="J5" s="1673" t="s">
        <v>1062</v>
      </c>
    </row>
    <row r="6" spans="1:13">
      <c r="A6" s="2962"/>
      <c r="B6" s="1654">
        <v>1</v>
      </c>
      <c r="C6" s="1654">
        <v>2</v>
      </c>
      <c r="D6" s="1654">
        <v>3</v>
      </c>
      <c r="E6" s="1654">
        <v>4</v>
      </c>
      <c r="F6" s="1654">
        <v>5</v>
      </c>
      <c r="G6" s="1654">
        <v>6</v>
      </c>
      <c r="H6" s="1654">
        <v>7</v>
      </c>
      <c r="I6" s="1654">
        <v>8</v>
      </c>
      <c r="J6" s="1673">
        <v>9</v>
      </c>
    </row>
    <row r="7" spans="1:13" ht="24.95" customHeight="1">
      <c r="A7" s="2240" t="s">
        <v>871</v>
      </c>
      <c r="B7" s="2316">
        <v>9248.2000000000007</v>
      </c>
      <c r="C7" s="2316">
        <v>4660.99</v>
      </c>
      <c r="D7" s="2012">
        <v>37.797889120007142</v>
      </c>
      <c r="E7" s="2316">
        <v>7845.87</v>
      </c>
      <c r="F7" s="2316">
        <v>2180.84</v>
      </c>
      <c r="G7" s="2012">
        <v>32.877943176233273</v>
      </c>
      <c r="H7" s="2316">
        <v>18330.259999999998</v>
      </c>
      <c r="I7" s="2316">
        <v>5145.55</v>
      </c>
      <c r="J7" s="2013">
        <v>47.629957105222722</v>
      </c>
    </row>
    <row r="8" spans="1:13" ht="24.95" customHeight="1">
      <c r="A8" s="2021" t="s">
        <v>872</v>
      </c>
      <c r="B8" s="2028">
        <v>1874.33</v>
      </c>
      <c r="C8" s="2028">
        <v>1729.36</v>
      </c>
      <c r="D8" s="2016">
        <v>14.024093063614284</v>
      </c>
      <c r="E8" s="2028">
        <v>1808.35</v>
      </c>
      <c r="F8" s="2028">
        <v>322.2</v>
      </c>
      <c r="G8" s="2016">
        <v>4.8574280054393544</v>
      </c>
      <c r="H8" s="2028">
        <v>2862.94</v>
      </c>
      <c r="I8" s="2028">
        <v>548.58000000000004</v>
      </c>
      <c r="J8" s="2017">
        <v>5.077949270492577</v>
      </c>
    </row>
    <row r="9" spans="1:13" ht="24.95" customHeight="1">
      <c r="A9" s="2021" t="s">
        <v>1048</v>
      </c>
      <c r="B9" s="2028">
        <v>1895.69</v>
      </c>
      <c r="C9" s="2028">
        <v>3135.6</v>
      </c>
      <c r="D9" s="2016">
        <v>25.427872860635699</v>
      </c>
      <c r="E9" s="2028">
        <v>1418.92</v>
      </c>
      <c r="F9" s="2028">
        <v>1808.42</v>
      </c>
      <c r="G9" s="2016">
        <v>27.263407677208683</v>
      </c>
      <c r="H9" s="2028" t="s">
        <v>300</v>
      </c>
      <c r="I9" s="2028" t="s">
        <v>300</v>
      </c>
      <c r="J9" s="2017" t="s">
        <v>300</v>
      </c>
    </row>
    <row r="10" spans="1:13" ht="24.95" customHeight="1">
      <c r="A10" s="2021" t="s">
        <v>1049</v>
      </c>
      <c r="B10" s="2028" t="s">
        <v>300</v>
      </c>
      <c r="C10" s="2028" t="s">
        <v>300</v>
      </c>
      <c r="D10" s="2016" t="s">
        <v>300</v>
      </c>
      <c r="E10" s="2028" t="s">
        <v>300</v>
      </c>
      <c r="F10" s="2028" t="s">
        <v>300</v>
      </c>
      <c r="G10" s="2016" t="s">
        <v>300</v>
      </c>
      <c r="H10" s="2028">
        <v>564.76</v>
      </c>
      <c r="I10" s="2028">
        <v>395.96</v>
      </c>
      <c r="J10" s="2017">
        <v>3.6652170934854365</v>
      </c>
    </row>
    <row r="11" spans="1:13" ht="24.95" customHeight="1">
      <c r="A11" s="2021" t="s">
        <v>1063</v>
      </c>
      <c r="B11" s="2028" t="s">
        <v>300</v>
      </c>
      <c r="C11" s="2028" t="s">
        <v>300</v>
      </c>
      <c r="D11" s="2016" t="s">
        <v>300</v>
      </c>
      <c r="E11" s="2028" t="s">
        <v>300</v>
      </c>
      <c r="F11" s="2028" t="s">
        <v>300</v>
      </c>
      <c r="G11" s="2016" t="s">
        <v>300</v>
      </c>
      <c r="H11" s="2028">
        <v>956.85</v>
      </c>
      <c r="I11" s="2028">
        <v>551.39</v>
      </c>
      <c r="J11" s="2017">
        <v>5.103960130257942</v>
      </c>
    </row>
    <row r="12" spans="1:13" ht="24.95" customHeight="1">
      <c r="A12" s="2021" t="s">
        <v>873</v>
      </c>
      <c r="B12" s="2028">
        <v>807.99</v>
      </c>
      <c r="C12" s="2028">
        <v>281.26</v>
      </c>
      <c r="D12" s="2016">
        <v>2.2808532723505541</v>
      </c>
      <c r="E12" s="2028">
        <v>361.7</v>
      </c>
      <c r="F12" s="2028">
        <v>47.88</v>
      </c>
      <c r="G12" s="2016">
        <v>0.72183008348987054</v>
      </c>
      <c r="H12" s="2028">
        <v>754.05</v>
      </c>
      <c r="I12" s="2028">
        <v>101.63</v>
      </c>
      <c r="J12" s="2017">
        <v>0.94074152240358855</v>
      </c>
    </row>
    <row r="13" spans="1:13" ht="24.95" customHeight="1">
      <c r="A13" s="2021" t="s">
        <v>1064</v>
      </c>
      <c r="B13" s="2028"/>
      <c r="C13" s="2028"/>
      <c r="D13" s="2016">
        <v>0</v>
      </c>
      <c r="E13" s="2028">
        <v>1042.67</v>
      </c>
      <c r="F13" s="2028">
        <v>1059.45</v>
      </c>
      <c r="G13" s="2016">
        <v>15.972073557922794</v>
      </c>
      <c r="H13" s="2028">
        <v>1237.4100000000001</v>
      </c>
      <c r="I13" s="2028">
        <v>796.98</v>
      </c>
      <c r="J13" s="2017">
        <v>7.3772722476159789</v>
      </c>
    </row>
    <row r="14" spans="1:13" ht="24.95" customHeight="1">
      <c r="A14" s="2021" t="s">
        <v>1034</v>
      </c>
      <c r="B14" s="2028">
        <v>59.87</v>
      </c>
      <c r="C14" s="2028">
        <v>46.43</v>
      </c>
      <c r="D14" s="2016">
        <v>0.37652000794722396</v>
      </c>
      <c r="E14" s="2028">
        <v>4.1399999999999997</v>
      </c>
      <c r="F14" s="2028">
        <v>16.7</v>
      </c>
      <c r="G14" s="2016">
        <v>0.25176613187721048</v>
      </c>
      <c r="H14" s="2028">
        <v>1049.29</v>
      </c>
      <c r="I14" s="2028">
        <v>953.87</v>
      </c>
      <c r="J14" s="2017">
        <v>8.8295298236260056</v>
      </c>
    </row>
    <row r="15" spans="1:13" ht="24.95" customHeight="1">
      <c r="A15" s="2021" t="s">
        <v>1035</v>
      </c>
      <c r="B15" s="2028">
        <v>725.66</v>
      </c>
      <c r="C15" s="2028">
        <v>282.49</v>
      </c>
      <c r="D15" s="2016">
        <v>2.2908278493433407</v>
      </c>
      <c r="E15" s="2028">
        <v>233.21</v>
      </c>
      <c r="F15" s="2028">
        <v>70.19</v>
      </c>
      <c r="G15" s="2016">
        <v>1.0581715446982876</v>
      </c>
      <c r="H15" s="2028">
        <v>594.84</v>
      </c>
      <c r="I15" s="2028">
        <v>191.58</v>
      </c>
      <c r="J15" s="2017">
        <v>1.7733667309070107</v>
      </c>
    </row>
    <row r="16" spans="1:13" ht="24.95" customHeight="1">
      <c r="A16" s="2021" t="s">
        <v>1036</v>
      </c>
      <c r="B16" s="2028"/>
      <c r="C16" s="2028"/>
      <c r="D16" s="2016">
        <v>0</v>
      </c>
      <c r="E16" s="2028">
        <v>3.37</v>
      </c>
      <c r="F16" s="2028">
        <v>2.93</v>
      </c>
      <c r="G16" s="2016">
        <v>4.4172141700612379E-2</v>
      </c>
      <c r="H16" s="2028">
        <v>70.08</v>
      </c>
      <c r="I16" s="2028">
        <v>33.99</v>
      </c>
      <c r="J16" s="2017">
        <v>0.31462958128995355</v>
      </c>
    </row>
    <row r="17" spans="1:10" ht="24.95" customHeight="1">
      <c r="A17" s="2021" t="s">
        <v>1065</v>
      </c>
      <c r="B17" s="2028">
        <v>1086.94</v>
      </c>
      <c r="C17" s="2028">
        <v>479.83</v>
      </c>
      <c r="D17" s="2016">
        <v>3.891139250771408</v>
      </c>
      <c r="E17" s="2028">
        <v>1022.13</v>
      </c>
      <c r="F17" s="2028">
        <v>300.14</v>
      </c>
      <c r="G17" s="2016">
        <v>4.5248554983009548</v>
      </c>
      <c r="H17" s="2028">
        <v>2658.76</v>
      </c>
      <c r="I17" s="2028">
        <v>564.64</v>
      </c>
      <c r="J17" s="2017">
        <v>5.2266092021053057</v>
      </c>
    </row>
    <row r="18" spans="1:10" ht="24.95" customHeight="1">
      <c r="A18" s="2021" t="s">
        <v>1038</v>
      </c>
      <c r="B18" s="2028">
        <v>494.63</v>
      </c>
      <c r="C18" s="2028">
        <v>180.72</v>
      </c>
      <c r="D18" s="2016">
        <v>1.4655329708426086</v>
      </c>
      <c r="E18" s="2028">
        <v>366.06</v>
      </c>
      <c r="F18" s="2028">
        <v>84.46</v>
      </c>
      <c r="G18" s="2016">
        <v>1.2733034430149219</v>
      </c>
      <c r="H18" s="2028">
        <v>608.38</v>
      </c>
      <c r="I18" s="2028">
        <v>320.02</v>
      </c>
      <c r="J18" s="2017">
        <v>2.962275922459868</v>
      </c>
    </row>
    <row r="19" spans="1:10" ht="24.95" customHeight="1">
      <c r="A19" s="2021" t="s">
        <v>1066</v>
      </c>
      <c r="B19" s="2028">
        <v>8695.2999999999993</v>
      </c>
      <c r="C19" s="2028">
        <v>114.4</v>
      </c>
      <c r="D19" s="2016">
        <v>0.92771675445105384</v>
      </c>
      <c r="E19" s="2028">
        <v>4166.12</v>
      </c>
      <c r="F19" s="2028">
        <v>44.75</v>
      </c>
      <c r="G19" s="2016">
        <v>0.67464277853324361</v>
      </c>
      <c r="H19" s="2028">
        <v>11880.37</v>
      </c>
      <c r="I19" s="2028">
        <v>122.44</v>
      </c>
      <c r="J19" s="2017">
        <v>1.1333699892068816</v>
      </c>
    </row>
    <row r="20" spans="1:10" ht="24.95" customHeight="1">
      <c r="A20" s="2021" t="s">
        <v>1067</v>
      </c>
      <c r="B20" s="2028">
        <v>17.95</v>
      </c>
      <c r="C20" s="2028">
        <v>18.989999999999998</v>
      </c>
      <c r="D20" s="2028">
        <v>0.1539977374739992</v>
      </c>
      <c r="E20" s="2028">
        <v>0.87</v>
      </c>
      <c r="F20" s="2028">
        <v>0.54</v>
      </c>
      <c r="G20" s="2028">
        <v>8.1409407912391412E-3</v>
      </c>
      <c r="H20" s="2028">
        <v>0.01</v>
      </c>
      <c r="I20" s="2028">
        <v>0.01</v>
      </c>
      <c r="J20" s="2026">
        <v>9.2565337243293179E-5</v>
      </c>
    </row>
    <row r="21" spans="1:10" ht="24.95" customHeight="1">
      <c r="A21" s="2251" t="s">
        <v>1068</v>
      </c>
      <c r="B21" s="2269">
        <v>3380.39</v>
      </c>
      <c r="C21" s="2269">
        <v>1401.28</v>
      </c>
      <c r="D21" s="2269">
        <v>11.363557112562697</v>
      </c>
      <c r="E21" s="2269">
        <v>2577.79</v>
      </c>
      <c r="F21" s="2269">
        <v>694.64</v>
      </c>
      <c r="G21" s="2269">
        <v>10.47226502078955</v>
      </c>
      <c r="H21" s="2269">
        <v>5978.95</v>
      </c>
      <c r="I21" s="2269">
        <v>1076.54</v>
      </c>
      <c r="J21" s="2317">
        <v>9.9650288155894824</v>
      </c>
    </row>
    <row r="22" spans="1:10" ht="24.95" customHeight="1" thickBot="1">
      <c r="A22" s="2318"/>
      <c r="B22" s="2273">
        <v>27746.440000000002</v>
      </c>
      <c r="C22" s="2273">
        <v>13761.050000000001</v>
      </c>
      <c r="D22" s="2273">
        <v>99.999999999999986</v>
      </c>
      <c r="E22" s="2273">
        <v>19098.8</v>
      </c>
      <c r="F22" s="2273">
        <v>8071.9100000000008</v>
      </c>
      <c r="G22" s="2273">
        <v>99.999999999999972</v>
      </c>
      <c r="H22" s="2273">
        <v>47546.95</v>
      </c>
      <c r="I22" s="2273">
        <v>10803.18</v>
      </c>
      <c r="J22" s="2319">
        <v>100</v>
      </c>
    </row>
    <row r="23" spans="1:10" ht="13.5" thickTop="1">
      <c r="A23" s="1636" t="s">
        <v>1039</v>
      </c>
      <c r="B23" s="1668"/>
      <c r="C23" s="1669"/>
      <c r="D23" s="1662"/>
      <c r="E23" s="1662"/>
      <c r="F23" s="1666"/>
      <c r="G23" s="1666"/>
      <c r="H23" s="1651"/>
      <c r="I23" s="1622"/>
      <c r="J23" s="1622"/>
    </row>
  </sheetData>
  <mergeCells count="7">
    <mergeCell ref="A1:J1"/>
    <mergeCell ref="A2:J2"/>
    <mergeCell ref="A3:J3"/>
    <mergeCell ref="A4:A6"/>
    <mergeCell ref="B4:D4"/>
    <mergeCell ref="E4:G4"/>
    <mergeCell ref="H4:J4"/>
  </mergeCells>
  <pageMargins left="0.75" right="0.75" top="1" bottom="1" header="0.3" footer="0.3"/>
  <pageSetup scale="88" orientation="landscape" r:id="rId1"/>
</worksheet>
</file>

<file path=xl/worksheets/sheet61.xml><?xml version="1.0" encoding="utf-8"?>
<worksheet xmlns="http://schemas.openxmlformats.org/spreadsheetml/2006/main" xmlns:r="http://schemas.openxmlformats.org/officeDocument/2006/relationships">
  <dimension ref="A1:N30"/>
  <sheetViews>
    <sheetView showGridLines="0" workbookViewId="0">
      <selection activeCell="L6" sqref="L6:L7"/>
    </sheetView>
  </sheetViews>
  <sheetFormatPr defaultRowHeight="12.75"/>
  <cols>
    <col min="1" max="1" width="24.7109375" style="1632" customWidth="1"/>
    <col min="2" max="2" width="10.7109375" style="1632" bestFit="1" customWidth="1"/>
    <col min="3" max="3" width="9.5703125" style="1632" bestFit="1" customWidth="1"/>
    <col min="4" max="4" width="9.140625" style="1632"/>
    <col min="5" max="5" width="10.7109375" style="1632" bestFit="1" customWidth="1"/>
    <col min="6" max="6" width="9.5703125" style="1632" bestFit="1" customWidth="1"/>
    <col min="7" max="7" width="9.140625" style="1632"/>
    <col min="8" max="8" width="9.5703125" style="1632" bestFit="1" customWidth="1"/>
    <col min="9" max="256" width="9.140625" style="1632"/>
    <col min="257" max="257" width="24.7109375" style="1632" customWidth="1"/>
    <col min="258" max="512" width="9.140625" style="1632"/>
    <col min="513" max="513" width="24.7109375" style="1632" customWidth="1"/>
    <col min="514" max="768" width="9.140625" style="1632"/>
    <col min="769" max="769" width="24.7109375" style="1632" customWidth="1"/>
    <col min="770" max="1024" width="9.140625" style="1632"/>
    <col min="1025" max="1025" width="24.7109375" style="1632" customWidth="1"/>
    <col min="1026" max="1280" width="9.140625" style="1632"/>
    <col min="1281" max="1281" width="24.7109375" style="1632" customWidth="1"/>
    <col min="1282" max="1536" width="9.140625" style="1632"/>
    <col min="1537" max="1537" width="24.7109375" style="1632" customWidth="1"/>
    <col min="1538" max="1792" width="9.140625" style="1632"/>
    <col min="1793" max="1793" width="24.7109375" style="1632" customWidth="1"/>
    <col min="1794" max="2048" width="9.140625" style="1632"/>
    <col min="2049" max="2049" width="24.7109375" style="1632" customWidth="1"/>
    <col min="2050" max="2304" width="9.140625" style="1632"/>
    <col min="2305" max="2305" width="24.7109375" style="1632" customWidth="1"/>
    <col min="2306" max="2560" width="9.140625" style="1632"/>
    <col min="2561" max="2561" width="24.7109375" style="1632" customWidth="1"/>
    <col min="2562" max="2816" width="9.140625" style="1632"/>
    <col min="2817" max="2817" width="24.7109375" style="1632" customWidth="1"/>
    <col min="2818" max="3072" width="9.140625" style="1632"/>
    <col min="3073" max="3073" width="24.7109375" style="1632" customWidth="1"/>
    <col min="3074" max="3328" width="9.140625" style="1632"/>
    <col min="3329" max="3329" width="24.7109375" style="1632" customWidth="1"/>
    <col min="3330" max="3584" width="9.140625" style="1632"/>
    <col min="3585" max="3585" width="24.7109375" style="1632" customWidth="1"/>
    <col min="3586" max="3840" width="9.140625" style="1632"/>
    <col min="3841" max="3841" width="24.7109375" style="1632" customWidth="1"/>
    <col min="3842" max="4096" width="9.140625" style="1632"/>
    <col min="4097" max="4097" width="24.7109375" style="1632" customWidth="1"/>
    <col min="4098" max="4352" width="9.140625" style="1632"/>
    <col min="4353" max="4353" width="24.7109375" style="1632" customWidth="1"/>
    <col min="4354" max="4608" width="9.140625" style="1632"/>
    <col min="4609" max="4609" width="24.7109375" style="1632" customWidth="1"/>
    <col min="4610" max="4864" width="9.140625" style="1632"/>
    <col min="4865" max="4865" width="24.7109375" style="1632" customWidth="1"/>
    <col min="4866" max="5120" width="9.140625" style="1632"/>
    <col min="5121" max="5121" width="24.7109375" style="1632" customWidth="1"/>
    <col min="5122" max="5376" width="9.140625" style="1632"/>
    <col min="5377" max="5377" width="24.7109375" style="1632" customWidth="1"/>
    <col min="5378" max="5632" width="9.140625" style="1632"/>
    <col min="5633" max="5633" width="24.7109375" style="1632" customWidth="1"/>
    <col min="5634" max="5888" width="9.140625" style="1632"/>
    <col min="5889" max="5889" width="24.7109375" style="1632" customWidth="1"/>
    <col min="5890" max="6144" width="9.140625" style="1632"/>
    <col min="6145" max="6145" width="24.7109375" style="1632" customWidth="1"/>
    <col min="6146" max="6400" width="9.140625" style="1632"/>
    <col min="6401" max="6401" width="24.7109375" style="1632" customWidth="1"/>
    <col min="6402" max="6656" width="9.140625" style="1632"/>
    <col min="6657" max="6657" width="24.7109375" style="1632" customWidth="1"/>
    <col min="6658" max="6912" width="9.140625" style="1632"/>
    <col min="6913" max="6913" width="24.7109375" style="1632" customWidth="1"/>
    <col min="6914" max="7168" width="9.140625" style="1632"/>
    <col min="7169" max="7169" width="24.7109375" style="1632" customWidth="1"/>
    <col min="7170" max="7424" width="9.140625" style="1632"/>
    <col min="7425" max="7425" width="24.7109375" style="1632" customWidth="1"/>
    <col min="7426" max="7680" width="9.140625" style="1632"/>
    <col min="7681" max="7681" width="24.7109375" style="1632" customWidth="1"/>
    <col min="7682" max="7936" width="9.140625" style="1632"/>
    <col min="7937" max="7937" width="24.7109375" style="1632" customWidth="1"/>
    <col min="7938" max="8192" width="9.140625" style="1632"/>
    <col min="8193" max="8193" width="24.7109375" style="1632" customWidth="1"/>
    <col min="8194" max="8448" width="9.140625" style="1632"/>
    <col min="8449" max="8449" width="24.7109375" style="1632" customWidth="1"/>
    <col min="8450" max="8704" width="9.140625" style="1632"/>
    <col min="8705" max="8705" width="24.7109375" style="1632" customWidth="1"/>
    <col min="8706" max="8960" width="9.140625" style="1632"/>
    <col min="8961" max="8961" width="24.7109375" style="1632" customWidth="1"/>
    <col min="8962" max="9216" width="9.140625" style="1632"/>
    <col min="9217" max="9217" width="24.7109375" style="1632" customWidth="1"/>
    <col min="9218" max="9472" width="9.140625" style="1632"/>
    <col min="9473" max="9473" width="24.7109375" style="1632" customWidth="1"/>
    <col min="9474" max="9728" width="9.140625" style="1632"/>
    <col min="9729" max="9729" width="24.7109375" style="1632" customWidth="1"/>
    <col min="9730" max="9984" width="9.140625" style="1632"/>
    <col min="9985" max="9985" width="24.7109375" style="1632" customWidth="1"/>
    <col min="9986" max="10240" width="9.140625" style="1632"/>
    <col min="10241" max="10241" width="24.7109375" style="1632" customWidth="1"/>
    <col min="10242" max="10496" width="9.140625" style="1632"/>
    <col min="10497" max="10497" width="24.7109375" style="1632" customWidth="1"/>
    <col min="10498" max="10752" width="9.140625" style="1632"/>
    <col min="10753" max="10753" width="24.7109375" style="1632" customWidth="1"/>
    <col min="10754" max="11008" width="9.140625" style="1632"/>
    <col min="11009" max="11009" width="24.7109375" style="1632" customWidth="1"/>
    <col min="11010" max="11264" width="9.140625" style="1632"/>
    <col min="11265" max="11265" width="24.7109375" style="1632" customWidth="1"/>
    <col min="11266" max="11520" width="9.140625" style="1632"/>
    <col min="11521" max="11521" width="24.7109375" style="1632" customWidth="1"/>
    <col min="11522" max="11776" width="9.140625" style="1632"/>
    <col min="11777" max="11777" width="24.7109375" style="1632" customWidth="1"/>
    <col min="11778" max="12032" width="9.140625" style="1632"/>
    <col min="12033" max="12033" width="24.7109375" style="1632" customWidth="1"/>
    <col min="12034" max="12288" width="9.140625" style="1632"/>
    <col min="12289" max="12289" width="24.7109375" style="1632" customWidth="1"/>
    <col min="12290" max="12544" width="9.140625" style="1632"/>
    <col min="12545" max="12545" width="24.7109375" style="1632" customWidth="1"/>
    <col min="12546" max="12800" width="9.140625" style="1632"/>
    <col min="12801" max="12801" width="24.7109375" style="1632" customWidth="1"/>
    <col min="12802" max="13056" width="9.140625" style="1632"/>
    <col min="13057" max="13057" width="24.7109375" style="1632" customWidth="1"/>
    <col min="13058" max="13312" width="9.140625" style="1632"/>
    <col min="13313" max="13313" width="24.7109375" style="1632" customWidth="1"/>
    <col min="13314" max="13568" width="9.140625" style="1632"/>
    <col min="13569" max="13569" width="24.7109375" style="1632" customWidth="1"/>
    <col min="13570" max="13824" width="9.140625" style="1632"/>
    <col min="13825" max="13825" width="24.7109375" style="1632" customWidth="1"/>
    <col min="13826" max="14080" width="9.140625" style="1632"/>
    <col min="14081" max="14081" width="24.7109375" style="1632" customWidth="1"/>
    <col min="14082" max="14336" width="9.140625" style="1632"/>
    <col min="14337" max="14337" width="24.7109375" style="1632" customWidth="1"/>
    <col min="14338" max="14592" width="9.140625" style="1632"/>
    <col min="14593" max="14593" width="24.7109375" style="1632" customWidth="1"/>
    <col min="14594" max="14848" width="9.140625" style="1632"/>
    <col min="14849" max="14849" width="24.7109375" style="1632" customWidth="1"/>
    <col min="14850" max="15104" width="9.140625" style="1632"/>
    <col min="15105" max="15105" width="24.7109375" style="1632" customWidth="1"/>
    <col min="15106" max="15360" width="9.140625" style="1632"/>
    <col min="15361" max="15361" width="24.7109375" style="1632" customWidth="1"/>
    <col min="15362" max="15616" width="9.140625" style="1632"/>
    <col min="15617" max="15617" width="24.7109375" style="1632" customWidth="1"/>
    <col min="15618" max="15872" width="9.140625" style="1632"/>
    <col min="15873" max="15873" width="24.7109375" style="1632" customWidth="1"/>
    <col min="15874" max="16128" width="9.140625" style="1632"/>
    <col min="16129" max="16129" width="24.7109375" style="1632" customWidth="1"/>
    <col min="16130" max="16384" width="9.140625" style="1632"/>
  </cols>
  <sheetData>
    <row r="1" spans="1:12" ht="15.75">
      <c r="A1" s="2965" t="s">
        <v>1557</v>
      </c>
      <c r="B1" s="2965"/>
      <c r="C1" s="2965"/>
      <c r="D1" s="2965"/>
      <c r="E1" s="2965"/>
      <c r="F1" s="2965"/>
      <c r="G1" s="2965"/>
      <c r="H1" s="2965"/>
      <c r="I1" s="2965"/>
      <c r="J1" s="2965"/>
      <c r="K1" s="2965"/>
      <c r="L1" s="2965"/>
    </row>
    <row r="2" spans="1:12" ht="15.75">
      <c r="A2" s="2965" t="s">
        <v>1070</v>
      </c>
      <c r="B2" s="2965"/>
      <c r="C2" s="2965"/>
      <c r="D2" s="2965"/>
      <c r="E2" s="2965"/>
      <c r="F2" s="2965"/>
      <c r="G2" s="2965"/>
      <c r="H2" s="2965"/>
      <c r="I2" s="2965"/>
      <c r="J2" s="2965"/>
      <c r="K2" s="2965"/>
      <c r="L2" s="2965"/>
    </row>
    <row r="3" spans="1:12">
      <c r="A3" s="2966" t="s">
        <v>1828</v>
      </c>
      <c r="B3" s="2966"/>
      <c r="C3" s="2966"/>
      <c r="D3" s="2966"/>
      <c r="E3" s="2966"/>
      <c r="F3" s="2966"/>
      <c r="G3" s="2966"/>
      <c r="H3" s="2966"/>
      <c r="I3" s="2966"/>
      <c r="J3" s="2966"/>
      <c r="K3" s="2966"/>
      <c r="L3" s="2966"/>
    </row>
    <row r="4" spans="1:12" ht="13.5" thickBot="1">
      <c r="A4" s="2967"/>
      <c r="B4" s="2967"/>
      <c r="C4" s="2967"/>
      <c r="D4" s="2967"/>
      <c r="E4" s="2967"/>
      <c r="F4" s="2967"/>
      <c r="G4" s="2967"/>
      <c r="H4" s="2967"/>
      <c r="I4" s="2967"/>
      <c r="J4" s="2967"/>
      <c r="K4" s="2967"/>
      <c r="L4" s="2967"/>
    </row>
    <row r="5" spans="1:12" ht="13.5" thickTop="1">
      <c r="A5" s="2968" t="s">
        <v>1813</v>
      </c>
      <c r="B5" s="2970" t="s">
        <v>87</v>
      </c>
      <c r="C5" s="2970"/>
      <c r="D5" s="2970"/>
      <c r="E5" s="2970" t="s">
        <v>102</v>
      </c>
      <c r="F5" s="2970"/>
      <c r="G5" s="2970"/>
      <c r="H5" s="2970" t="s">
        <v>106</v>
      </c>
      <c r="I5" s="2970"/>
      <c r="J5" s="2970"/>
      <c r="K5" s="2971" t="s">
        <v>1071</v>
      </c>
      <c r="L5" s="2972"/>
    </row>
    <row r="6" spans="1:12">
      <c r="A6" s="2969"/>
      <c r="B6" s="2973" t="s">
        <v>1060</v>
      </c>
      <c r="C6" s="2973" t="s">
        <v>1608</v>
      </c>
      <c r="D6" s="2973" t="s">
        <v>1062</v>
      </c>
      <c r="E6" s="2973" t="s">
        <v>1060</v>
      </c>
      <c r="F6" s="2973" t="s">
        <v>1609</v>
      </c>
      <c r="G6" s="2973" t="s">
        <v>1062</v>
      </c>
      <c r="H6" s="2973" t="s">
        <v>1060</v>
      </c>
      <c r="I6" s="2973" t="s">
        <v>1608</v>
      </c>
      <c r="J6" s="2973" t="s">
        <v>1062</v>
      </c>
      <c r="K6" s="2973" t="s">
        <v>102</v>
      </c>
      <c r="L6" s="2973" t="s">
        <v>106</v>
      </c>
    </row>
    <row r="7" spans="1:12">
      <c r="A7" s="1672" t="s">
        <v>1072</v>
      </c>
      <c r="B7" s="2974"/>
      <c r="C7" s="2974"/>
      <c r="D7" s="2974"/>
      <c r="E7" s="2974"/>
      <c r="F7" s="2974"/>
      <c r="G7" s="2974"/>
      <c r="H7" s="2974"/>
      <c r="I7" s="2974"/>
      <c r="J7" s="2974"/>
      <c r="K7" s="2974"/>
      <c r="L7" s="2974"/>
    </row>
    <row r="8" spans="1:12" ht="24.95" customHeight="1">
      <c r="A8" s="2240" t="s">
        <v>871</v>
      </c>
      <c r="B8" s="2294">
        <v>467822.38146999991</v>
      </c>
      <c r="C8" s="2294">
        <v>46782.238146999996</v>
      </c>
      <c r="D8" s="2294">
        <v>34.917202976459208</v>
      </c>
      <c r="E8" s="2294">
        <v>403056.17089000007</v>
      </c>
      <c r="F8" s="2294">
        <v>40305.617088999992</v>
      </c>
      <c r="G8" s="2294">
        <v>30.643289342694274</v>
      </c>
      <c r="H8" s="2294">
        <v>208939.51582999999</v>
      </c>
      <c r="I8" s="2294">
        <v>20893.951582999998</v>
      </c>
      <c r="J8" s="2294">
        <v>34.003159653432313</v>
      </c>
      <c r="K8" s="2294">
        <v>-13.844188124666132</v>
      </c>
      <c r="L8" s="2295">
        <v>-48.161191684862523</v>
      </c>
    </row>
    <row r="9" spans="1:12" ht="24.95" customHeight="1">
      <c r="A9" s="2021" t="s">
        <v>872</v>
      </c>
      <c r="B9" s="2297">
        <v>130057.36097000001</v>
      </c>
      <c r="C9" s="2297">
        <v>13005.736096999999</v>
      </c>
      <c r="D9" s="2297">
        <v>9.707186854341062</v>
      </c>
      <c r="E9" s="2297">
        <v>121689.6281994</v>
      </c>
      <c r="F9" s="2297">
        <v>12168.962819940001</v>
      </c>
      <c r="G9" s="2297">
        <v>9.2517389789245907</v>
      </c>
      <c r="H9" s="2297">
        <v>71417.374551799992</v>
      </c>
      <c r="I9" s="2297">
        <v>7141.7374551800003</v>
      </c>
      <c r="J9" s="2297">
        <v>11.622580722785193</v>
      </c>
      <c r="K9" s="2297">
        <v>-6.4338786426168895</v>
      </c>
      <c r="L9" s="2298">
        <v>-41.311863953782613</v>
      </c>
    </row>
    <row r="10" spans="1:12" ht="24.95" customHeight="1">
      <c r="A10" s="2021" t="s">
        <v>1048</v>
      </c>
      <c r="B10" s="2297">
        <v>40818.450599999996</v>
      </c>
      <c r="C10" s="2297">
        <v>4081.8450599999996</v>
      </c>
      <c r="D10" s="2297">
        <v>3.046596702591005</v>
      </c>
      <c r="E10" s="2297">
        <v>68574.673309999998</v>
      </c>
      <c r="F10" s="2297">
        <v>6857.4673309999998</v>
      </c>
      <c r="G10" s="2297">
        <v>5.2135501391257835</v>
      </c>
      <c r="H10" s="2297">
        <v>38484.581250000003</v>
      </c>
      <c r="I10" s="2297">
        <v>3848.4581250000001</v>
      </c>
      <c r="J10" s="2297">
        <v>6.2630439016808825</v>
      </c>
      <c r="K10" s="2297">
        <v>67.99920698116847</v>
      </c>
      <c r="L10" s="2298">
        <v>-43.879307924624221</v>
      </c>
    </row>
    <row r="11" spans="1:12" ht="24.95" customHeight="1">
      <c r="A11" s="2021" t="s">
        <v>873</v>
      </c>
      <c r="B11" s="2297">
        <v>27332.341420000001</v>
      </c>
      <c r="C11" s="2297">
        <v>2733.2341420000002</v>
      </c>
      <c r="D11" s="2297">
        <v>2.0400240582444735</v>
      </c>
      <c r="E11" s="2297">
        <v>22723.354749999999</v>
      </c>
      <c r="F11" s="2297">
        <v>2272.3354749999999</v>
      </c>
      <c r="G11" s="2297">
        <v>1.727596262583887</v>
      </c>
      <c r="H11" s="2297">
        <v>17654.948179999999</v>
      </c>
      <c r="I11" s="2297">
        <v>1765.4948179999999</v>
      </c>
      <c r="J11" s="2297">
        <v>2.8731952366830287</v>
      </c>
      <c r="K11" s="2297">
        <v>-16.862758294931339</v>
      </c>
      <c r="L11" s="2298">
        <v>-22.304834060648545</v>
      </c>
    </row>
    <row r="12" spans="1:12" ht="24.95" customHeight="1">
      <c r="A12" s="2021" t="s">
        <v>1837</v>
      </c>
      <c r="B12" s="2297">
        <v>0</v>
      </c>
      <c r="C12" s="2297">
        <v>0</v>
      </c>
      <c r="D12" s="2297">
        <v>0</v>
      </c>
      <c r="E12" s="2297">
        <v>0</v>
      </c>
      <c r="F12" s="2297">
        <v>0</v>
      </c>
      <c r="G12" s="2297">
        <v>0</v>
      </c>
      <c r="H12" s="2297">
        <v>44000</v>
      </c>
      <c r="I12" s="2297">
        <v>4400</v>
      </c>
      <c r="J12" s="2297">
        <v>7.1606321992644482</v>
      </c>
      <c r="K12" s="2297">
        <v>0</v>
      </c>
      <c r="L12" s="2300" t="s">
        <v>300</v>
      </c>
    </row>
    <row r="13" spans="1:12" ht="24.95" customHeight="1">
      <c r="A13" s="2021" t="s">
        <v>1035</v>
      </c>
      <c r="B13" s="2297">
        <v>6585.0669200000002</v>
      </c>
      <c r="C13" s="2297">
        <v>658.50669200000004</v>
      </c>
      <c r="D13" s="2297">
        <v>0.49149448031261406</v>
      </c>
      <c r="E13" s="2297">
        <v>2273.2993500000002</v>
      </c>
      <c r="F13" s="2297">
        <v>227.32993500000001</v>
      </c>
      <c r="G13" s="2297">
        <v>0.17283290711264276</v>
      </c>
      <c r="H13" s="2297">
        <v>8062.5175799999997</v>
      </c>
      <c r="I13" s="2297">
        <v>806.251758</v>
      </c>
      <c r="J13" s="2297">
        <v>1.3121073406928108</v>
      </c>
      <c r="K13" s="2297">
        <v>0</v>
      </c>
      <c r="L13" s="2298">
        <v>254.66150025512499</v>
      </c>
    </row>
    <row r="14" spans="1:12" ht="24.95" customHeight="1">
      <c r="A14" s="2021" t="s">
        <v>1036</v>
      </c>
      <c r="B14" s="2297">
        <v>107.1</v>
      </c>
      <c r="C14" s="2297">
        <v>10.71</v>
      </c>
      <c r="D14" s="2297">
        <v>7.9937014279394692E-3</v>
      </c>
      <c r="E14" s="2297">
        <v>8917.8910000000014</v>
      </c>
      <c r="F14" s="2297">
        <v>891.78909999999996</v>
      </c>
      <c r="G14" s="2297">
        <v>0.67800354882592684</v>
      </c>
      <c r="H14" s="2297">
        <v>307.42399999999998</v>
      </c>
      <c r="I14" s="2297">
        <v>30.7424</v>
      </c>
      <c r="J14" s="2297">
        <v>5.0030686209697132E-2</v>
      </c>
      <c r="K14" s="2297">
        <v>0</v>
      </c>
      <c r="L14" s="2298">
        <v>-96.552727545111281</v>
      </c>
    </row>
    <row r="15" spans="1:12" ht="24.95" customHeight="1">
      <c r="A15" s="2021" t="s">
        <v>1065</v>
      </c>
      <c r="B15" s="2297">
        <v>33007.1558</v>
      </c>
      <c r="C15" s="2297">
        <v>3300.71558</v>
      </c>
      <c r="D15" s="2297">
        <v>2.4635793506132635</v>
      </c>
      <c r="E15" s="2297">
        <v>40409.022720000001</v>
      </c>
      <c r="F15" s="2297">
        <v>4040.9022719999998</v>
      </c>
      <c r="G15" s="2297">
        <v>3.0721905895404538</v>
      </c>
      <c r="H15" s="2297">
        <v>223612.23330000002</v>
      </c>
      <c r="I15" s="2297">
        <v>22361.223329999997</v>
      </c>
      <c r="J15" s="2297">
        <v>36.391021770850315</v>
      </c>
      <c r="K15" s="2297">
        <v>0</v>
      </c>
      <c r="L15" s="2298">
        <v>453.37203982744563</v>
      </c>
    </row>
    <row r="16" spans="1:12" ht="24.95" customHeight="1">
      <c r="A16" s="2021" t="s">
        <v>1038</v>
      </c>
      <c r="B16" s="2297">
        <v>746575</v>
      </c>
      <c r="C16" s="2297">
        <v>63407.5</v>
      </c>
      <c r="D16" s="2297">
        <v>47.32592187601044</v>
      </c>
      <c r="E16" s="2297">
        <v>647672.23141999997</v>
      </c>
      <c r="F16" s="2297">
        <v>64767.223141999995</v>
      </c>
      <c r="G16" s="2297">
        <v>49.240798231192443</v>
      </c>
      <c r="H16" s="2297">
        <v>1992.2896599999999</v>
      </c>
      <c r="I16" s="2297">
        <v>199.22896600000001</v>
      </c>
      <c r="J16" s="2297">
        <v>0.32422848840130958</v>
      </c>
      <c r="K16" s="2297">
        <v>0</v>
      </c>
      <c r="L16" s="2298">
        <v>-99.69239229916775</v>
      </c>
    </row>
    <row r="17" spans="1:14" ht="24.95" customHeight="1">
      <c r="A17" s="2266" t="s">
        <v>597</v>
      </c>
      <c r="B17" s="2320">
        <v>1452304.8571799998</v>
      </c>
      <c r="C17" s="2320">
        <v>133980.48571799998</v>
      </c>
      <c r="D17" s="2320">
        <v>100.00000000000001</v>
      </c>
      <c r="E17" s="2320">
        <v>1315316.2716393999</v>
      </c>
      <c r="F17" s="2320">
        <v>131531.62716393999</v>
      </c>
      <c r="G17" s="2320">
        <v>100</v>
      </c>
      <c r="H17" s="2320">
        <v>614470.88435179996</v>
      </c>
      <c r="I17" s="2320">
        <v>61447.088435179998</v>
      </c>
      <c r="J17" s="2320">
        <v>100</v>
      </c>
      <c r="K17" s="2320">
        <v>-1.8277725602624741</v>
      </c>
      <c r="L17" s="2321">
        <v>-53.283411936664606</v>
      </c>
      <c r="N17" s="1632" t="s">
        <v>178</v>
      </c>
    </row>
    <row r="18" spans="1:14" ht="24.95" customHeight="1">
      <c r="A18" s="2235" t="s">
        <v>1073</v>
      </c>
      <c r="B18" s="2236"/>
      <c r="C18" s="2237"/>
      <c r="D18" s="2237"/>
      <c r="E18" s="2237"/>
      <c r="F18" s="2237"/>
      <c r="G18" s="2237"/>
      <c r="H18" s="2237"/>
      <c r="I18" s="2237"/>
      <c r="J18" s="2237"/>
      <c r="K18" s="2237"/>
      <c r="L18" s="2238"/>
    </row>
    <row r="19" spans="1:14" ht="24.95" customHeight="1">
      <c r="A19" s="2240" t="s">
        <v>1074</v>
      </c>
      <c r="B19" s="2294">
        <v>46666.862999999998</v>
      </c>
      <c r="C19" s="2294">
        <v>4666.6863000000003</v>
      </c>
      <c r="D19" s="2294">
        <v>3.4831089579883803</v>
      </c>
      <c r="E19" s="2294">
        <v>308322.41700000002</v>
      </c>
      <c r="F19" s="2294">
        <v>30832.241699999999</v>
      </c>
      <c r="G19" s="2294">
        <v>23.440933835317022</v>
      </c>
      <c r="H19" s="2294">
        <v>272020.50699999998</v>
      </c>
      <c r="I19" s="2294">
        <v>27202.050700000003</v>
      </c>
      <c r="J19" s="2294">
        <v>44.269063665555464</v>
      </c>
      <c r="K19" s="2294">
        <v>100</v>
      </c>
      <c r="L19" s="2295">
        <v>-11.774009283275674</v>
      </c>
    </row>
    <row r="20" spans="1:14" ht="24.95" customHeight="1">
      <c r="A20" s="2021" t="s">
        <v>1075</v>
      </c>
      <c r="B20" s="2297">
        <v>296441.48002999998</v>
      </c>
      <c r="C20" s="2297">
        <v>29644.148002999998</v>
      </c>
      <c r="D20" s="2297">
        <v>22.12572065561438</v>
      </c>
      <c r="E20" s="2297">
        <v>361446.39116999996</v>
      </c>
      <c r="F20" s="2297">
        <v>36144.639116999999</v>
      </c>
      <c r="G20" s="2297">
        <v>27.479808386524436</v>
      </c>
      <c r="H20" s="2297">
        <v>108148.88636</v>
      </c>
      <c r="I20" s="2297">
        <v>10814.888636000001</v>
      </c>
      <c r="J20" s="2297">
        <v>17.600327226909265</v>
      </c>
      <c r="K20" s="2297">
        <v>21.928412694951291</v>
      </c>
      <c r="L20" s="2298">
        <v>-70.078858441518065</v>
      </c>
    </row>
    <row r="21" spans="1:14" ht="24.95" customHeight="1">
      <c r="A21" s="2021" t="s">
        <v>1076</v>
      </c>
      <c r="B21" s="2297">
        <v>364196.51415</v>
      </c>
      <c r="C21" s="2297">
        <v>36419.651415</v>
      </c>
      <c r="D21" s="2297">
        <v>27.182802943150623</v>
      </c>
      <c r="E21" s="2297">
        <v>274673.39663940005</v>
      </c>
      <c r="F21" s="2297">
        <v>27467.339663940002</v>
      </c>
      <c r="G21" s="2297">
        <v>20.882688257292575</v>
      </c>
      <c r="H21" s="2297">
        <v>225784.2199918</v>
      </c>
      <c r="I21" s="2297">
        <v>22578.421999179998</v>
      </c>
      <c r="J21" s="2297">
        <v>36.744494449070245</v>
      </c>
      <c r="K21" s="2297">
        <v>-24.580992412719382</v>
      </c>
      <c r="L21" s="2298">
        <v>-17.799021399871236</v>
      </c>
    </row>
    <row r="22" spans="1:14" ht="24.95" customHeight="1">
      <c r="A22" s="2021" t="s">
        <v>1077</v>
      </c>
      <c r="B22" s="2297">
        <v>620000</v>
      </c>
      <c r="C22" s="2297">
        <v>62000</v>
      </c>
      <c r="D22" s="2297">
        <v>46.275395754644919</v>
      </c>
      <c r="E22" s="2297">
        <v>364716</v>
      </c>
      <c r="F22" s="2297">
        <v>36471.599999999999</v>
      </c>
      <c r="G22" s="2297">
        <v>27.728388055162018</v>
      </c>
      <c r="H22" s="2297">
        <v>0</v>
      </c>
      <c r="I22" s="2297">
        <v>0</v>
      </c>
      <c r="J22" s="2297">
        <v>0</v>
      </c>
      <c r="K22" s="2297">
        <v>0</v>
      </c>
      <c r="L22" s="2298">
        <v>0</v>
      </c>
    </row>
    <row r="23" spans="1:14" ht="24.95" customHeight="1">
      <c r="A23" s="2021" t="s">
        <v>1078</v>
      </c>
      <c r="B23" s="2297">
        <v>0</v>
      </c>
      <c r="C23" s="2297">
        <v>0</v>
      </c>
      <c r="D23" s="2297">
        <v>0</v>
      </c>
      <c r="E23" s="2297">
        <v>0</v>
      </c>
      <c r="F23" s="2297">
        <v>0</v>
      </c>
      <c r="G23" s="2297">
        <v>0</v>
      </c>
      <c r="H23" s="2297">
        <v>0</v>
      </c>
      <c r="I23" s="2297">
        <v>0</v>
      </c>
      <c r="J23" s="2297">
        <v>0</v>
      </c>
      <c r="K23" s="2297">
        <v>0</v>
      </c>
      <c r="L23" s="2298">
        <v>0</v>
      </c>
    </row>
    <row r="24" spans="1:14" ht="24.95" customHeight="1">
      <c r="A24" s="2021" t="s">
        <v>1079</v>
      </c>
      <c r="B24" s="2297">
        <v>0</v>
      </c>
      <c r="C24" s="2297">
        <v>0</v>
      </c>
      <c r="D24" s="2297">
        <v>0</v>
      </c>
      <c r="E24" s="2297">
        <v>0</v>
      </c>
      <c r="F24" s="2297">
        <v>0</v>
      </c>
      <c r="G24" s="2297">
        <v>0</v>
      </c>
      <c r="H24" s="2297">
        <v>8517.2710000000006</v>
      </c>
      <c r="I24" s="2297">
        <v>851.72710000000006</v>
      </c>
      <c r="J24" s="2297">
        <v>1.3861146584650297</v>
      </c>
      <c r="K24" s="2297">
        <v>0</v>
      </c>
      <c r="L24" s="2298">
        <v>100</v>
      </c>
    </row>
    <row r="25" spans="1:14" ht="24.95" customHeight="1">
      <c r="A25" s="2260" t="s">
        <v>1038</v>
      </c>
      <c r="B25" s="2297">
        <v>125000</v>
      </c>
      <c r="C25" s="2297">
        <v>1250</v>
      </c>
      <c r="D25" s="2297">
        <v>0.93297168860171187</v>
      </c>
      <c r="E25" s="2297">
        <v>6158.067</v>
      </c>
      <c r="F25" s="2297">
        <v>615.80669999999998</v>
      </c>
      <c r="G25" s="2297">
        <v>0.46818146570396529</v>
      </c>
      <c r="H25" s="2297">
        <v>0</v>
      </c>
      <c r="I25" s="2297">
        <v>0</v>
      </c>
      <c r="J25" s="2297">
        <v>0</v>
      </c>
      <c r="K25" s="2297">
        <v>0</v>
      </c>
      <c r="L25" s="2298">
        <v>0</v>
      </c>
    </row>
    <row r="26" spans="1:14" ht="24.95" customHeight="1">
      <c r="A26" s="2266" t="s">
        <v>597</v>
      </c>
      <c r="B26" s="2320">
        <v>1452304.85718</v>
      </c>
      <c r="C26" s="2320">
        <v>133980.48571799998</v>
      </c>
      <c r="D26" s="2320">
        <v>100.00000000000001</v>
      </c>
      <c r="E26" s="2320">
        <v>1315316.2718094001</v>
      </c>
      <c r="F26" s="2320">
        <v>131531.62718093998</v>
      </c>
      <c r="G26" s="2320">
        <v>100.00000000000001</v>
      </c>
      <c r="H26" s="2320">
        <v>614470.88435179996</v>
      </c>
      <c r="I26" s="2320">
        <v>61447.088435180005</v>
      </c>
      <c r="J26" s="2320">
        <v>100</v>
      </c>
      <c r="K26" s="2320">
        <v>-1.8277725475740709</v>
      </c>
      <c r="L26" s="2321">
        <v>-53.283411942702557</v>
      </c>
    </row>
    <row r="27" spans="1:14">
      <c r="A27" s="1627" t="s">
        <v>1055</v>
      </c>
      <c r="B27" s="1670"/>
      <c r="C27" s="1670"/>
      <c r="D27" s="1670"/>
      <c r="E27" s="1670"/>
      <c r="F27" s="1670"/>
      <c r="G27" s="1670"/>
      <c r="H27" s="1670"/>
      <c r="I27" s="1670"/>
      <c r="J27" s="1670"/>
      <c r="K27" s="1670"/>
      <c r="L27" s="1670"/>
    </row>
    <row r="30" spans="1:14">
      <c r="B30" s="1671"/>
      <c r="C30" s="1671"/>
      <c r="D30" s="1671"/>
    </row>
  </sheetData>
  <mergeCells count="20">
    <mergeCell ref="I6:I7"/>
    <mergeCell ref="J6:J7"/>
    <mergeCell ref="K6:K7"/>
    <mergeCell ref="L6:L7"/>
    <mergeCell ref="A1:L1"/>
    <mergeCell ref="A2:L2"/>
    <mergeCell ref="A3:L3"/>
    <mergeCell ref="A4:L4"/>
    <mergeCell ref="A5:A6"/>
    <mergeCell ref="B5:D5"/>
    <mergeCell ref="E5:G5"/>
    <mergeCell ref="H5:J5"/>
    <mergeCell ref="K5:L5"/>
    <mergeCell ref="B6:B7"/>
    <mergeCell ref="C6:C7"/>
    <mergeCell ref="D6:D7"/>
    <mergeCell ref="E6:E7"/>
    <mergeCell ref="F6:F7"/>
    <mergeCell ref="G6:G7"/>
    <mergeCell ref="H6:H7"/>
  </mergeCells>
  <pageMargins left="0.7" right="0.7" top="0.75" bottom="0.75" header="0.3" footer="0.3"/>
  <pageSetup paperSize="9" orientation="landscape" r:id="rId1"/>
</worksheet>
</file>

<file path=xl/worksheets/sheet62.xml><?xml version="1.0" encoding="utf-8"?>
<worksheet xmlns="http://schemas.openxmlformats.org/spreadsheetml/2006/main" xmlns:r="http://schemas.openxmlformats.org/officeDocument/2006/relationships">
  <sheetPr>
    <pageSetUpPr fitToPage="1"/>
  </sheetPr>
  <dimension ref="A1:D26"/>
  <sheetViews>
    <sheetView showGridLines="0" workbookViewId="0">
      <selection activeCell="L9" sqref="L9"/>
    </sheetView>
  </sheetViews>
  <sheetFormatPr defaultRowHeight="12.75"/>
  <cols>
    <col min="1" max="1" width="10.7109375" style="1681" customWidth="1"/>
    <col min="2" max="2" width="57.5703125" style="1681" bestFit="1" customWidth="1"/>
    <col min="3" max="256" width="9.140625" style="1681"/>
    <col min="257" max="257" width="10.7109375" style="1681" customWidth="1"/>
    <col min="258" max="258" width="57.5703125" style="1681" bestFit="1" customWidth="1"/>
    <col min="259" max="512" width="9.140625" style="1681"/>
    <col min="513" max="513" width="10.7109375" style="1681" customWidth="1"/>
    <col min="514" max="514" width="57.5703125" style="1681" bestFit="1" customWidth="1"/>
    <col min="515" max="768" width="9.140625" style="1681"/>
    <col min="769" max="769" width="10.7109375" style="1681" customWidth="1"/>
    <col min="770" max="770" width="57.5703125" style="1681" bestFit="1" customWidth="1"/>
    <col min="771" max="1024" width="9.140625" style="1681"/>
    <col min="1025" max="1025" width="10.7109375" style="1681" customWidth="1"/>
    <col min="1026" max="1026" width="57.5703125" style="1681" bestFit="1" customWidth="1"/>
    <col min="1027" max="1280" width="9.140625" style="1681"/>
    <col min="1281" max="1281" width="10.7109375" style="1681" customWidth="1"/>
    <col min="1282" max="1282" width="57.5703125" style="1681" bestFit="1" customWidth="1"/>
    <col min="1283" max="1536" width="9.140625" style="1681"/>
    <col min="1537" max="1537" width="10.7109375" style="1681" customWidth="1"/>
    <col min="1538" max="1538" width="57.5703125" style="1681" bestFit="1" customWidth="1"/>
    <col min="1539" max="1792" width="9.140625" style="1681"/>
    <col min="1793" max="1793" width="10.7109375" style="1681" customWidth="1"/>
    <col min="1794" max="1794" width="57.5703125" style="1681" bestFit="1" customWidth="1"/>
    <col min="1795" max="2048" width="9.140625" style="1681"/>
    <col min="2049" max="2049" width="10.7109375" style="1681" customWidth="1"/>
    <col min="2050" max="2050" width="57.5703125" style="1681" bestFit="1" customWidth="1"/>
    <col min="2051" max="2304" width="9.140625" style="1681"/>
    <col min="2305" max="2305" width="10.7109375" style="1681" customWidth="1"/>
    <col min="2306" max="2306" width="57.5703125" style="1681" bestFit="1" customWidth="1"/>
    <col min="2307" max="2560" width="9.140625" style="1681"/>
    <col min="2561" max="2561" width="10.7109375" style="1681" customWidth="1"/>
    <col min="2562" max="2562" width="57.5703125" style="1681" bestFit="1" customWidth="1"/>
    <col min="2563" max="2816" width="9.140625" style="1681"/>
    <col min="2817" max="2817" width="10.7109375" style="1681" customWidth="1"/>
    <col min="2818" max="2818" width="57.5703125" style="1681" bestFit="1" customWidth="1"/>
    <col min="2819" max="3072" width="9.140625" style="1681"/>
    <col min="3073" max="3073" width="10.7109375" style="1681" customWidth="1"/>
    <col min="3074" max="3074" width="57.5703125" style="1681" bestFit="1" customWidth="1"/>
    <col min="3075" max="3328" width="9.140625" style="1681"/>
    <col min="3329" max="3329" width="10.7109375" style="1681" customWidth="1"/>
    <col min="3330" max="3330" width="57.5703125" style="1681" bestFit="1" customWidth="1"/>
    <col min="3331" max="3584" width="9.140625" style="1681"/>
    <col min="3585" max="3585" width="10.7109375" style="1681" customWidth="1"/>
    <col min="3586" max="3586" width="57.5703125" style="1681" bestFit="1" customWidth="1"/>
    <col min="3587" max="3840" width="9.140625" style="1681"/>
    <col min="3841" max="3841" width="10.7109375" style="1681" customWidth="1"/>
    <col min="3842" max="3842" width="57.5703125" style="1681" bestFit="1" customWidth="1"/>
    <col min="3843" max="4096" width="9.140625" style="1681"/>
    <col min="4097" max="4097" width="10.7109375" style="1681" customWidth="1"/>
    <col min="4098" max="4098" width="57.5703125" style="1681" bestFit="1" customWidth="1"/>
    <col min="4099" max="4352" width="9.140625" style="1681"/>
    <col min="4353" max="4353" width="10.7109375" style="1681" customWidth="1"/>
    <col min="4354" max="4354" width="57.5703125" style="1681" bestFit="1" customWidth="1"/>
    <col min="4355" max="4608" width="9.140625" style="1681"/>
    <col min="4609" max="4609" width="10.7109375" style="1681" customWidth="1"/>
    <col min="4610" max="4610" width="57.5703125" style="1681" bestFit="1" customWidth="1"/>
    <col min="4611" max="4864" width="9.140625" style="1681"/>
    <col min="4865" max="4865" width="10.7109375" style="1681" customWidth="1"/>
    <col min="4866" max="4866" width="57.5703125" style="1681" bestFit="1" customWidth="1"/>
    <col min="4867" max="5120" width="9.140625" style="1681"/>
    <col min="5121" max="5121" width="10.7109375" style="1681" customWidth="1"/>
    <col min="5122" max="5122" width="57.5703125" style="1681" bestFit="1" customWidth="1"/>
    <col min="5123" max="5376" width="9.140625" style="1681"/>
    <col min="5377" max="5377" width="10.7109375" style="1681" customWidth="1"/>
    <col min="5378" max="5378" width="57.5703125" style="1681" bestFit="1" customWidth="1"/>
    <col min="5379" max="5632" width="9.140625" style="1681"/>
    <col min="5633" max="5633" width="10.7109375" style="1681" customWidth="1"/>
    <col min="5634" max="5634" width="57.5703125" style="1681" bestFit="1" customWidth="1"/>
    <col min="5635" max="5888" width="9.140625" style="1681"/>
    <col min="5889" max="5889" width="10.7109375" style="1681" customWidth="1"/>
    <col min="5890" max="5890" width="57.5703125" style="1681" bestFit="1" customWidth="1"/>
    <col min="5891" max="6144" width="9.140625" style="1681"/>
    <col min="6145" max="6145" width="10.7109375" style="1681" customWidth="1"/>
    <col min="6146" max="6146" width="57.5703125" style="1681" bestFit="1" customWidth="1"/>
    <col min="6147" max="6400" width="9.140625" style="1681"/>
    <col min="6401" max="6401" width="10.7109375" style="1681" customWidth="1"/>
    <col min="6402" max="6402" width="57.5703125" style="1681" bestFit="1" customWidth="1"/>
    <col min="6403" max="6656" width="9.140625" style="1681"/>
    <col min="6657" max="6657" width="10.7109375" style="1681" customWidth="1"/>
    <col min="6658" max="6658" width="57.5703125" style="1681" bestFit="1" customWidth="1"/>
    <col min="6659" max="6912" width="9.140625" style="1681"/>
    <col min="6913" max="6913" width="10.7109375" style="1681" customWidth="1"/>
    <col min="6914" max="6914" width="57.5703125" style="1681" bestFit="1" customWidth="1"/>
    <col min="6915" max="7168" width="9.140625" style="1681"/>
    <col min="7169" max="7169" width="10.7109375" style="1681" customWidth="1"/>
    <col min="7170" max="7170" width="57.5703125" style="1681" bestFit="1" customWidth="1"/>
    <col min="7171" max="7424" width="9.140625" style="1681"/>
    <col min="7425" max="7425" width="10.7109375" style="1681" customWidth="1"/>
    <col min="7426" max="7426" width="57.5703125" style="1681" bestFit="1" customWidth="1"/>
    <col min="7427" max="7680" width="9.140625" style="1681"/>
    <col min="7681" max="7681" width="10.7109375" style="1681" customWidth="1"/>
    <col min="7682" max="7682" width="57.5703125" style="1681" bestFit="1" customWidth="1"/>
    <col min="7683" max="7936" width="9.140625" style="1681"/>
    <col min="7937" max="7937" width="10.7109375" style="1681" customWidth="1"/>
    <col min="7938" max="7938" width="57.5703125" style="1681" bestFit="1" customWidth="1"/>
    <col min="7939" max="8192" width="9.140625" style="1681"/>
    <col min="8193" max="8193" width="10.7109375" style="1681" customWidth="1"/>
    <col min="8194" max="8194" width="57.5703125" style="1681" bestFit="1" customWidth="1"/>
    <col min="8195" max="8448" width="9.140625" style="1681"/>
    <col min="8449" max="8449" width="10.7109375" style="1681" customWidth="1"/>
    <col min="8450" max="8450" width="57.5703125" style="1681" bestFit="1" customWidth="1"/>
    <col min="8451" max="8704" width="9.140625" style="1681"/>
    <col min="8705" max="8705" width="10.7109375" style="1681" customWidth="1"/>
    <col min="8706" max="8706" width="57.5703125" style="1681" bestFit="1" customWidth="1"/>
    <col min="8707" max="8960" width="9.140625" style="1681"/>
    <col min="8961" max="8961" width="10.7109375" style="1681" customWidth="1"/>
    <col min="8962" max="8962" width="57.5703125" style="1681" bestFit="1" customWidth="1"/>
    <col min="8963" max="9216" width="9.140625" style="1681"/>
    <col min="9217" max="9217" width="10.7109375" style="1681" customWidth="1"/>
    <col min="9218" max="9218" width="57.5703125" style="1681" bestFit="1" customWidth="1"/>
    <col min="9219" max="9472" width="9.140625" style="1681"/>
    <col min="9473" max="9473" width="10.7109375" style="1681" customWidth="1"/>
    <col min="9474" max="9474" width="57.5703125" style="1681" bestFit="1" customWidth="1"/>
    <col min="9475" max="9728" width="9.140625" style="1681"/>
    <col min="9729" max="9729" width="10.7109375" style="1681" customWidth="1"/>
    <col min="9730" max="9730" width="57.5703125" style="1681" bestFit="1" customWidth="1"/>
    <col min="9731" max="9984" width="9.140625" style="1681"/>
    <col min="9985" max="9985" width="10.7109375" style="1681" customWidth="1"/>
    <col min="9986" max="9986" width="57.5703125" style="1681" bestFit="1" customWidth="1"/>
    <col min="9987" max="10240" width="9.140625" style="1681"/>
    <col min="10241" max="10241" width="10.7109375" style="1681" customWidth="1"/>
    <col min="10242" max="10242" width="57.5703125" style="1681" bestFit="1" customWidth="1"/>
    <col min="10243" max="10496" width="9.140625" style="1681"/>
    <col min="10497" max="10497" width="10.7109375" style="1681" customWidth="1"/>
    <col min="10498" max="10498" width="57.5703125" style="1681" bestFit="1" customWidth="1"/>
    <col min="10499" max="10752" width="9.140625" style="1681"/>
    <col min="10753" max="10753" width="10.7109375" style="1681" customWidth="1"/>
    <col min="10754" max="10754" width="57.5703125" style="1681" bestFit="1" customWidth="1"/>
    <col min="10755" max="11008" width="9.140625" style="1681"/>
    <col min="11009" max="11009" width="10.7109375" style="1681" customWidth="1"/>
    <col min="11010" max="11010" width="57.5703125" style="1681" bestFit="1" customWidth="1"/>
    <col min="11011" max="11264" width="9.140625" style="1681"/>
    <col min="11265" max="11265" width="10.7109375" style="1681" customWidth="1"/>
    <col min="11266" max="11266" width="57.5703125" style="1681" bestFit="1" customWidth="1"/>
    <col min="11267" max="11520" width="9.140625" style="1681"/>
    <col min="11521" max="11521" width="10.7109375" style="1681" customWidth="1"/>
    <col min="11522" max="11522" width="57.5703125" style="1681" bestFit="1" customWidth="1"/>
    <col min="11523" max="11776" width="9.140625" style="1681"/>
    <col min="11777" max="11777" width="10.7109375" style="1681" customWidth="1"/>
    <col min="11778" max="11778" width="57.5703125" style="1681" bestFit="1" customWidth="1"/>
    <col min="11779" max="12032" width="9.140625" style="1681"/>
    <col min="12033" max="12033" width="10.7109375" style="1681" customWidth="1"/>
    <col min="12034" max="12034" width="57.5703125" style="1681" bestFit="1" customWidth="1"/>
    <col min="12035" max="12288" width="9.140625" style="1681"/>
    <col min="12289" max="12289" width="10.7109375" style="1681" customWidth="1"/>
    <col min="12290" max="12290" width="57.5703125" style="1681" bestFit="1" customWidth="1"/>
    <col min="12291" max="12544" width="9.140625" style="1681"/>
    <col min="12545" max="12545" width="10.7109375" style="1681" customWidth="1"/>
    <col min="12546" max="12546" width="57.5703125" style="1681" bestFit="1" customWidth="1"/>
    <col min="12547" max="12800" width="9.140625" style="1681"/>
    <col min="12801" max="12801" width="10.7109375" style="1681" customWidth="1"/>
    <col min="12802" max="12802" width="57.5703125" style="1681" bestFit="1" customWidth="1"/>
    <col min="12803" max="13056" width="9.140625" style="1681"/>
    <col min="13057" max="13057" width="10.7109375" style="1681" customWidth="1"/>
    <col min="13058" max="13058" width="57.5703125" style="1681" bestFit="1" customWidth="1"/>
    <col min="13059" max="13312" width="9.140625" style="1681"/>
    <col min="13313" max="13313" width="10.7109375" style="1681" customWidth="1"/>
    <col min="13314" max="13314" width="57.5703125" style="1681" bestFit="1" customWidth="1"/>
    <col min="13315" max="13568" width="9.140625" style="1681"/>
    <col min="13569" max="13569" width="10.7109375" style="1681" customWidth="1"/>
    <col min="13570" max="13570" width="57.5703125" style="1681" bestFit="1" customWidth="1"/>
    <col min="13571" max="13824" width="9.140625" style="1681"/>
    <col min="13825" max="13825" width="10.7109375" style="1681" customWidth="1"/>
    <col min="13826" max="13826" width="57.5703125" style="1681" bestFit="1" customWidth="1"/>
    <col min="13827" max="14080" width="9.140625" style="1681"/>
    <col min="14081" max="14081" width="10.7109375" style="1681" customWidth="1"/>
    <col min="14082" max="14082" width="57.5703125" style="1681" bestFit="1" customWidth="1"/>
    <col min="14083" max="14336" width="9.140625" style="1681"/>
    <col min="14337" max="14337" width="10.7109375" style="1681" customWidth="1"/>
    <col min="14338" max="14338" width="57.5703125" style="1681" bestFit="1" customWidth="1"/>
    <col min="14339" max="14592" width="9.140625" style="1681"/>
    <col min="14593" max="14593" width="10.7109375" style="1681" customWidth="1"/>
    <col min="14594" max="14594" width="57.5703125" style="1681" bestFit="1" customWidth="1"/>
    <col min="14595" max="14848" width="9.140625" style="1681"/>
    <col min="14849" max="14849" width="10.7109375" style="1681" customWidth="1"/>
    <col min="14850" max="14850" width="57.5703125" style="1681" bestFit="1" customWidth="1"/>
    <col min="14851" max="15104" width="9.140625" style="1681"/>
    <col min="15105" max="15105" width="10.7109375" style="1681" customWidth="1"/>
    <col min="15106" max="15106" width="57.5703125" style="1681" bestFit="1" customWidth="1"/>
    <col min="15107" max="15360" width="9.140625" style="1681"/>
    <col min="15361" max="15361" width="10.7109375" style="1681" customWidth="1"/>
    <col min="15362" max="15362" width="57.5703125" style="1681" bestFit="1" customWidth="1"/>
    <col min="15363" max="15616" width="9.140625" style="1681"/>
    <col min="15617" max="15617" width="10.7109375" style="1681" customWidth="1"/>
    <col min="15618" max="15618" width="57.5703125" style="1681" bestFit="1" customWidth="1"/>
    <col min="15619" max="15872" width="9.140625" style="1681"/>
    <col min="15873" max="15873" width="10.7109375" style="1681" customWidth="1"/>
    <col min="15874" max="15874" width="57.5703125" style="1681" bestFit="1" customWidth="1"/>
    <col min="15875" max="16128" width="9.140625" style="1681"/>
    <col min="16129" max="16129" width="10.7109375" style="1681" customWidth="1"/>
    <col min="16130" max="16130" width="57.5703125" style="1681" bestFit="1" customWidth="1"/>
    <col min="16131" max="16384" width="9.140625" style="1681"/>
  </cols>
  <sheetData>
    <row r="1" spans="1:4" ht="20.25">
      <c r="A1" s="2975" t="s">
        <v>1613</v>
      </c>
      <c r="B1" s="2975"/>
    </row>
    <row r="2" spans="1:4" ht="18.75">
      <c r="A2" s="2976" t="s">
        <v>1614</v>
      </c>
      <c r="B2" s="2976"/>
    </row>
    <row r="3" spans="1:4" ht="15.75">
      <c r="A3" s="1682" t="s">
        <v>1615</v>
      </c>
      <c r="B3" s="1683" t="s">
        <v>225</v>
      </c>
      <c r="C3" s="1684"/>
    </row>
    <row r="4" spans="1:4" ht="15.75">
      <c r="A4" s="1685">
        <v>1</v>
      </c>
      <c r="B4" s="1686" t="s">
        <v>1616</v>
      </c>
      <c r="C4" s="1687"/>
      <c r="D4" s="1688"/>
    </row>
    <row r="5" spans="1:4" ht="15.75">
      <c r="A5" s="1685">
        <v>2</v>
      </c>
      <c r="B5" s="1686" t="s">
        <v>1617</v>
      </c>
      <c r="C5" s="1687"/>
      <c r="D5" s="1688"/>
    </row>
    <row r="6" spans="1:4" ht="15.75">
      <c r="A6" s="1685">
        <v>3</v>
      </c>
      <c r="B6" s="1686" t="s">
        <v>1618</v>
      </c>
      <c r="C6" s="1687"/>
      <c r="D6" s="1688"/>
    </row>
    <row r="7" spans="1:4" ht="15.75">
      <c r="A7" s="1685">
        <v>4</v>
      </c>
      <c r="B7" s="1689" t="s">
        <v>1619</v>
      </c>
      <c r="C7" s="1687"/>
      <c r="D7" s="1688"/>
    </row>
    <row r="8" spans="1:4" ht="15.75">
      <c r="A8" s="1685">
        <v>5</v>
      </c>
      <c r="B8" s="1689" t="s">
        <v>1575</v>
      </c>
      <c r="C8" s="1687"/>
      <c r="D8" s="1688"/>
    </row>
    <row r="9" spans="1:4" ht="15.75">
      <c r="A9" s="1685">
        <v>6</v>
      </c>
      <c r="B9" s="1689" t="s">
        <v>1583</v>
      </c>
      <c r="C9" s="1687"/>
      <c r="D9" s="1688"/>
    </row>
    <row r="10" spans="1:4" ht="15.75">
      <c r="A10" s="1685">
        <v>7</v>
      </c>
      <c r="B10" s="1689" t="s">
        <v>1620</v>
      </c>
      <c r="C10" s="1687"/>
      <c r="D10" s="1688"/>
    </row>
    <row r="11" spans="1:4" ht="15.75">
      <c r="A11" s="1685">
        <v>8</v>
      </c>
      <c r="B11" s="1689" t="s">
        <v>1621</v>
      </c>
      <c r="C11" s="1687"/>
      <c r="D11" s="1688"/>
    </row>
    <row r="12" spans="1:4" ht="15.75">
      <c r="A12" s="1685">
        <v>9</v>
      </c>
      <c r="B12" s="1689" t="s">
        <v>1622</v>
      </c>
      <c r="C12" s="1687"/>
      <c r="D12" s="1688"/>
    </row>
    <row r="13" spans="1:4" ht="15.75">
      <c r="A13" s="1685">
        <v>10</v>
      </c>
      <c r="B13" s="1689" t="s">
        <v>1623</v>
      </c>
      <c r="C13" s="1687"/>
      <c r="D13" s="1688"/>
    </row>
    <row r="14" spans="1:4" ht="15.75">
      <c r="A14" s="1685">
        <v>11</v>
      </c>
      <c r="B14" s="1689" t="s">
        <v>1624</v>
      </c>
      <c r="C14" s="1687"/>
      <c r="D14" s="1688"/>
    </row>
    <row r="15" spans="1:4" ht="15">
      <c r="A15" s="1687"/>
      <c r="B15" s="1687"/>
      <c r="C15" s="1687"/>
      <c r="D15" s="1688"/>
    </row>
    <row r="16" spans="1:4" ht="15">
      <c r="A16" s="1688"/>
      <c r="B16" s="1688"/>
      <c r="C16" s="1688"/>
      <c r="D16" s="1688"/>
    </row>
    <row r="17" spans="1:4" ht="15">
      <c r="A17" s="1688"/>
      <c r="B17" s="1688"/>
      <c r="C17" s="1688"/>
      <c r="D17" s="1688"/>
    </row>
    <row r="18" spans="1:4" ht="15">
      <c r="A18" s="1688"/>
      <c r="B18" s="1688"/>
      <c r="C18" s="1688"/>
      <c r="D18" s="1688"/>
    </row>
    <row r="19" spans="1:4" ht="15">
      <c r="A19" s="1688"/>
      <c r="B19" s="1688"/>
      <c r="C19" s="1688"/>
      <c r="D19" s="1688"/>
    </row>
    <row r="20" spans="1:4" ht="15">
      <c r="A20" s="1688"/>
      <c r="B20" s="1688"/>
      <c r="C20" s="1688"/>
      <c r="D20" s="1688"/>
    </row>
    <row r="21" spans="1:4" ht="15">
      <c r="A21" s="1688"/>
      <c r="B21" s="1688"/>
      <c r="C21" s="1688"/>
      <c r="D21" s="1688"/>
    </row>
    <row r="22" spans="1:4" ht="15">
      <c r="A22" s="1688"/>
      <c r="B22" s="1688"/>
      <c r="C22" s="1688"/>
      <c r="D22" s="1688"/>
    </row>
    <row r="23" spans="1:4" ht="15">
      <c r="A23" s="1688"/>
      <c r="B23" s="1688"/>
      <c r="C23" s="1688"/>
      <c r="D23" s="1688"/>
    </row>
    <row r="24" spans="1:4" ht="15">
      <c r="A24" s="1688"/>
      <c r="B24" s="1688"/>
      <c r="C24" s="1688"/>
      <c r="D24" s="1688"/>
    </row>
    <row r="25" spans="1:4" ht="15">
      <c r="A25" s="1688"/>
      <c r="B25" s="1688"/>
      <c r="C25" s="1688"/>
      <c r="D25" s="1688"/>
    </row>
    <row r="26" spans="1:4" ht="15">
      <c r="A26" s="1688"/>
      <c r="B26" s="1688"/>
      <c r="C26" s="1688"/>
      <c r="D26" s="1688"/>
    </row>
  </sheetData>
  <mergeCells count="2">
    <mergeCell ref="A1:B1"/>
    <mergeCell ref="A2:B2"/>
  </mergeCells>
  <printOptions horizontalCentered="1"/>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sheetPr>
    <pageSetUpPr fitToPage="1"/>
  </sheetPr>
  <dimension ref="A1:G53"/>
  <sheetViews>
    <sheetView showGridLines="0" zoomScaleSheetLayoutView="100" workbookViewId="0">
      <selection activeCell="I14" sqref="I14"/>
    </sheetView>
  </sheetViews>
  <sheetFormatPr defaultRowHeight="15"/>
  <cols>
    <col min="1" max="6" width="16.5703125" style="1691" customWidth="1"/>
    <col min="7" max="7" width="9.140625" style="1690"/>
    <col min="8" max="256" width="9.140625" style="1691"/>
    <col min="257" max="262" width="16.5703125" style="1691" customWidth="1"/>
    <col min="263" max="512" width="9.140625" style="1691"/>
    <col min="513" max="518" width="16.5703125" style="1691" customWidth="1"/>
    <col min="519" max="768" width="9.140625" style="1691"/>
    <col min="769" max="774" width="16.5703125" style="1691" customWidth="1"/>
    <col min="775" max="1024" width="9.140625" style="1691"/>
    <col min="1025" max="1030" width="16.5703125" style="1691" customWidth="1"/>
    <col min="1031" max="1280" width="9.140625" style="1691"/>
    <col min="1281" max="1286" width="16.5703125" style="1691" customWidth="1"/>
    <col min="1287" max="1536" width="9.140625" style="1691"/>
    <col min="1537" max="1542" width="16.5703125" style="1691" customWidth="1"/>
    <col min="1543" max="1792" width="9.140625" style="1691"/>
    <col min="1793" max="1798" width="16.5703125" style="1691" customWidth="1"/>
    <col min="1799" max="2048" width="9.140625" style="1691"/>
    <col min="2049" max="2054" width="16.5703125" style="1691" customWidth="1"/>
    <col min="2055" max="2304" width="9.140625" style="1691"/>
    <col min="2305" max="2310" width="16.5703125" style="1691" customWidth="1"/>
    <col min="2311" max="2560" width="9.140625" style="1691"/>
    <col min="2561" max="2566" width="16.5703125" style="1691" customWidth="1"/>
    <col min="2567" max="2816" width="9.140625" style="1691"/>
    <col min="2817" max="2822" width="16.5703125" style="1691" customWidth="1"/>
    <col min="2823" max="3072" width="9.140625" style="1691"/>
    <col min="3073" max="3078" width="16.5703125" style="1691" customWidth="1"/>
    <col min="3079" max="3328" width="9.140625" style="1691"/>
    <col min="3329" max="3334" width="16.5703125" style="1691" customWidth="1"/>
    <col min="3335" max="3584" width="9.140625" style="1691"/>
    <col min="3585" max="3590" width="16.5703125" style="1691" customWidth="1"/>
    <col min="3591" max="3840" width="9.140625" style="1691"/>
    <col min="3841" max="3846" width="16.5703125" style="1691" customWidth="1"/>
    <col min="3847" max="4096" width="9.140625" style="1691"/>
    <col min="4097" max="4102" width="16.5703125" style="1691" customWidth="1"/>
    <col min="4103" max="4352" width="9.140625" style="1691"/>
    <col min="4353" max="4358" width="16.5703125" style="1691" customWidth="1"/>
    <col min="4359" max="4608" width="9.140625" style="1691"/>
    <col min="4609" max="4614" width="16.5703125" style="1691" customWidth="1"/>
    <col min="4615" max="4864" width="9.140625" style="1691"/>
    <col min="4865" max="4870" width="16.5703125" style="1691" customWidth="1"/>
    <col min="4871" max="5120" width="9.140625" style="1691"/>
    <col min="5121" max="5126" width="16.5703125" style="1691" customWidth="1"/>
    <col min="5127" max="5376" width="9.140625" style="1691"/>
    <col min="5377" max="5382" width="16.5703125" style="1691" customWidth="1"/>
    <col min="5383" max="5632" width="9.140625" style="1691"/>
    <col min="5633" max="5638" width="16.5703125" style="1691" customWidth="1"/>
    <col min="5639" max="5888" width="9.140625" style="1691"/>
    <col min="5889" max="5894" width="16.5703125" style="1691" customWidth="1"/>
    <col min="5895" max="6144" width="9.140625" style="1691"/>
    <col min="6145" max="6150" width="16.5703125" style="1691" customWidth="1"/>
    <col min="6151" max="6400" width="9.140625" style="1691"/>
    <col min="6401" max="6406" width="16.5703125" style="1691" customWidth="1"/>
    <col min="6407" max="6656" width="9.140625" style="1691"/>
    <col min="6657" max="6662" width="16.5703125" style="1691" customWidth="1"/>
    <col min="6663" max="6912" width="9.140625" style="1691"/>
    <col min="6913" max="6918" width="16.5703125" style="1691" customWidth="1"/>
    <col min="6919" max="7168" width="9.140625" style="1691"/>
    <col min="7169" max="7174" width="16.5703125" style="1691" customWidth="1"/>
    <col min="7175" max="7424" width="9.140625" style="1691"/>
    <col min="7425" max="7430" width="16.5703125" style="1691" customWidth="1"/>
    <col min="7431" max="7680" width="9.140625" style="1691"/>
    <col min="7681" max="7686" width="16.5703125" style="1691" customWidth="1"/>
    <col min="7687" max="7936" width="9.140625" style="1691"/>
    <col min="7937" max="7942" width="16.5703125" style="1691" customWidth="1"/>
    <col min="7943" max="8192" width="9.140625" style="1691"/>
    <col min="8193" max="8198" width="16.5703125" style="1691" customWidth="1"/>
    <col min="8199" max="8448" width="9.140625" style="1691"/>
    <col min="8449" max="8454" width="16.5703125" style="1691" customWidth="1"/>
    <col min="8455" max="8704" width="9.140625" style="1691"/>
    <col min="8705" max="8710" width="16.5703125" style="1691" customWidth="1"/>
    <col min="8711" max="8960" width="9.140625" style="1691"/>
    <col min="8961" max="8966" width="16.5703125" style="1691" customWidth="1"/>
    <col min="8967" max="9216" width="9.140625" style="1691"/>
    <col min="9217" max="9222" width="16.5703125" style="1691" customWidth="1"/>
    <col min="9223" max="9472" width="9.140625" style="1691"/>
    <col min="9473" max="9478" width="16.5703125" style="1691" customWidth="1"/>
    <col min="9479" max="9728" width="9.140625" style="1691"/>
    <col min="9729" max="9734" width="16.5703125" style="1691" customWidth="1"/>
    <col min="9735" max="9984" width="9.140625" style="1691"/>
    <col min="9985" max="9990" width="16.5703125" style="1691" customWidth="1"/>
    <col min="9991" max="10240" width="9.140625" style="1691"/>
    <col min="10241" max="10246" width="16.5703125" style="1691" customWidth="1"/>
    <col min="10247" max="10496" width="9.140625" style="1691"/>
    <col min="10497" max="10502" width="16.5703125" style="1691" customWidth="1"/>
    <col min="10503" max="10752" width="9.140625" style="1691"/>
    <col min="10753" max="10758" width="16.5703125" style="1691" customWidth="1"/>
    <col min="10759" max="11008" width="9.140625" style="1691"/>
    <col min="11009" max="11014" width="16.5703125" style="1691" customWidth="1"/>
    <col min="11015" max="11264" width="9.140625" style="1691"/>
    <col min="11265" max="11270" width="16.5703125" style="1691" customWidth="1"/>
    <col min="11271" max="11520" width="9.140625" style="1691"/>
    <col min="11521" max="11526" width="16.5703125" style="1691" customWidth="1"/>
    <col min="11527" max="11776" width="9.140625" style="1691"/>
    <col min="11777" max="11782" width="16.5703125" style="1691" customWidth="1"/>
    <col min="11783" max="12032" width="9.140625" style="1691"/>
    <col min="12033" max="12038" width="16.5703125" style="1691" customWidth="1"/>
    <col min="12039" max="12288" width="9.140625" style="1691"/>
    <col min="12289" max="12294" width="16.5703125" style="1691" customWidth="1"/>
    <col min="12295" max="12544" width="9.140625" style="1691"/>
    <col min="12545" max="12550" width="16.5703125" style="1691" customWidth="1"/>
    <col min="12551" max="12800" width="9.140625" style="1691"/>
    <col min="12801" max="12806" width="16.5703125" style="1691" customWidth="1"/>
    <col min="12807" max="13056" width="9.140625" style="1691"/>
    <col min="13057" max="13062" width="16.5703125" style="1691" customWidth="1"/>
    <col min="13063" max="13312" width="9.140625" style="1691"/>
    <col min="13313" max="13318" width="16.5703125" style="1691" customWidth="1"/>
    <col min="13319" max="13568" width="9.140625" style="1691"/>
    <col min="13569" max="13574" width="16.5703125" style="1691" customWidth="1"/>
    <col min="13575" max="13824" width="9.140625" style="1691"/>
    <col min="13825" max="13830" width="16.5703125" style="1691" customWidth="1"/>
    <col min="13831" max="14080" width="9.140625" style="1691"/>
    <col min="14081" max="14086" width="16.5703125" style="1691" customWidth="1"/>
    <col min="14087" max="14336" width="9.140625" style="1691"/>
    <col min="14337" max="14342" width="16.5703125" style="1691" customWidth="1"/>
    <col min="14343" max="14592" width="9.140625" style="1691"/>
    <col min="14593" max="14598" width="16.5703125" style="1691" customWidth="1"/>
    <col min="14599" max="14848" width="9.140625" style="1691"/>
    <col min="14849" max="14854" width="16.5703125" style="1691" customWidth="1"/>
    <col min="14855" max="15104" width="9.140625" style="1691"/>
    <col min="15105" max="15110" width="16.5703125" style="1691" customWidth="1"/>
    <col min="15111" max="15360" width="9.140625" style="1691"/>
    <col min="15361" max="15366" width="16.5703125" style="1691" customWidth="1"/>
    <col min="15367" max="15616" width="9.140625" style="1691"/>
    <col min="15617" max="15622" width="16.5703125" style="1691" customWidth="1"/>
    <col min="15623" max="15872" width="9.140625" style="1691"/>
    <col min="15873" max="15878" width="16.5703125" style="1691" customWidth="1"/>
    <col min="15879" max="16128" width="9.140625" style="1691"/>
    <col min="16129" max="16134" width="16.5703125" style="1691" customWidth="1"/>
    <col min="16135" max="16384" width="9.140625" style="1691"/>
  </cols>
  <sheetData>
    <row r="1" spans="1:7" ht="15.75">
      <c r="A1" s="2980" t="s">
        <v>1625</v>
      </c>
      <c r="B1" s="2980"/>
      <c r="C1" s="2980"/>
      <c r="D1" s="2980"/>
      <c r="E1" s="2980"/>
      <c r="F1" s="2980"/>
    </row>
    <row r="2" spans="1:7" ht="15.75">
      <c r="A2" s="2980" t="s">
        <v>1616</v>
      </c>
      <c r="B2" s="2980"/>
      <c r="C2" s="2980"/>
      <c r="D2" s="2980"/>
      <c r="E2" s="2980"/>
      <c r="F2" s="2980"/>
    </row>
    <row r="3" spans="1:7" ht="15.75" thickBot="1">
      <c r="A3" s="2981"/>
      <c r="B3" s="2981"/>
      <c r="C3" s="2981"/>
      <c r="D3" s="2981"/>
      <c r="E3" s="2981"/>
      <c r="F3" s="2981"/>
    </row>
    <row r="4" spans="1:7" s="1693" customFormat="1" ht="16.5" thickTop="1">
      <c r="A4" s="2982" t="s">
        <v>1626</v>
      </c>
      <c r="B4" s="2984" t="s">
        <v>1627</v>
      </c>
      <c r="C4" s="2986" t="s">
        <v>1628</v>
      </c>
      <c r="D4" s="2986"/>
      <c r="E4" s="2986" t="s">
        <v>1629</v>
      </c>
      <c r="F4" s="2987"/>
      <c r="G4" s="1692"/>
    </row>
    <row r="5" spans="1:7" s="1693" customFormat="1" ht="15.75">
      <c r="A5" s="2983"/>
      <c r="B5" s="2985"/>
      <c r="C5" s="1694" t="s">
        <v>1630</v>
      </c>
      <c r="D5" s="1694" t="s">
        <v>1631</v>
      </c>
      <c r="E5" s="1694" t="s">
        <v>1630</v>
      </c>
      <c r="F5" s="1695" t="s">
        <v>1632</v>
      </c>
      <c r="G5" s="1692"/>
    </row>
    <row r="6" spans="1:7" s="1820" customFormat="1" ht="15.75">
      <c r="A6" s="2209" t="s">
        <v>1633</v>
      </c>
      <c r="B6" s="2210" t="s">
        <v>1634</v>
      </c>
      <c r="C6" s="1699">
        <v>16601</v>
      </c>
      <c r="D6" s="2211">
        <v>143079.61982403917</v>
      </c>
      <c r="E6" s="2212" t="s">
        <v>300</v>
      </c>
      <c r="F6" s="2213" t="s">
        <v>300</v>
      </c>
      <c r="G6" s="1696"/>
    </row>
    <row r="7" spans="1:7" s="1820" customFormat="1" ht="15.75">
      <c r="A7" s="2214" t="s">
        <v>1635</v>
      </c>
      <c r="B7" s="2215" t="s">
        <v>1636</v>
      </c>
      <c r="C7" s="2216">
        <v>17394</v>
      </c>
      <c r="D7" s="2217">
        <v>148042.01872307234</v>
      </c>
      <c r="E7" s="2218">
        <v>4.7768206734534004</v>
      </c>
      <c r="F7" s="2219">
        <v>3.4682779456193487</v>
      </c>
      <c r="G7" s="1696"/>
    </row>
    <row r="8" spans="1:7" s="1820" customFormat="1" ht="15.75">
      <c r="A8" s="2214" t="s">
        <v>1637</v>
      </c>
      <c r="B8" s="2215" t="s">
        <v>1638</v>
      </c>
      <c r="C8" s="2216">
        <v>17280</v>
      </c>
      <c r="D8" s="2217">
        <v>149537.65462818166</v>
      </c>
      <c r="E8" s="2218">
        <v>-0.65539841324594761</v>
      </c>
      <c r="F8" s="2219">
        <v>1.0102779724363558</v>
      </c>
      <c r="G8" s="1696"/>
    </row>
    <row r="9" spans="1:7" s="1820" customFormat="1" ht="15.75">
      <c r="A9" s="2214" t="s">
        <v>1639</v>
      </c>
      <c r="B9" s="2215" t="s">
        <v>1640</v>
      </c>
      <c r="C9" s="2216">
        <v>19727</v>
      </c>
      <c r="D9" s="2217">
        <v>154214.75881699161</v>
      </c>
      <c r="E9" s="2218">
        <v>14.160879629629619</v>
      </c>
      <c r="F9" s="2219">
        <v>3.1277100075157307</v>
      </c>
      <c r="G9" s="1696"/>
    </row>
    <row r="10" spans="1:7" s="1820" customFormat="1" ht="15.75">
      <c r="A10" s="2214" t="s">
        <v>1641</v>
      </c>
      <c r="B10" s="2215" t="s">
        <v>1642</v>
      </c>
      <c r="C10" s="2216">
        <v>26128</v>
      </c>
      <c r="D10" s="2217">
        <v>157499.97063168258</v>
      </c>
      <c r="E10" s="2218">
        <v>32.447914026461177</v>
      </c>
      <c r="F10" s="2219">
        <v>2.1302836640879121</v>
      </c>
      <c r="G10" s="1696"/>
    </row>
    <row r="11" spans="1:7" s="1820" customFormat="1" ht="15.75">
      <c r="A11" s="2214" t="s">
        <v>1643</v>
      </c>
      <c r="B11" s="2215" t="s">
        <v>1644</v>
      </c>
      <c r="C11" s="2216">
        <v>23351</v>
      </c>
      <c r="D11" s="2217">
        <v>155131.16000740544</v>
      </c>
      <c r="E11" s="2218">
        <v>-10.628444580526647</v>
      </c>
      <c r="F11" s="2219">
        <v>-1.5040070260182148</v>
      </c>
      <c r="G11" s="1696"/>
    </row>
    <row r="12" spans="1:7" s="1820" customFormat="1" ht="15.75">
      <c r="A12" s="2214" t="s">
        <v>1645</v>
      </c>
      <c r="B12" s="2215" t="s">
        <v>1646</v>
      </c>
      <c r="C12" s="2216">
        <v>27307</v>
      </c>
      <c r="D12" s="2217">
        <v>170692.68965594142</v>
      </c>
      <c r="E12" s="2218">
        <v>16.941458609909631</v>
      </c>
      <c r="F12" s="2219">
        <v>10.031208203299144</v>
      </c>
      <c r="G12" s="1696"/>
    </row>
    <row r="13" spans="1:7" s="1820" customFormat="1" ht="15.75">
      <c r="A13" s="2214" t="s">
        <v>1647</v>
      </c>
      <c r="B13" s="2215" t="s">
        <v>1648</v>
      </c>
      <c r="C13" s="2216">
        <v>30988</v>
      </c>
      <c r="D13" s="2217">
        <v>178222.74094698302</v>
      </c>
      <c r="E13" s="2218">
        <v>13.480060057860626</v>
      </c>
      <c r="F13" s="2219">
        <v>4.4114667747163736</v>
      </c>
      <c r="G13" s="1696"/>
    </row>
    <row r="14" spans="1:7" s="1820" customFormat="1" ht="15.75">
      <c r="A14" s="2214" t="s">
        <v>1649</v>
      </c>
      <c r="B14" s="2215" t="s">
        <v>1650</v>
      </c>
      <c r="C14" s="2216">
        <v>33821</v>
      </c>
      <c r="D14" s="2217">
        <v>178948.94566391467</v>
      </c>
      <c r="E14" s="2218">
        <v>9.1422486123660747</v>
      </c>
      <c r="F14" s="2219">
        <v>0.40747028862477919</v>
      </c>
      <c r="G14" s="1696"/>
    </row>
    <row r="15" spans="1:7" s="1820" customFormat="1" ht="15.75">
      <c r="A15" s="2214" t="s">
        <v>1651</v>
      </c>
      <c r="B15" s="2215" t="s">
        <v>1652</v>
      </c>
      <c r="C15" s="2216">
        <v>39290</v>
      </c>
      <c r="D15" s="2217">
        <v>194692.02649168356</v>
      </c>
      <c r="E15" s="2218">
        <v>16.170426657993559</v>
      </c>
      <c r="F15" s="2219">
        <v>8.7975264505531641</v>
      </c>
      <c r="G15" s="1696"/>
    </row>
    <row r="16" spans="1:7" s="1820" customFormat="1" ht="15.75">
      <c r="A16" s="2214" t="s">
        <v>1653</v>
      </c>
      <c r="B16" s="2215" t="s">
        <v>1654</v>
      </c>
      <c r="C16" s="2216">
        <v>46587</v>
      </c>
      <c r="D16" s="2217">
        <v>205170.1231216978</v>
      </c>
      <c r="E16" s="2218">
        <v>18.572155764825652</v>
      </c>
      <c r="F16" s="2219">
        <v>5.3818827708703481</v>
      </c>
      <c r="G16" s="1696"/>
    </row>
    <row r="17" spans="1:7" s="1820" customFormat="1" ht="15.75">
      <c r="A17" s="2214" t="s">
        <v>1655</v>
      </c>
      <c r="B17" s="2215" t="s">
        <v>1656</v>
      </c>
      <c r="C17" s="2216">
        <v>55734</v>
      </c>
      <c r="D17" s="2217">
        <v>214537.67671891267</v>
      </c>
      <c r="E17" s="2218">
        <v>19.634232725867733</v>
      </c>
      <c r="F17" s="2219">
        <v>4.5657493667625459</v>
      </c>
      <c r="G17" s="1696"/>
    </row>
    <row r="18" spans="1:7" s="1820" customFormat="1" ht="15.75">
      <c r="A18" s="2214" t="s">
        <v>1657</v>
      </c>
      <c r="B18" s="2215" t="s">
        <v>1658</v>
      </c>
      <c r="C18" s="2216">
        <v>63864</v>
      </c>
      <c r="D18" s="2217">
        <v>218184.28432516276</v>
      </c>
      <c r="E18" s="2218">
        <v>14.587146086769295</v>
      </c>
      <c r="F18" s="2219">
        <v>1.699751606347391</v>
      </c>
      <c r="G18" s="1696"/>
    </row>
    <row r="19" spans="1:7" s="1820" customFormat="1" ht="15.75">
      <c r="A19" s="2214" t="s">
        <v>1659</v>
      </c>
      <c r="B19" s="2215" t="s">
        <v>1660</v>
      </c>
      <c r="C19" s="2216">
        <v>76906</v>
      </c>
      <c r="D19" s="2217">
        <v>234977.17659887235</v>
      </c>
      <c r="E19" s="2218">
        <v>20.421520731554537</v>
      </c>
      <c r="F19" s="2219">
        <v>7.6966552956137377</v>
      </c>
      <c r="G19" s="1697"/>
    </row>
    <row r="20" spans="1:7" s="1820" customFormat="1" ht="15.75">
      <c r="A20" s="2214" t="s">
        <v>1661</v>
      </c>
      <c r="B20" s="2215" t="s">
        <v>1662</v>
      </c>
      <c r="C20" s="2216">
        <v>89270</v>
      </c>
      <c r="D20" s="2217">
        <v>245146.27921098756</v>
      </c>
      <c r="E20" s="2218">
        <v>16.076769042727477</v>
      </c>
      <c r="F20" s="2219">
        <v>4.3276980170184061</v>
      </c>
      <c r="G20" s="1697"/>
    </row>
    <row r="21" spans="1:7" s="1820" customFormat="1" ht="15.75">
      <c r="A21" s="2214" t="s">
        <v>1663</v>
      </c>
      <c r="B21" s="2215" t="s">
        <v>1664</v>
      </c>
      <c r="C21" s="2216">
        <v>103416</v>
      </c>
      <c r="D21" s="2217">
        <v>256508.8971145204</v>
      </c>
      <c r="E21" s="2218">
        <v>15.84630895037526</v>
      </c>
      <c r="F21" s="2219">
        <v>4.6350358406841252</v>
      </c>
      <c r="G21" s="1696"/>
    </row>
    <row r="22" spans="1:7" s="1820" customFormat="1" ht="15.75">
      <c r="A22" s="2214" t="s">
        <v>1665</v>
      </c>
      <c r="B22" s="2215" t="s">
        <v>1666</v>
      </c>
      <c r="C22" s="2216">
        <v>120370</v>
      </c>
      <c r="D22" s="2217">
        <v>272839.357264249</v>
      </c>
      <c r="E22" s="2218">
        <v>16.393981588922401</v>
      </c>
      <c r="F22" s="2219">
        <v>6.366430300636992</v>
      </c>
      <c r="G22" s="1697"/>
    </row>
    <row r="23" spans="1:7" s="1820" customFormat="1" ht="15.75">
      <c r="A23" s="2214" t="s">
        <v>1667</v>
      </c>
      <c r="B23" s="2215" t="s">
        <v>1668</v>
      </c>
      <c r="C23" s="2216">
        <v>149487</v>
      </c>
      <c r="D23" s="2217">
        <v>284047.83112645481</v>
      </c>
      <c r="E23" s="2218">
        <v>24.189582121791148</v>
      </c>
      <c r="F23" s="2219">
        <v>4.1080854223499017</v>
      </c>
      <c r="G23" s="1697"/>
    </row>
    <row r="24" spans="1:7" s="1820" customFormat="1" ht="15.75">
      <c r="A24" s="2214" t="s">
        <v>1669</v>
      </c>
      <c r="B24" s="2215" t="s">
        <v>1670</v>
      </c>
      <c r="C24" s="2216">
        <v>171474</v>
      </c>
      <c r="D24" s="2217">
        <v>294974.44159880554</v>
      </c>
      <c r="E24" s="2218">
        <v>14.708302394188124</v>
      </c>
      <c r="F24" s="2219">
        <v>3.8467501860580455</v>
      </c>
      <c r="G24" s="1697"/>
    </row>
    <row r="25" spans="1:7" s="1820" customFormat="1" ht="15.75">
      <c r="A25" s="2214" t="s">
        <v>1671</v>
      </c>
      <c r="B25" s="2215" t="s">
        <v>1672</v>
      </c>
      <c r="C25" s="2216">
        <v>199272</v>
      </c>
      <c r="D25" s="2217">
        <v>319219.09724180878</v>
      </c>
      <c r="E25" s="2218">
        <v>16.21120403093181</v>
      </c>
      <c r="F25" s="2219">
        <v>8.2192394404049196</v>
      </c>
      <c r="G25" s="1697"/>
    </row>
    <row r="26" spans="1:7" s="1820" customFormat="1" ht="15.75">
      <c r="A26" s="2214" t="s">
        <v>1673</v>
      </c>
      <c r="B26" s="2215" t="s">
        <v>1674</v>
      </c>
      <c r="C26" s="2217">
        <v>219175</v>
      </c>
      <c r="D26" s="2217">
        <v>330291.04352455353</v>
      </c>
      <c r="E26" s="2218">
        <v>9.9878557950941342</v>
      </c>
      <c r="F26" s="2219">
        <v>3.4684473386495966</v>
      </c>
      <c r="G26" s="1697"/>
    </row>
    <row r="27" spans="1:7" s="1820" customFormat="1" ht="15.75">
      <c r="A27" s="2214" t="s">
        <v>1675</v>
      </c>
      <c r="B27" s="2215" t="s">
        <v>1676</v>
      </c>
      <c r="C27" s="2217">
        <v>248913</v>
      </c>
      <c r="D27" s="2217">
        <v>347920.70267830492</v>
      </c>
      <c r="E27" s="2218">
        <v>13.568153302155821</v>
      </c>
      <c r="F27" s="2219">
        <v>5.3376134471054115</v>
      </c>
      <c r="G27" s="1697"/>
    </row>
    <row r="28" spans="1:7" s="1820" customFormat="1" ht="15.75">
      <c r="A28" s="2214" t="s">
        <v>1677</v>
      </c>
      <c r="B28" s="2215" t="s">
        <v>1678</v>
      </c>
      <c r="C28" s="2217">
        <v>280513</v>
      </c>
      <c r="D28" s="2217">
        <v>366224.69544239354</v>
      </c>
      <c r="E28" s="2218">
        <v>12.695198724052176</v>
      </c>
      <c r="F28" s="2219">
        <v>5.2609668304254029</v>
      </c>
      <c r="G28" s="1697"/>
    </row>
    <row r="29" spans="1:7" s="1820" customFormat="1" ht="15.75">
      <c r="A29" s="2214" t="s">
        <v>1679</v>
      </c>
      <c r="B29" s="2215" t="s">
        <v>1680</v>
      </c>
      <c r="C29" s="2217">
        <v>300845</v>
      </c>
      <c r="D29" s="2217">
        <v>376999.32310212846</v>
      </c>
      <c r="E29" s="2218">
        <v>7.2481489271442001</v>
      </c>
      <c r="F29" s="2219">
        <v>2.9420811304708252</v>
      </c>
      <c r="G29" s="1697"/>
    </row>
    <row r="30" spans="1:7" s="1820" customFormat="1" ht="15.75">
      <c r="A30" s="2214" t="s">
        <v>1681</v>
      </c>
      <c r="B30" s="2215" t="s">
        <v>1682</v>
      </c>
      <c r="C30" s="2217">
        <v>342036</v>
      </c>
      <c r="D30" s="2217">
        <v>393902.91758098535</v>
      </c>
      <c r="E30" s="2218">
        <v>13.69176818627534</v>
      </c>
      <c r="F30" s="2219">
        <v>4.4837201138097953</v>
      </c>
      <c r="G30" s="1697"/>
    </row>
    <row r="31" spans="1:7" s="1820" customFormat="1" ht="15.75">
      <c r="A31" s="2214" t="s">
        <v>1683</v>
      </c>
      <c r="B31" s="2215" t="s">
        <v>1684</v>
      </c>
      <c r="C31" s="2217">
        <v>379488</v>
      </c>
      <c r="D31" s="2217">
        <v>417992.08933429065</v>
      </c>
      <c r="E31" s="2218">
        <v>10.949724590393984</v>
      </c>
      <c r="F31" s="2219">
        <v>6.1155098574136986</v>
      </c>
      <c r="G31" s="1697"/>
    </row>
    <row r="32" spans="1:7" s="1820" customFormat="1" ht="15.75">
      <c r="A32" s="2214" t="s">
        <v>383</v>
      </c>
      <c r="B32" s="2215" t="s">
        <v>382</v>
      </c>
      <c r="C32" s="2217">
        <v>441519</v>
      </c>
      <c r="D32" s="2217">
        <v>441518.4863050417</v>
      </c>
      <c r="E32" s="2218">
        <v>16.345971414115866</v>
      </c>
      <c r="F32" s="2219">
        <v>5.6284311524220669</v>
      </c>
      <c r="G32" s="1698"/>
    </row>
    <row r="33" spans="1:7" s="1820" customFormat="1" ht="15.75">
      <c r="A33" s="2220" t="s">
        <v>1685</v>
      </c>
      <c r="B33" s="2221" t="s">
        <v>1686</v>
      </c>
      <c r="C33" s="2216">
        <v>459442.55104879028</v>
      </c>
      <c r="D33" s="2216">
        <v>442048.9878753224</v>
      </c>
      <c r="E33" s="2218">
        <v>4.059519759917535</v>
      </c>
      <c r="F33" s="2222">
        <v>0.1201538750325802</v>
      </c>
      <c r="G33" s="1698"/>
    </row>
    <row r="34" spans="1:7" s="1820" customFormat="1" ht="15.75">
      <c r="A34" s="2220" t="s">
        <v>1687</v>
      </c>
      <c r="B34" s="2221" t="s">
        <v>1688</v>
      </c>
      <c r="C34" s="2216">
        <v>492230.77906186244</v>
      </c>
      <c r="D34" s="2216">
        <v>459488.31467895547</v>
      </c>
      <c r="E34" s="2218">
        <v>7.1365240198638418</v>
      </c>
      <c r="F34" s="2222">
        <v>3.9451118047920382</v>
      </c>
      <c r="G34" s="1821"/>
    </row>
    <row r="35" spans="1:7" s="1820" customFormat="1" ht="15.75">
      <c r="A35" s="2220" t="s">
        <v>1689</v>
      </c>
      <c r="B35" s="2221" t="s">
        <v>1690</v>
      </c>
      <c r="C35" s="2216">
        <v>536749.054896191</v>
      </c>
      <c r="D35" s="2216">
        <v>481004.31799072138</v>
      </c>
      <c r="E35" s="2218">
        <v>9.0441877525772441</v>
      </c>
      <c r="F35" s="2222">
        <v>4.682600759237836</v>
      </c>
      <c r="G35" s="1821"/>
    </row>
    <row r="36" spans="1:7" s="1820" customFormat="1" ht="15.75">
      <c r="A36" s="2220" t="s">
        <v>1691</v>
      </c>
      <c r="B36" s="2221" t="s">
        <v>1692</v>
      </c>
      <c r="C36" s="2216">
        <v>589411.67320720293</v>
      </c>
      <c r="D36" s="2216">
        <v>497738.95818513352</v>
      </c>
      <c r="E36" s="2218">
        <v>9.8114040128486124</v>
      </c>
      <c r="F36" s="2222">
        <v>3.4791039432487922</v>
      </c>
      <c r="G36" s="1821"/>
    </row>
    <row r="37" spans="1:7" s="1820" customFormat="1" ht="15.75">
      <c r="A37" s="2220" t="s">
        <v>1693</v>
      </c>
      <c r="B37" s="2221" t="s">
        <v>1694</v>
      </c>
      <c r="C37" s="2216">
        <v>654084.12841433403</v>
      </c>
      <c r="D37" s="2216">
        <v>514485.63276113902</v>
      </c>
      <c r="E37" s="2218">
        <v>10.972374343253975</v>
      </c>
      <c r="F37" s="2222">
        <v>3.3645496902769225</v>
      </c>
      <c r="G37" s="1821"/>
    </row>
    <row r="38" spans="1:7" s="1820" customFormat="1" ht="15.75">
      <c r="A38" s="2220" t="s">
        <v>1328</v>
      </c>
      <c r="B38" s="2221" t="s">
        <v>1695</v>
      </c>
      <c r="C38" s="2216">
        <v>727826.96656927792</v>
      </c>
      <c r="D38" s="2216">
        <v>532038.15500201739</v>
      </c>
      <c r="E38" s="2218">
        <v>11.274213048666269</v>
      </c>
      <c r="F38" s="2222">
        <v>3.4116642182362962</v>
      </c>
      <c r="G38" s="1821"/>
    </row>
    <row r="39" spans="1:7" s="1820" customFormat="1" ht="15.75">
      <c r="A39" s="2220" t="s">
        <v>1329</v>
      </c>
      <c r="B39" s="2221" t="s">
        <v>1696</v>
      </c>
      <c r="C39" s="2216">
        <v>815658.20103257697</v>
      </c>
      <c r="D39" s="2216">
        <v>564516.89724162384</v>
      </c>
      <c r="E39" s="2218">
        <v>12.067598275082432</v>
      </c>
      <c r="F39" s="2222">
        <v>6.1045889160869109</v>
      </c>
      <c r="G39" s="1821"/>
    </row>
    <row r="40" spans="1:7" s="1820" customFormat="1" ht="15.75">
      <c r="A40" s="2220" t="s">
        <v>338</v>
      </c>
      <c r="B40" s="2221" t="s">
        <v>327</v>
      </c>
      <c r="C40" s="2216">
        <v>988271.52694157092</v>
      </c>
      <c r="D40" s="2216">
        <v>590107.20076322649</v>
      </c>
      <c r="E40" s="2218">
        <v>21.16245820742995</v>
      </c>
      <c r="F40" s="2222">
        <v>4.533133312154785</v>
      </c>
      <c r="G40" s="1821"/>
    </row>
    <row r="41" spans="1:7" s="1820" customFormat="1" ht="15.75">
      <c r="A41" s="2223" t="s">
        <v>339</v>
      </c>
      <c r="B41" s="2224" t="s">
        <v>328</v>
      </c>
      <c r="C41" s="2216">
        <v>1192773.5738653811</v>
      </c>
      <c r="D41" s="2216">
        <v>618529.14684109436</v>
      </c>
      <c r="E41" s="2218">
        <v>20.692900822174636</v>
      </c>
      <c r="F41" s="2222">
        <v>4.8164038739245694</v>
      </c>
      <c r="G41" s="1821"/>
    </row>
    <row r="42" spans="1:7" s="1820" customFormat="1" ht="15.75">
      <c r="A42" s="2223" t="s">
        <v>340</v>
      </c>
      <c r="B42" s="2224" t="s">
        <v>329</v>
      </c>
      <c r="C42" s="2225">
        <v>1366954.0672136724</v>
      </c>
      <c r="D42" s="2216">
        <v>639694.08038127352</v>
      </c>
      <c r="E42" s="2218">
        <v>14.602980579443141</v>
      </c>
      <c r="F42" s="2222">
        <v>3.4218166837037702</v>
      </c>
      <c r="G42" s="1821"/>
    </row>
    <row r="43" spans="1:7" s="1820" customFormat="1" ht="15.75">
      <c r="A43" s="2223" t="s">
        <v>341</v>
      </c>
      <c r="B43" s="2224" t="s">
        <v>330</v>
      </c>
      <c r="C43" s="2225">
        <v>1527343.5655751596</v>
      </c>
      <c r="D43" s="2216">
        <v>670279.35685763427</v>
      </c>
      <c r="E43" s="2218">
        <v>11.733349511034902</v>
      </c>
      <c r="F43" s="2222">
        <v>4.7812348768541302</v>
      </c>
      <c r="G43" s="1821"/>
    </row>
    <row r="44" spans="1:7" s="1820" customFormat="1" ht="15.75">
      <c r="A44" s="2223" t="s">
        <v>342</v>
      </c>
      <c r="B44" s="2224" t="s">
        <v>331</v>
      </c>
      <c r="C44" s="2225">
        <v>1695011.1042007003</v>
      </c>
      <c r="D44" s="2216">
        <v>697954.23325501289</v>
      </c>
      <c r="E44" s="2218">
        <v>10.977722524558601</v>
      </c>
      <c r="F44" s="2222">
        <v>4.1288570376271787</v>
      </c>
      <c r="G44" s="1821"/>
    </row>
    <row r="45" spans="1:7" s="1820" customFormat="1" ht="15.75">
      <c r="A45" s="2223" t="s">
        <v>155</v>
      </c>
      <c r="B45" s="2224" t="s">
        <v>332</v>
      </c>
      <c r="C45" s="2225">
        <v>1964539.5767162906</v>
      </c>
      <c r="D45" s="2216">
        <v>739754.35801057459</v>
      </c>
      <c r="E45" s="2218">
        <v>15.901280637491126</v>
      </c>
      <c r="F45" s="2222">
        <v>5.9889492410728185</v>
      </c>
      <c r="G45" s="1821"/>
    </row>
    <row r="46" spans="1:7" s="1820" customFormat="1" ht="15.75">
      <c r="A46" s="2223" t="s">
        <v>0</v>
      </c>
      <c r="B46" s="2224" t="s">
        <v>333</v>
      </c>
      <c r="C46" s="2225">
        <v>2130149.574364204</v>
      </c>
      <c r="D46" s="2216">
        <v>764335.69579875399</v>
      </c>
      <c r="E46" s="2218">
        <f>C46/C45*100-100</f>
        <v>8.4299649450040022</v>
      </c>
      <c r="F46" s="2219">
        <f>D46/D45*100-100</f>
        <v>3.3229054377301992</v>
      </c>
      <c r="G46" s="1821"/>
    </row>
    <row r="47" spans="1:7" s="1820" customFormat="1" ht="15.75">
      <c r="A47" s="2223" t="s">
        <v>1</v>
      </c>
      <c r="B47" s="2224" t="s">
        <v>334</v>
      </c>
      <c r="C47" s="2225">
        <v>2253163.1013304256</v>
      </c>
      <c r="D47" s="2216">
        <v>768835.17573475686</v>
      </c>
      <c r="E47" s="2218">
        <f>C47/C46*100-100</f>
        <v>5.7748774286396269</v>
      </c>
      <c r="F47" s="2219">
        <f>D47/D46*100-100</f>
        <v>0.58867850353381357</v>
      </c>
      <c r="G47" s="1821"/>
    </row>
    <row r="48" spans="1:7" s="1820" customFormat="1" ht="15.75">
      <c r="A48" s="2226" t="s">
        <v>87</v>
      </c>
      <c r="B48" s="2224" t="s">
        <v>335</v>
      </c>
      <c r="C48" s="2225">
        <v>2674492.7536630961</v>
      </c>
      <c r="D48" s="2216">
        <v>832060.33244070457</v>
      </c>
      <c r="E48" s="2218">
        <v>18.699474178495464</v>
      </c>
      <c r="F48" s="2219">
        <v>8.2234994835564095</v>
      </c>
      <c r="G48" s="1821"/>
    </row>
    <row r="49" spans="1:7" s="1820" customFormat="1" ht="15.75">
      <c r="A49" s="2223" t="s">
        <v>102</v>
      </c>
      <c r="B49" s="2227" t="s">
        <v>1697</v>
      </c>
      <c r="C49" s="2225">
        <v>3031033.5629844563</v>
      </c>
      <c r="D49" s="2216">
        <v>887455.02089306025</v>
      </c>
      <c r="E49" s="2228">
        <v>13.331156303677673</v>
      </c>
      <c r="F49" s="2222">
        <v>6.6575326683180549</v>
      </c>
      <c r="G49" s="1821"/>
    </row>
    <row r="50" spans="1:7" s="1820" customFormat="1" ht="16.5" thickBot="1">
      <c r="A50" s="2229" t="s">
        <v>148</v>
      </c>
      <c r="B50" s="2230" t="s">
        <v>1698</v>
      </c>
      <c r="C50" s="2231">
        <v>3464319.1245102528</v>
      </c>
      <c r="D50" s="2232">
        <v>950033.03788684495</v>
      </c>
      <c r="E50" s="2233">
        <v>14.294977357465115</v>
      </c>
      <c r="F50" s="2234">
        <v>7.0514015381660187</v>
      </c>
      <c r="G50" s="1821"/>
    </row>
    <row r="51" spans="1:7" ht="15.75" thickTop="1">
      <c r="A51" s="2977" t="s">
        <v>1699</v>
      </c>
      <c r="B51" s="2977"/>
      <c r="C51" s="2978"/>
      <c r="D51" s="2978"/>
      <c r="E51" s="2978"/>
      <c r="F51" s="2978"/>
    </row>
    <row r="52" spans="1:7">
      <c r="A52" s="2979" t="s">
        <v>363</v>
      </c>
      <c r="B52" s="2979"/>
      <c r="C52" s="2979"/>
      <c r="D52" s="2979"/>
      <c r="E52" s="2979"/>
      <c r="F52" s="2979"/>
    </row>
    <row r="53" spans="1:7">
      <c r="A53" s="1700" t="s">
        <v>1446</v>
      </c>
    </row>
  </sheetData>
  <mergeCells count="9">
    <mergeCell ref="A51:F51"/>
    <mergeCell ref="A52:F52"/>
    <mergeCell ref="A1:F1"/>
    <mergeCell ref="A2:F2"/>
    <mergeCell ref="A3:F3"/>
    <mergeCell ref="A4:A5"/>
    <mergeCell ref="B4:B5"/>
    <mergeCell ref="C4:D4"/>
    <mergeCell ref="E4:F4"/>
  </mergeCells>
  <pageMargins left="0.5" right="0.5" top="0.5" bottom="0.5" header="0.3" footer="0.3"/>
  <pageSetup paperSize="9" scale="93" orientation="portrait" r:id="rId1"/>
</worksheet>
</file>

<file path=xl/worksheets/sheet64.xml><?xml version="1.0" encoding="utf-8"?>
<worksheet xmlns="http://schemas.openxmlformats.org/spreadsheetml/2006/main" xmlns:r="http://schemas.openxmlformats.org/officeDocument/2006/relationships">
  <sheetPr>
    <pageSetUpPr fitToPage="1"/>
  </sheetPr>
  <dimension ref="A1:H55"/>
  <sheetViews>
    <sheetView showGridLines="0" workbookViewId="0">
      <selection activeCell="A6" sqref="A6:H52"/>
    </sheetView>
  </sheetViews>
  <sheetFormatPr defaultRowHeight="15.75"/>
  <cols>
    <col min="1" max="8" width="14.42578125" style="1701" customWidth="1"/>
    <col min="9" max="183" width="9.140625" style="1701"/>
    <col min="184" max="184" width="17.42578125" style="1701" bestFit="1" customWidth="1"/>
    <col min="185" max="185" width="10" style="1701" customWidth="1"/>
    <col min="186" max="186" width="11.85546875" style="1701" customWidth="1"/>
    <col min="187" max="187" width="12.5703125" style="1701" customWidth="1"/>
    <col min="188" max="188" width="12" style="1701" customWidth="1"/>
    <col min="189" max="189" width="10.85546875" style="1701" customWidth="1"/>
    <col min="190" max="190" width="13.28515625" style="1701" customWidth="1"/>
    <col min="191" max="191" width="9.140625" style="1701" customWidth="1"/>
    <col min="192" max="256" width="9.140625" style="1701"/>
    <col min="257" max="264" width="14.42578125" style="1701" customWidth="1"/>
    <col min="265" max="439" width="9.140625" style="1701"/>
    <col min="440" max="440" width="17.42578125" style="1701" bestFit="1" customWidth="1"/>
    <col min="441" max="441" width="10" style="1701" customWidth="1"/>
    <col min="442" max="442" width="11.85546875" style="1701" customWidth="1"/>
    <col min="443" max="443" width="12.5703125" style="1701" customWidth="1"/>
    <col min="444" max="444" width="12" style="1701" customWidth="1"/>
    <col min="445" max="445" width="10.85546875" style="1701" customWidth="1"/>
    <col min="446" max="446" width="13.28515625" style="1701" customWidth="1"/>
    <col min="447" max="447" width="9.140625" style="1701" customWidth="1"/>
    <col min="448" max="512" width="9.140625" style="1701"/>
    <col min="513" max="520" width="14.42578125" style="1701" customWidth="1"/>
    <col min="521" max="695" width="9.140625" style="1701"/>
    <col min="696" max="696" width="17.42578125" style="1701" bestFit="1" customWidth="1"/>
    <col min="697" max="697" width="10" style="1701" customWidth="1"/>
    <col min="698" max="698" width="11.85546875" style="1701" customWidth="1"/>
    <col min="699" max="699" width="12.5703125" style="1701" customWidth="1"/>
    <col min="700" max="700" width="12" style="1701" customWidth="1"/>
    <col min="701" max="701" width="10.85546875" style="1701" customWidth="1"/>
    <col min="702" max="702" width="13.28515625" style="1701" customWidth="1"/>
    <col min="703" max="703" width="9.140625" style="1701" customWidth="1"/>
    <col min="704" max="768" width="9.140625" style="1701"/>
    <col min="769" max="776" width="14.42578125" style="1701" customWidth="1"/>
    <col min="777" max="951" width="9.140625" style="1701"/>
    <col min="952" max="952" width="17.42578125" style="1701" bestFit="1" customWidth="1"/>
    <col min="953" max="953" width="10" style="1701" customWidth="1"/>
    <col min="954" max="954" width="11.85546875" style="1701" customWidth="1"/>
    <col min="955" max="955" width="12.5703125" style="1701" customWidth="1"/>
    <col min="956" max="956" width="12" style="1701" customWidth="1"/>
    <col min="957" max="957" width="10.85546875" style="1701" customWidth="1"/>
    <col min="958" max="958" width="13.28515625" style="1701" customWidth="1"/>
    <col min="959" max="959" width="9.140625" style="1701" customWidth="1"/>
    <col min="960" max="1024" width="9.140625" style="1701"/>
    <col min="1025" max="1032" width="14.42578125" style="1701" customWidth="1"/>
    <col min="1033" max="1207" width="9.140625" style="1701"/>
    <col min="1208" max="1208" width="17.42578125" style="1701" bestFit="1" customWidth="1"/>
    <col min="1209" max="1209" width="10" style="1701" customWidth="1"/>
    <col min="1210" max="1210" width="11.85546875" style="1701" customWidth="1"/>
    <col min="1211" max="1211" width="12.5703125" style="1701" customWidth="1"/>
    <col min="1212" max="1212" width="12" style="1701" customWidth="1"/>
    <col min="1213" max="1213" width="10.85546875" style="1701" customWidth="1"/>
    <col min="1214" max="1214" width="13.28515625" style="1701" customWidth="1"/>
    <col min="1215" max="1215" width="9.140625" style="1701" customWidth="1"/>
    <col min="1216" max="1280" width="9.140625" style="1701"/>
    <col min="1281" max="1288" width="14.42578125" style="1701" customWidth="1"/>
    <col min="1289" max="1463" width="9.140625" style="1701"/>
    <col min="1464" max="1464" width="17.42578125" style="1701" bestFit="1" customWidth="1"/>
    <col min="1465" max="1465" width="10" style="1701" customWidth="1"/>
    <col min="1466" max="1466" width="11.85546875" style="1701" customWidth="1"/>
    <col min="1467" max="1467" width="12.5703125" style="1701" customWidth="1"/>
    <col min="1468" max="1468" width="12" style="1701" customWidth="1"/>
    <col min="1469" max="1469" width="10.85546875" style="1701" customWidth="1"/>
    <col min="1470" max="1470" width="13.28515625" style="1701" customWidth="1"/>
    <col min="1471" max="1471" width="9.140625" style="1701" customWidth="1"/>
    <col min="1472" max="1536" width="9.140625" style="1701"/>
    <col min="1537" max="1544" width="14.42578125" style="1701" customWidth="1"/>
    <col min="1545" max="1719" width="9.140625" style="1701"/>
    <col min="1720" max="1720" width="17.42578125" style="1701" bestFit="1" customWidth="1"/>
    <col min="1721" max="1721" width="10" style="1701" customWidth="1"/>
    <col min="1722" max="1722" width="11.85546875" style="1701" customWidth="1"/>
    <col min="1723" max="1723" width="12.5703125" style="1701" customWidth="1"/>
    <col min="1724" max="1724" width="12" style="1701" customWidth="1"/>
    <col min="1725" max="1725" width="10.85546875" style="1701" customWidth="1"/>
    <col min="1726" max="1726" width="13.28515625" style="1701" customWidth="1"/>
    <col min="1727" max="1727" width="9.140625" style="1701" customWidth="1"/>
    <col min="1728" max="1792" width="9.140625" style="1701"/>
    <col min="1793" max="1800" width="14.42578125" style="1701" customWidth="1"/>
    <col min="1801" max="1975" width="9.140625" style="1701"/>
    <col min="1976" max="1976" width="17.42578125" style="1701" bestFit="1" customWidth="1"/>
    <col min="1977" max="1977" width="10" style="1701" customWidth="1"/>
    <col min="1978" max="1978" width="11.85546875" style="1701" customWidth="1"/>
    <col min="1979" max="1979" width="12.5703125" style="1701" customWidth="1"/>
    <col min="1980" max="1980" width="12" style="1701" customWidth="1"/>
    <col min="1981" max="1981" width="10.85546875" style="1701" customWidth="1"/>
    <col min="1982" max="1982" width="13.28515625" style="1701" customWidth="1"/>
    <col min="1983" max="1983" width="9.140625" style="1701" customWidth="1"/>
    <col min="1984" max="2048" width="9.140625" style="1701"/>
    <col min="2049" max="2056" width="14.42578125" style="1701" customWidth="1"/>
    <col min="2057" max="2231" width="9.140625" style="1701"/>
    <col min="2232" max="2232" width="17.42578125" style="1701" bestFit="1" customWidth="1"/>
    <col min="2233" max="2233" width="10" style="1701" customWidth="1"/>
    <col min="2234" max="2234" width="11.85546875" style="1701" customWidth="1"/>
    <col min="2235" max="2235" width="12.5703125" style="1701" customWidth="1"/>
    <col min="2236" max="2236" width="12" style="1701" customWidth="1"/>
    <col min="2237" max="2237" width="10.85546875" style="1701" customWidth="1"/>
    <col min="2238" max="2238" width="13.28515625" style="1701" customWidth="1"/>
    <col min="2239" max="2239" width="9.140625" style="1701" customWidth="1"/>
    <col min="2240" max="2304" width="9.140625" style="1701"/>
    <col min="2305" max="2312" width="14.42578125" style="1701" customWidth="1"/>
    <col min="2313" max="2487" width="9.140625" style="1701"/>
    <col min="2488" max="2488" width="17.42578125" style="1701" bestFit="1" customWidth="1"/>
    <col min="2489" max="2489" width="10" style="1701" customWidth="1"/>
    <col min="2490" max="2490" width="11.85546875" style="1701" customWidth="1"/>
    <col min="2491" max="2491" width="12.5703125" style="1701" customWidth="1"/>
    <col min="2492" max="2492" width="12" style="1701" customWidth="1"/>
    <col min="2493" max="2493" width="10.85546875" style="1701" customWidth="1"/>
    <col min="2494" max="2494" width="13.28515625" style="1701" customWidth="1"/>
    <col min="2495" max="2495" width="9.140625" style="1701" customWidth="1"/>
    <col min="2496" max="2560" width="9.140625" style="1701"/>
    <col min="2561" max="2568" width="14.42578125" style="1701" customWidth="1"/>
    <col min="2569" max="2743" width="9.140625" style="1701"/>
    <col min="2744" max="2744" width="17.42578125" style="1701" bestFit="1" customWidth="1"/>
    <col min="2745" max="2745" width="10" style="1701" customWidth="1"/>
    <col min="2746" max="2746" width="11.85546875" style="1701" customWidth="1"/>
    <col min="2747" max="2747" width="12.5703125" style="1701" customWidth="1"/>
    <col min="2748" max="2748" width="12" style="1701" customWidth="1"/>
    <col min="2749" max="2749" width="10.85546875" style="1701" customWidth="1"/>
    <col min="2750" max="2750" width="13.28515625" style="1701" customWidth="1"/>
    <col min="2751" max="2751" width="9.140625" style="1701" customWidth="1"/>
    <col min="2752" max="2816" width="9.140625" style="1701"/>
    <col min="2817" max="2824" width="14.42578125" style="1701" customWidth="1"/>
    <col min="2825" max="2999" width="9.140625" style="1701"/>
    <col min="3000" max="3000" width="17.42578125" style="1701" bestFit="1" customWidth="1"/>
    <col min="3001" max="3001" width="10" style="1701" customWidth="1"/>
    <col min="3002" max="3002" width="11.85546875" style="1701" customWidth="1"/>
    <col min="3003" max="3003" width="12.5703125" style="1701" customWidth="1"/>
    <col min="3004" max="3004" width="12" style="1701" customWidth="1"/>
    <col min="3005" max="3005" width="10.85546875" style="1701" customWidth="1"/>
    <col min="3006" max="3006" width="13.28515625" style="1701" customWidth="1"/>
    <col min="3007" max="3007" width="9.140625" style="1701" customWidth="1"/>
    <col min="3008" max="3072" width="9.140625" style="1701"/>
    <col min="3073" max="3080" width="14.42578125" style="1701" customWidth="1"/>
    <col min="3081" max="3255" width="9.140625" style="1701"/>
    <col min="3256" max="3256" width="17.42578125" style="1701" bestFit="1" customWidth="1"/>
    <col min="3257" max="3257" width="10" style="1701" customWidth="1"/>
    <col min="3258" max="3258" width="11.85546875" style="1701" customWidth="1"/>
    <col min="3259" max="3259" width="12.5703125" style="1701" customWidth="1"/>
    <col min="3260" max="3260" width="12" style="1701" customWidth="1"/>
    <col min="3261" max="3261" width="10.85546875" style="1701" customWidth="1"/>
    <col min="3262" max="3262" width="13.28515625" style="1701" customWidth="1"/>
    <col min="3263" max="3263" width="9.140625" style="1701" customWidth="1"/>
    <col min="3264" max="3328" width="9.140625" style="1701"/>
    <col min="3329" max="3336" width="14.42578125" style="1701" customWidth="1"/>
    <col min="3337" max="3511" width="9.140625" style="1701"/>
    <col min="3512" max="3512" width="17.42578125" style="1701" bestFit="1" customWidth="1"/>
    <col min="3513" max="3513" width="10" style="1701" customWidth="1"/>
    <col min="3514" max="3514" width="11.85546875" style="1701" customWidth="1"/>
    <col min="3515" max="3515" width="12.5703125" style="1701" customWidth="1"/>
    <col min="3516" max="3516" width="12" style="1701" customWidth="1"/>
    <col min="3517" max="3517" width="10.85546875" style="1701" customWidth="1"/>
    <col min="3518" max="3518" width="13.28515625" style="1701" customWidth="1"/>
    <col min="3519" max="3519" width="9.140625" style="1701" customWidth="1"/>
    <col min="3520" max="3584" width="9.140625" style="1701"/>
    <col min="3585" max="3592" width="14.42578125" style="1701" customWidth="1"/>
    <col min="3593" max="3767" width="9.140625" style="1701"/>
    <col min="3768" max="3768" width="17.42578125" style="1701" bestFit="1" customWidth="1"/>
    <col min="3769" max="3769" width="10" style="1701" customWidth="1"/>
    <col min="3770" max="3770" width="11.85546875" style="1701" customWidth="1"/>
    <col min="3771" max="3771" width="12.5703125" style="1701" customWidth="1"/>
    <col min="3772" max="3772" width="12" style="1701" customWidth="1"/>
    <col min="3773" max="3773" width="10.85546875" style="1701" customWidth="1"/>
    <col min="3774" max="3774" width="13.28515625" style="1701" customWidth="1"/>
    <col min="3775" max="3775" width="9.140625" style="1701" customWidth="1"/>
    <col min="3776" max="3840" width="9.140625" style="1701"/>
    <col min="3841" max="3848" width="14.42578125" style="1701" customWidth="1"/>
    <col min="3849" max="4023" width="9.140625" style="1701"/>
    <col min="4024" max="4024" width="17.42578125" style="1701" bestFit="1" customWidth="1"/>
    <col min="4025" max="4025" width="10" style="1701" customWidth="1"/>
    <col min="4026" max="4026" width="11.85546875" style="1701" customWidth="1"/>
    <col min="4027" max="4027" width="12.5703125" style="1701" customWidth="1"/>
    <col min="4028" max="4028" width="12" style="1701" customWidth="1"/>
    <col min="4029" max="4029" width="10.85546875" style="1701" customWidth="1"/>
    <col min="4030" max="4030" width="13.28515625" style="1701" customWidth="1"/>
    <col min="4031" max="4031" width="9.140625" style="1701" customWidth="1"/>
    <col min="4032" max="4096" width="9.140625" style="1701"/>
    <col min="4097" max="4104" width="14.42578125" style="1701" customWidth="1"/>
    <col min="4105" max="4279" width="9.140625" style="1701"/>
    <col min="4280" max="4280" width="17.42578125" style="1701" bestFit="1" customWidth="1"/>
    <col min="4281" max="4281" width="10" style="1701" customWidth="1"/>
    <col min="4282" max="4282" width="11.85546875" style="1701" customWidth="1"/>
    <col min="4283" max="4283" width="12.5703125" style="1701" customWidth="1"/>
    <col min="4284" max="4284" width="12" style="1701" customWidth="1"/>
    <col min="4285" max="4285" width="10.85546875" style="1701" customWidth="1"/>
    <col min="4286" max="4286" width="13.28515625" style="1701" customWidth="1"/>
    <col min="4287" max="4287" width="9.140625" style="1701" customWidth="1"/>
    <col min="4288" max="4352" width="9.140625" style="1701"/>
    <col min="4353" max="4360" width="14.42578125" style="1701" customWidth="1"/>
    <col min="4361" max="4535" width="9.140625" style="1701"/>
    <col min="4536" max="4536" width="17.42578125" style="1701" bestFit="1" customWidth="1"/>
    <col min="4537" max="4537" width="10" style="1701" customWidth="1"/>
    <col min="4538" max="4538" width="11.85546875" style="1701" customWidth="1"/>
    <col min="4539" max="4539" width="12.5703125" style="1701" customWidth="1"/>
    <col min="4540" max="4540" width="12" style="1701" customWidth="1"/>
    <col min="4541" max="4541" width="10.85546875" style="1701" customWidth="1"/>
    <col min="4542" max="4542" width="13.28515625" style="1701" customWidth="1"/>
    <col min="4543" max="4543" width="9.140625" style="1701" customWidth="1"/>
    <col min="4544" max="4608" width="9.140625" style="1701"/>
    <col min="4609" max="4616" width="14.42578125" style="1701" customWidth="1"/>
    <col min="4617" max="4791" width="9.140625" style="1701"/>
    <col min="4792" max="4792" width="17.42578125" style="1701" bestFit="1" customWidth="1"/>
    <col min="4793" max="4793" width="10" style="1701" customWidth="1"/>
    <col min="4794" max="4794" width="11.85546875" style="1701" customWidth="1"/>
    <col min="4795" max="4795" width="12.5703125" style="1701" customWidth="1"/>
    <col min="4796" max="4796" width="12" style="1701" customWidth="1"/>
    <col min="4797" max="4797" width="10.85546875" style="1701" customWidth="1"/>
    <col min="4798" max="4798" width="13.28515625" style="1701" customWidth="1"/>
    <col min="4799" max="4799" width="9.140625" style="1701" customWidth="1"/>
    <col min="4800" max="4864" width="9.140625" style="1701"/>
    <col min="4865" max="4872" width="14.42578125" style="1701" customWidth="1"/>
    <col min="4873" max="5047" width="9.140625" style="1701"/>
    <col min="5048" max="5048" width="17.42578125" style="1701" bestFit="1" customWidth="1"/>
    <col min="5049" max="5049" width="10" style="1701" customWidth="1"/>
    <col min="5050" max="5050" width="11.85546875" style="1701" customWidth="1"/>
    <col min="5051" max="5051" width="12.5703125" style="1701" customWidth="1"/>
    <col min="5052" max="5052" width="12" style="1701" customWidth="1"/>
    <col min="5053" max="5053" width="10.85546875" style="1701" customWidth="1"/>
    <col min="5054" max="5054" width="13.28515625" style="1701" customWidth="1"/>
    <col min="5055" max="5055" width="9.140625" style="1701" customWidth="1"/>
    <col min="5056" max="5120" width="9.140625" style="1701"/>
    <col min="5121" max="5128" width="14.42578125" style="1701" customWidth="1"/>
    <col min="5129" max="5303" width="9.140625" style="1701"/>
    <col min="5304" max="5304" width="17.42578125" style="1701" bestFit="1" customWidth="1"/>
    <col min="5305" max="5305" width="10" style="1701" customWidth="1"/>
    <col min="5306" max="5306" width="11.85546875" style="1701" customWidth="1"/>
    <col min="5307" max="5307" width="12.5703125" style="1701" customWidth="1"/>
    <col min="5308" max="5308" width="12" style="1701" customWidth="1"/>
    <col min="5309" max="5309" width="10.85546875" style="1701" customWidth="1"/>
    <col min="5310" max="5310" width="13.28515625" style="1701" customWidth="1"/>
    <col min="5311" max="5311" width="9.140625" style="1701" customWidth="1"/>
    <col min="5312" max="5376" width="9.140625" style="1701"/>
    <col min="5377" max="5384" width="14.42578125" style="1701" customWidth="1"/>
    <col min="5385" max="5559" width="9.140625" style="1701"/>
    <col min="5560" max="5560" width="17.42578125" style="1701" bestFit="1" customWidth="1"/>
    <col min="5561" max="5561" width="10" style="1701" customWidth="1"/>
    <col min="5562" max="5562" width="11.85546875" style="1701" customWidth="1"/>
    <col min="5563" max="5563" width="12.5703125" style="1701" customWidth="1"/>
    <col min="5564" max="5564" width="12" style="1701" customWidth="1"/>
    <col min="5565" max="5565" width="10.85546875" style="1701" customWidth="1"/>
    <col min="5566" max="5566" width="13.28515625" style="1701" customWidth="1"/>
    <col min="5567" max="5567" width="9.140625" style="1701" customWidth="1"/>
    <col min="5568" max="5632" width="9.140625" style="1701"/>
    <col min="5633" max="5640" width="14.42578125" style="1701" customWidth="1"/>
    <col min="5641" max="5815" width="9.140625" style="1701"/>
    <col min="5816" max="5816" width="17.42578125" style="1701" bestFit="1" customWidth="1"/>
    <col min="5817" max="5817" width="10" style="1701" customWidth="1"/>
    <col min="5818" max="5818" width="11.85546875" style="1701" customWidth="1"/>
    <col min="5819" max="5819" width="12.5703125" style="1701" customWidth="1"/>
    <col min="5820" max="5820" width="12" style="1701" customWidth="1"/>
    <col min="5821" max="5821" width="10.85546875" style="1701" customWidth="1"/>
    <col min="5822" max="5822" width="13.28515625" style="1701" customWidth="1"/>
    <col min="5823" max="5823" width="9.140625" style="1701" customWidth="1"/>
    <col min="5824" max="5888" width="9.140625" style="1701"/>
    <col min="5889" max="5896" width="14.42578125" style="1701" customWidth="1"/>
    <col min="5897" max="6071" width="9.140625" style="1701"/>
    <col min="6072" max="6072" width="17.42578125" style="1701" bestFit="1" customWidth="1"/>
    <col min="6073" max="6073" width="10" style="1701" customWidth="1"/>
    <col min="6074" max="6074" width="11.85546875" style="1701" customWidth="1"/>
    <col min="6075" max="6075" width="12.5703125" style="1701" customWidth="1"/>
    <col min="6076" max="6076" width="12" style="1701" customWidth="1"/>
    <col min="6077" max="6077" width="10.85546875" style="1701" customWidth="1"/>
    <col min="6078" max="6078" width="13.28515625" style="1701" customWidth="1"/>
    <col min="6079" max="6079" width="9.140625" style="1701" customWidth="1"/>
    <col min="6080" max="6144" width="9.140625" style="1701"/>
    <col min="6145" max="6152" width="14.42578125" style="1701" customWidth="1"/>
    <col min="6153" max="6327" width="9.140625" style="1701"/>
    <col min="6328" max="6328" width="17.42578125" style="1701" bestFit="1" customWidth="1"/>
    <col min="6329" max="6329" width="10" style="1701" customWidth="1"/>
    <col min="6330" max="6330" width="11.85546875" style="1701" customWidth="1"/>
    <col min="6331" max="6331" width="12.5703125" style="1701" customWidth="1"/>
    <col min="6332" max="6332" width="12" style="1701" customWidth="1"/>
    <col min="6333" max="6333" width="10.85546875" style="1701" customWidth="1"/>
    <col min="6334" max="6334" width="13.28515625" style="1701" customWidth="1"/>
    <col min="6335" max="6335" width="9.140625" style="1701" customWidth="1"/>
    <col min="6336" max="6400" width="9.140625" style="1701"/>
    <col min="6401" max="6408" width="14.42578125" style="1701" customWidth="1"/>
    <col min="6409" max="6583" width="9.140625" style="1701"/>
    <col min="6584" max="6584" width="17.42578125" style="1701" bestFit="1" customWidth="1"/>
    <col min="6585" max="6585" width="10" style="1701" customWidth="1"/>
    <col min="6586" max="6586" width="11.85546875" style="1701" customWidth="1"/>
    <col min="6587" max="6587" width="12.5703125" style="1701" customWidth="1"/>
    <col min="6588" max="6588" width="12" style="1701" customWidth="1"/>
    <col min="6589" max="6589" width="10.85546875" style="1701" customWidth="1"/>
    <col min="6590" max="6590" width="13.28515625" style="1701" customWidth="1"/>
    <col min="6591" max="6591" width="9.140625" style="1701" customWidth="1"/>
    <col min="6592" max="6656" width="9.140625" style="1701"/>
    <col min="6657" max="6664" width="14.42578125" style="1701" customWidth="1"/>
    <col min="6665" max="6839" width="9.140625" style="1701"/>
    <col min="6840" max="6840" width="17.42578125" style="1701" bestFit="1" customWidth="1"/>
    <col min="6841" max="6841" width="10" style="1701" customWidth="1"/>
    <col min="6842" max="6842" width="11.85546875" style="1701" customWidth="1"/>
    <col min="6843" max="6843" width="12.5703125" style="1701" customWidth="1"/>
    <col min="6844" max="6844" width="12" style="1701" customWidth="1"/>
    <col min="6845" max="6845" width="10.85546875" style="1701" customWidth="1"/>
    <col min="6846" max="6846" width="13.28515625" style="1701" customWidth="1"/>
    <col min="6847" max="6847" width="9.140625" style="1701" customWidth="1"/>
    <col min="6848" max="6912" width="9.140625" style="1701"/>
    <col min="6913" max="6920" width="14.42578125" style="1701" customWidth="1"/>
    <col min="6921" max="7095" width="9.140625" style="1701"/>
    <col min="7096" max="7096" width="17.42578125" style="1701" bestFit="1" customWidth="1"/>
    <col min="7097" max="7097" width="10" style="1701" customWidth="1"/>
    <col min="7098" max="7098" width="11.85546875" style="1701" customWidth="1"/>
    <col min="7099" max="7099" width="12.5703125" style="1701" customWidth="1"/>
    <col min="7100" max="7100" width="12" style="1701" customWidth="1"/>
    <col min="7101" max="7101" width="10.85546875" style="1701" customWidth="1"/>
    <col min="7102" max="7102" width="13.28515625" style="1701" customWidth="1"/>
    <col min="7103" max="7103" width="9.140625" style="1701" customWidth="1"/>
    <col min="7104" max="7168" width="9.140625" style="1701"/>
    <col min="7169" max="7176" width="14.42578125" style="1701" customWidth="1"/>
    <col min="7177" max="7351" width="9.140625" style="1701"/>
    <col min="7352" max="7352" width="17.42578125" style="1701" bestFit="1" customWidth="1"/>
    <col min="7353" max="7353" width="10" style="1701" customWidth="1"/>
    <col min="7354" max="7354" width="11.85546875" style="1701" customWidth="1"/>
    <col min="7355" max="7355" width="12.5703125" style="1701" customWidth="1"/>
    <col min="7356" max="7356" width="12" style="1701" customWidth="1"/>
    <col min="7357" max="7357" width="10.85546875" style="1701" customWidth="1"/>
    <col min="7358" max="7358" width="13.28515625" style="1701" customWidth="1"/>
    <col min="7359" max="7359" width="9.140625" style="1701" customWidth="1"/>
    <col min="7360" max="7424" width="9.140625" style="1701"/>
    <col min="7425" max="7432" width="14.42578125" style="1701" customWidth="1"/>
    <col min="7433" max="7607" width="9.140625" style="1701"/>
    <col min="7608" max="7608" width="17.42578125" style="1701" bestFit="1" customWidth="1"/>
    <col min="7609" max="7609" width="10" style="1701" customWidth="1"/>
    <col min="7610" max="7610" width="11.85546875" style="1701" customWidth="1"/>
    <col min="7611" max="7611" width="12.5703125" style="1701" customWidth="1"/>
    <col min="7612" max="7612" width="12" style="1701" customWidth="1"/>
    <col min="7613" max="7613" width="10.85546875" style="1701" customWidth="1"/>
    <col min="7614" max="7614" width="13.28515625" style="1701" customWidth="1"/>
    <col min="7615" max="7615" width="9.140625" style="1701" customWidth="1"/>
    <col min="7616" max="7680" width="9.140625" style="1701"/>
    <col min="7681" max="7688" width="14.42578125" style="1701" customWidth="1"/>
    <col min="7689" max="7863" width="9.140625" style="1701"/>
    <col min="7864" max="7864" width="17.42578125" style="1701" bestFit="1" customWidth="1"/>
    <col min="7865" max="7865" width="10" style="1701" customWidth="1"/>
    <col min="7866" max="7866" width="11.85546875" style="1701" customWidth="1"/>
    <col min="7867" max="7867" width="12.5703125" style="1701" customWidth="1"/>
    <col min="7868" max="7868" width="12" style="1701" customWidth="1"/>
    <col min="7869" max="7869" width="10.85546875" style="1701" customWidth="1"/>
    <col min="7870" max="7870" width="13.28515625" style="1701" customWidth="1"/>
    <col min="7871" max="7871" width="9.140625" style="1701" customWidth="1"/>
    <col min="7872" max="7936" width="9.140625" style="1701"/>
    <col min="7937" max="7944" width="14.42578125" style="1701" customWidth="1"/>
    <col min="7945" max="8119" width="9.140625" style="1701"/>
    <col min="8120" max="8120" width="17.42578125" style="1701" bestFit="1" customWidth="1"/>
    <col min="8121" max="8121" width="10" style="1701" customWidth="1"/>
    <col min="8122" max="8122" width="11.85546875" style="1701" customWidth="1"/>
    <col min="8123" max="8123" width="12.5703125" style="1701" customWidth="1"/>
    <col min="8124" max="8124" width="12" style="1701" customWidth="1"/>
    <col min="8125" max="8125" width="10.85546875" style="1701" customWidth="1"/>
    <col min="8126" max="8126" width="13.28515625" style="1701" customWidth="1"/>
    <col min="8127" max="8127" width="9.140625" style="1701" customWidth="1"/>
    <col min="8128" max="8192" width="9.140625" style="1701"/>
    <col min="8193" max="8200" width="14.42578125" style="1701" customWidth="1"/>
    <col min="8201" max="8375" width="9.140625" style="1701"/>
    <col min="8376" max="8376" width="17.42578125" style="1701" bestFit="1" customWidth="1"/>
    <col min="8377" max="8377" width="10" style="1701" customWidth="1"/>
    <col min="8378" max="8378" width="11.85546875" style="1701" customWidth="1"/>
    <col min="8379" max="8379" width="12.5703125" style="1701" customWidth="1"/>
    <col min="8380" max="8380" width="12" style="1701" customWidth="1"/>
    <col min="8381" max="8381" width="10.85546875" style="1701" customWidth="1"/>
    <col min="8382" max="8382" width="13.28515625" style="1701" customWidth="1"/>
    <col min="8383" max="8383" width="9.140625" style="1701" customWidth="1"/>
    <col min="8384" max="8448" width="9.140625" style="1701"/>
    <col min="8449" max="8456" width="14.42578125" style="1701" customWidth="1"/>
    <col min="8457" max="8631" width="9.140625" style="1701"/>
    <col min="8632" max="8632" width="17.42578125" style="1701" bestFit="1" customWidth="1"/>
    <col min="8633" max="8633" width="10" style="1701" customWidth="1"/>
    <col min="8634" max="8634" width="11.85546875" style="1701" customWidth="1"/>
    <col min="8635" max="8635" width="12.5703125" style="1701" customWidth="1"/>
    <col min="8636" max="8636" width="12" style="1701" customWidth="1"/>
    <col min="8637" max="8637" width="10.85546875" style="1701" customWidth="1"/>
    <col min="8638" max="8638" width="13.28515625" style="1701" customWidth="1"/>
    <col min="8639" max="8639" width="9.140625" style="1701" customWidth="1"/>
    <col min="8640" max="8704" width="9.140625" style="1701"/>
    <col min="8705" max="8712" width="14.42578125" style="1701" customWidth="1"/>
    <col min="8713" max="8887" width="9.140625" style="1701"/>
    <col min="8888" max="8888" width="17.42578125" style="1701" bestFit="1" customWidth="1"/>
    <col min="8889" max="8889" width="10" style="1701" customWidth="1"/>
    <col min="8890" max="8890" width="11.85546875" style="1701" customWidth="1"/>
    <col min="8891" max="8891" width="12.5703125" style="1701" customWidth="1"/>
    <col min="8892" max="8892" width="12" style="1701" customWidth="1"/>
    <col min="8893" max="8893" width="10.85546875" style="1701" customWidth="1"/>
    <col min="8894" max="8894" width="13.28515625" style="1701" customWidth="1"/>
    <col min="8895" max="8895" width="9.140625" style="1701" customWidth="1"/>
    <col min="8896" max="8960" width="9.140625" style="1701"/>
    <col min="8961" max="8968" width="14.42578125" style="1701" customWidth="1"/>
    <col min="8969" max="9143" width="9.140625" style="1701"/>
    <col min="9144" max="9144" width="17.42578125" style="1701" bestFit="1" customWidth="1"/>
    <col min="9145" max="9145" width="10" style="1701" customWidth="1"/>
    <col min="9146" max="9146" width="11.85546875" style="1701" customWidth="1"/>
    <col min="9147" max="9147" width="12.5703125" style="1701" customWidth="1"/>
    <col min="9148" max="9148" width="12" style="1701" customWidth="1"/>
    <col min="9149" max="9149" width="10.85546875" style="1701" customWidth="1"/>
    <col min="9150" max="9150" width="13.28515625" style="1701" customWidth="1"/>
    <col min="9151" max="9151" width="9.140625" style="1701" customWidth="1"/>
    <col min="9152" max="9216" width="9.140625" style="1701"/>
    <col min="9217" max="9224" width="14.42578125" style="1701" customWidth="1"/>
    <col min="9225" max="9399" width="9.140625" style="1701"/>
    <col min="9400" max="9400" width="17.42578125" style="1701" bestFit="1" customWidth="1"/>
    <col min="9401" max="9401" width="10" style="1701" customWidth="1"/>
    <col min="9402" max="9402" width="11.85546875" style="1701" customWidth="1"/>
    <col min="9403" max="9403" width="12.5703125" style="1701" customWidth="1"/>
    <col min="9404" max="9404" width="12" style="1701" customWidth="1"/>
    <col min="9405" max="9405" width="10.85546875" style="1701" customWidth="1"/>
    <col min="9406" max="9406" width="13.28515625" style="1701" customWidth="1"/>
    <col min="9407" max="9407" width="9.140625" style="1701" customWidth="1"/>
    <col min="9408" max="9472" width="9.140625" style="1701"/>
    <col min="9473" max="9480" width="14.42578125" style="1701" customWidth="1"/>
    <col min="9481" max="9655" width="9.140625" style="1701"/>
    <col min="9656" max="9656" width="17.42578125" style="1701" bestFit="1" customWidth="1"/>
    <col min="9657" max="9657" width="10" style="1701" customWidth="1"/>
    <col min="9658" max="9658" width="11.85546875" style="1701" customWidth="1"/>
    <col min="9659" max="9659" width="12.5703125" style="1701" customWidth="1"/>
    <col min="9660" max="9660" width="12" style="1701" customWidth="1"/>
    <col min="9661" max="9661" width="10.85546875" style="1701" customWidth="1"/>
    <col min="9662" max="9662" width="13.28515625" style="1701" customWidth="1"/>
    <col min="9663" max="9663" width="9.140625" style="1701" customWidth="1"/>
    <col min="9664" max="9728" width="9.140625" style="1701"/>
    <col min="9729" max="9736" width="14.42578125" style="1701" customWidth="1"/>
    <col min="9737" max="9911" width="9.140625" style="1701"/>
    <col min="9912" max="9912" width="17.42578125" style="1701" bestFit="1" customWidth="1"/>
    <col min="9913" max="9913" width="10" style="1701" customWidth="1"/>
    <col min="9914" max="9914" width="11.85546875" style="1701" customWidth="1"/>
    <col min="9915" max="9915" width="12.5703125" style="1701" customWidth="1"/>
    <col min="9916" max="9916" width="12" style="1701" customWidth="1"/>
    <col min="9917" max="9917" width="10.85546875" style="1701" customWidth="1"/>
    <col min="9918" max="9918" width="13.28515625" style="1701" customWidth="1"/>
    <col min="9919" max="9919" width="9.140625" style="1701" customWidth="1"/>
    <col min="9920" max="9984" width="9.140625" style="1701"/>
    <col min="9985" max="9992" width="14.42578125" style="1701" customWidth="1"/>
    <col min="9993" max="10167" width="9.140625" style="1701"/>
    <col min="10168" max="10168" width="17.42578125" style="1701" bestFit="1" customWidth="1"/>
    <col min="10169" max="10169" width="10" style="1701" customWidth="1"/>
    <col min="10170" max="10170" width="11.85546875" style="1701" customWidth="1"/>
    <col min="10171" max="10171" width="12.5703125" style="1701" customWidth="1"/>
    <col min="10172" max="10172" width="12" style="1701" customWidth="1"/>
    <col min="10173" max="10173" width="10.85546875" style="1701" customWidth="1"/>
    <col min="10174" max="10174" width="13.28515625" style="1701" customWidth="1"/>
    <col min="10175" max="10175" width="9.140625" style="1701" customWidth="1"/>
    <col min="10176" max="10240" width="9.140625" style="1701"/>
    <col min="10241" max="10248" width="14.42578125" style="1701" customWidth="1"/>
    <col min="10249" max="10423" width="9.140625" style="1701"/>
    <col min="10424" max="10424" width="17.42578125" style="1701" bestFit="1" customWidth="1"/>
    <col min="10425" max="10425" width="10" style="1701" customWidth="1"/>
    <col min="10426" max="10426" width="11.85546875" style="1701" customWidth="1"/>
    <col min="10427" max="10427" width="12.5703125" style="1701" customWidth="1"/>
    <col min="10428" max="10428" width="12" style="1701" customWidth="1"/>
    <col min="10429" max="10429" width="10.85546875" style="1701" customWidth="1"/>
    <col min="10430" max="10430" width="13.28515625" style="1701" customWidth="1"/>
    <col min="10431" max="10431" width="9.140625" style="1701" customWidth="1"/>
    <col min="10432" max="10496" width="9.140625" style="1701"/>
    <col min="10497" max="10504" width="14.42578125" style="1701" customWidth="1"/>
    <col min="10505" max="10679" width="9.140625" style="1701"/>
    <col min="10680" max="10680" width="17.42578125" style="1701" bestFit="1" customWidth="1"/>
    <col min="10681" max="10681" width="10" style="1701" customWidth="1"/>
    <col min="10682" max="10682" width="11.85546875" style="1701" customWidth="1"/>
    <col min="10683" max="10683" width="12.5703125" style="1701" customWidth="1"/>
    <col min="10684" max="10684" width="12" style="1701" customWidth="1"/>
    <col min="10685" max="10685" width="10.85546875" style="1701" customWidth="1"/>
    <col min="10686" max="10686" width="13.28515625" style="1701" customWidth="1"/>
    <col min="10687" max="10687" width="9.140625" style="1701" customWidth="1"/>
    <col min="10688" max="10752" width="9.140625" style="1701"/>
    <col min="10753" max="10760" width="14.42578125" style="1701" customWidth="1"/>
    <col min="10761" max="10935" width="9.140625" style="1701"/>
    <col min="10936" max="10936" width="17.42578125" style="1701" bestFit="1" customWidth="1"/>
    <col min="10937" max="10937" width="10" style="1701" customWidth="1"/>
    <col min="10938" max="10938" width="11.85546875" style="1701" customWidth="1"/>
    <col min="10939" max="10939" width="12.5703125" style="1701" customWidth="1"/>
    <col min="10940" max="10940" width="12" style="1701" customWidth="1"/>
    <col min="10941" max="10941" width="10.85546875" style="1701" customWidth="1"/>
    <col min="10942" max="10942" width="13.28515625" style="1701" customWidth="1"/>
    <col min="10943" max="10943" width="9.140625" style="1701" customWidth="1"/>
    <col min="10944" max="11008" width="9.140625" style="1701"/>
    <col min="11009" max="11016" width="14.42578125" style="1701" customWidth="1"/>
    <col min="11017" max="11191" width="9.140625" style="1701"/>
    <col min="11192" max="11192" width="17.42578125" style="1701" bestFit="1" customWidth="1"/>
    <col min="11193" max="11193" width="10" style="1701" customWidth="1"/>
    <col min="11194" max="11194" width="11.85546875" style="1701" customWidth="1"/>
    <col min="11195" max="11195" width="12.5703125" style="1701" customWidth="1"/>
    <col min="11196" max="11196" width="12" style="1701" customWidth="1"/>
    <col min="11197" max="11197" width="10.85546875" style="1701" customWidth="1"/>
    <col min="11198" max="11198" width="13.28515625" style="1701" customWidth="1"/>
    <col min="11199" max="11199" width="9.140625" style="1701" customWidth="1"/>
    <col min="11200" max="11264" width="9.140625" style="1701"/>
    <col min="11265" max="11272" width="14.42578125" style="1701" customWidth="1"/>
    <col min="11273" max="11447" width="9.140625" style="1701"/>
    <col min="11448" max="11448" width="17.42578125" style="1701" bestFit="1" customWidth="1"/>
    <col min="11449" max="11449" width="10" style="1701" customWidth="1"/>
    <col min="11450" max="11450" width="11.85546875" style="1701" customWidth="1"/>
    <col min="11451" max="11451" width="12.5703125" style="1701" customWidth="1"/>
    <col min="11452" max="11452" width="12" style="1701" customWidth="1"/>
    <col min="11453" max="11453" width="10.85546875" style="1701" customWidth="1"/>
    <col min="11454" max="11454" width="13.28515625" style="1701" customWidth="1"/>
    <col min="11455" max="11455" width="9.140625" style="1701" customWidth="1"/>
    <col min="11456" max="11520" width="9.140625" style="1701"/>
    <col min="11521" max="11528" width="14.42578125" style="1701" customWidth="1"/>
    <col min="11529" max="11703" width="9.140625" style="1701"/>
    <col min="11704" max="11704" width="17.42578125" style="1701" bestFit="1" customWidth="1"/>
    <col min="11705" max="11705" width="10" style="1701" customWidth="1"/>
    <col min="11706" max="11706" width="11.85546875" style="1701" customWidth="1"/>
    <col min="11707" max="11707" width="12.5703125" style="1701" customWidth="1"/>
    <col min="11708" max="11708" width="12" style="1701" customWidth="1"/>
    <col min="11709" max="11709" width="10.85546875" style="1701" customWidth="1"/>
    <col min="11710" max="11710" width="13.28515625" style="1701" customWidth="1"/>
    <col min="11711" max="11711" width="9.140625" style="1701" customWidth="1"/>
    <col min="11712" max="11776" width="9.140625" style="1701"/>
    <col min="11777" max="11784" width="14.42578125" style="1701" customWidth="1"/>
    <col min="11785" max="11959" width="9.140625" style="1701"/>
    <col min="11960" max="11960" width="17.42578125" style="1701" bestFit="1" customWidth="1"/>
    <col min="11961" max="11961" width="10" style="1701" customWidth="1"/>
    <col min="11962" max="11962" width="11.85546875" style="1701" customWidth="1"/>
    <col min="11963" max="11963" width="12.5703125" style="1701" customWidth="1"/>
    <col min="11964" max="11964" width="12" style="1701" customWidth="1"/>
    <col min="11965" max="11965" width="10.85546875" style="1701" customWidth="1"/>
    <col min="11966" max="11966" width="13.28515625" style="1701" customWidth="1"/>
    <col min="11967" max="11967" width="9.140625" style="1701" customWidth="1"/>
    <col min="11968" max="12032" width="9.140625" style="1701"/>
    <col min="12033" max="12040" width="14.42578125" style="1701" customWidth="1"/>
    <col min="12041" max="12215" width="9.140625" style="1701"/>
    <col min="12216" max="12216" width="17.42578125" style="1701" bestFit="1" customWidth="1"/>
    <col min="12217" max="12217" width="10" style="1701" customWidth="1"/>
    <col min="12218" max="12218" width="11.85546875" style="1701" customWidth="1"/>
    <col min="12219" max="12219" width="12.5703125" style="1701" customWidth="1"/>
    <col min="12220" max="12220" width="12" style="1701" customWidth="1"/>
    <col min="12221" max="12221" width="10.85546875" style="1701" customWidth="1"/>
    <col min="12222" max="12222" width="13.28515625" style="1701" customWidth="1"/>
    <col min="12223" max="12223" width="9.140625" style="1701" customWidth="1"/>
    <col min="12224" max="12288" width="9.140625" style="1701"/>
    <col min="12289" max="12296" width="14.42578125" style="1701" customWidth="1"/>
    <col min="12297" max="12471" width="9.140625" style="1701"/>
    <col min="12472" max="12472" width="17.42578125" style="1701" bestFit="1" customWidth="1"/>
    <col min="12473" max="12473" width="10" style="1701" customWidth="1"/>
    <col min="12474" max="12474" width="11.85546875" style="1701" customWidth="1"/>
    <col min="12475" max="12475" width="12.5703125" style="1701" customWidth="1"/>
    <col min="12476" max="12476" width="12" style="1701" customWidth="1"/>
    <col min="12477" max="12477" width="10.85546875" style="1701" customWidth="1"/>
    <col min="12478" max="12478" width="13.28515625" style="1701" customWidth="1"/>
    <col min="12479" max="12479" width="9.140625" style="1701" customWidth="1"/>
    <col min="12480" max="12544" width="9.140625" style="1701"/>
    <col min="12545" max="12552" width="14.42578125" style="1701" customWidth="1"/>
    <col min="12553" max="12727" width="9.140625" style="1701"/>
    <col min="12728" max="12728" width="17.42578125" style="1701" bestFit="1" customWidth="1"/>
    <col min="12729" max="12729" width="10" style="1701" customWidth="1"/>
    <col min="12730" max="12730" width="11.85546875" style="1701" customWidth="1"/>
    <col min="12731" max="12731" width="12.5703125" style="1701" customWidth="1"/>
    <col min="12732" max="12732" width="12" style="1701" customWidth="1"/>
    <col min="12733" max="12733" width="10.85546875" style="1701" customWidth="1"/>
    <col min="12734" max="12734" width="13.28515625" style="1701" customWidth="1"/>
    <col min="12735" max="12735" width="9.140625" style="1701" customWidth="1"/>
    <col min="12736" max="12800" width="9.140625" style="1701"/>
    <col min="12801" max="12808" width="14.42578125" style="1701" customWidth="1"/>
    <col min="12809" max="12983" width="9.140625" style="1701"/>
    <col min="12984" max="12984" width="17.42578125" style="1701" bestFit="1" customWidth="1"/>
    <col min="12985" max="12985" width="10" style="1701" customWidth="1"/>
    <col min="12986" max="12986" width="11.85546875" style="1701" customWidth="1"/>
    <col min="12987" max="12987" width="12.5703125" style="1701" customWidth="1"/>
    <col min="12988" max="12988" width="12" style="1701" customWidth="1"/>
    <col min="12989" max="12989" width="10.85546875" style="1701" customWidth="1"/>
    <col min="12990" max="12990" width="13.28515625" style="1701" customWidth="1"/>
    <col min="12991" max="12991" width="9.140625" style="1701" customWidth="1"/>
    <col min="12992" max="13056" width="9.140625" style="1701"/>
    <col min="13057" max="13064" width="14.42578125" style="1701" customWidth="1"/>
    <col min="13065" max="13239" width="9.140625" style="1701"/>
    <col min="13240" max="13240" width="17.42578125" style="1701" bestFit="1" customWidth="1"/>
    <col min="13241" max="13241" width="10" style="1701" customWidth="1"/>
    <col min="13242" max="13242" width="11.85546875" style="1701" customWidth="1"/>
    <col min="13243" max="13243" width="12.5703125" style="1701" customWidth="1"/>
    <col min="13244" max="13244" width="12" style="1701" customWidth="1"/>
    <col min="13245" max="13245" width="10.85546875" style="1701" customWidth="1"/>
    <col min="13246" max="13246" width="13.28515625" style="1701" customWidth="1"/>
    <col min="13247" max="13247" width="9.140625" style="1701" customWidth="1"/>
    <col min="13248" max="13312" width="9.140625" style="1701"/>
    <col min="13313" max="13320" width="14.42578125" style="1701" customWidth="1"/>
    <col min="13321" max="13495" width="9.140625" style="1701"/>
    <col min="13496" max="13496" width="17.42578125" style="1701" bestFit="1" customWidth="1"/>
    <col min="13497" max="13497" width="10" style="1701" customWidth="1"/>
    <col min="13498" max="13498" width="11.85546875" style="1701" customWidth="1"/>
    <col min="13499" max="13499" width="12.5703125" style="1701" customWidth="1"/>
    <col min="13500" max="13500" width="12" style="1701" customWidth="1"/>
    <col min="13501" max="13501" width="10.85546875" style="1701" customWidth="1"/>
    <col min="13502" max="13502" width="13.28515625" style="1701" customWidth="1"/>
    <col min="13503" max="13503" width="9.140625" style="1701" customWidth="1"/>
    <col min="13504" max="13568" width="9.140625" style="1701"/>
    <col min="13569" max="13576" width="14.42578125" style="1701" customWidth="1"/>
    <col min="13577" max="13751" width="9.140625" style="1701"/>
    <col min="13752" max="13752" width="17.42578125" style="1701" bestFit="1" customWidth="1"/>
    <col min="13753" max="13753" width="10" style="1701" customWidth="1"/>
    <col min="13754" max="13754" width="11.85546875" style="1701" customWidth="1"/>
    <col min="13755" max="13755" width="12.5703125" style="1701" customWidth="1"/>
    <col min="13756" max="13756" width="12" style="1701" customWidth="1"/>
    <col min="13757" max="13757" width="10.85546875" style="1701" customWidth="1"/>
    <col min="13758" max="13758" width="13.28515625" style="1701" customWidth="1"/>
    <col min="13759" max="13759" width="9.140625" style="1701" customWidth="1"/>
    <col min="13760" max="13824" width="9.140625" style="1701"/>
    <col min="13825" max="13832" width="14.42578125" style="1701" customWidth="1"/>
    <col min="13833" max="14007" width="9.140625" style="1701"/>
    <col min="14008" max="14008" width="17.42578125" style="1701" bestFit="1" customWidth="1"/>
    <col min="14009" max="14009" width="10" style="1701" customWidth="1"/>
    <col min="14010" max="14010" width="11.85546875" style="1701" customWidth="1"/>
    <col min="14011" max="14011" width="12.5703125" style="1701" customWidth="1"/>
    <col min="14012" max="14012" width="12" style="1701" customWidth="1"/>
    <col min="14013" max="14013" width="10.85546875" style="1701" customWidth="1"/>
    <col min="14014" max="14014" width="13.28515625" style="1701" customWidth="1"/>
    <col min="14015" max="14015" width="9.140625" style="1701" customWidth="1"/>
    <col min="14016" max="14080" width="9.140625" style="1701"/>
    <col min="14081" max="14088" width="14.42578125" style="1701" customWidth="1"/>
    <col min="14089" max="14263" width="9.140625" style="1701"/>
    <col min="14264" max="14264" width="17.42578125" style="1701" bestFit="1" customWidth="1"/>
    <col min="14265" max="14265" width="10" style="1701" customWidth="1"/>
    <col min="14266" max="14266" width="11.85546875" style="1701" customWidth="1"/>
    <col min="14267" max="14267" width="12.5703125" style="1701" customWidth="1"/>
    <col min="14268" max="14268" width="12" style="1701" customWidth="1"/>
    <col min="14269" max="14269" width="10.85546875" style="1701" customWidth="1"/>
    <col min="14270" max="14270" width="13.28515625" style="1701" customWidth="1"/>
    <col min="14271" max="14271" width="9.140625" style="1701" customWidth="1"/>
    <col min="14272" max="14336" width="9.140625" style="1701"/>
    <col min="14337" max="14344" width="14.42578125" style="1701" customWidth="1"/>
    <col min="14345" max="14519" width="9.140625" style="1701"/>
    <col min="14520" max="14520" width="17.42578125" style="1701" bestFit="1" customWidth="1"/>
    <col min="14521" max="14521" width="10" style="1701" customWidth="1"/>
    <col min="14522" max="14522" width="11.85546875" style="1701" customWidth="1"/>
    <col min="14523" max="14523" width="12.5703125" style="1701" customWidth="1"/>
    <col min="14524" max="14524" width="12" style="1701" customWidth="1"/>
    <col min="14525" max="14525" width="10.85546875" style="1701" customWidth="1"/>
    <col min="14526" max="14526" width="13.28515625" style="1701" customWidth="1"/>
    <col min="14527" max="14527" width="9.140625" style="1701" customWidth="1"/>
    <col min="14528" max="14592" width="9.140625" style="1701"/>
    <col min="14593" max="14600" width="14.42578125" style="1701" customWidth="1"/>
    <col min="14601" max="14775" width="9.140625" style="1701"/>
    <col min="14776" max="14776" width="17.42578125" style="1701" bestFit="1" customWidth="1"/>
    <col min="14777" max="14777" width="10" style="1701" customWidth="1"/>
    <col min="14778" max="14778" width="11.85546875" style="1701" customWidth="1"/>
    <col min="14779" max="14779" width="12.5703125" style="1701" customWidth="1"/>
    <col min="14780" max="14780" width="12" style="1701" customWidth="1"/>
    <col min="14781" max="14781" width="10.85546875" style="1701" customWidth="1"/>
    <col min="14782" max="14782" width="13.28515625" style="1701" customWidth="1"/>
    <col min="14783" max="14783" width="9.140625" style="1701" customWidth="1"/>
    <col min="14784" max="14848" width="9.140625" style="1701"/>
    <col min="14849" max="14856" width="14.42578125" style="1701" customWidth="1"/>
    <col min="14857" max="15031" width="9.140625" style="1701"/>
    <col min="15032" max="15032" width="17.42578125" style="1701" bestFit="1" customWidth="1"/>
    <col min="15033" max="15033" width="10" style="1701" customWidth="1"/>
    <col min="15034" max="15034" width="11.85546875" style="1701" customWidth="1"/>
    <col min="15035" max="15035" width="12.5703125" style="1701" customWidth="1"/>
    <col min="15036" max="15036" width="12" style="1701" customWidth="1"/>
    <col min="15037" max="15037" width="10.85546875" style="1701" customWidth="1"/>
    <col min="15038" max="15038" width="13.28515625" style="1701" customWidth="1"/>
    <col min="15039" max="15039" width="9.140625" style="1701" customWidth="1"/>
    <col min="15040" max="15104" width="9.140625" style="1701"/>
    <col min="15105" max="15112" width="14.42578125" style="1701" customWidth="1"/>
    <col min="15113" max="15287" width="9.140625" style="1701"/>
    <col min="15288" max="15288" width="17.42578125" style="1701" bestFit="1" customWidth="1"/>
    <col min="15289" max="15289" width="10" style="1701" customWidth="1"/>
    <col min="15290" max="15290" width="11.85546875" style="1701" customWidth="1"/>
    <col min="15291" max="15291" width="12.5703125" style="1701" customWidth="1"/>
    <col min="15292" max="15292" width="12" style="1701" customWidth="1"/>
    <col min="15293" max="15293" width="10.85546875" style="1701" customWidth="1"/>
    <col min="15294" max="15294" width="13.28515625" style="1701" customWidth="1"/>
    <col min="15295" max="15295" width="9.140625" style="1701" customWidth="1"/>
    <col min="15296" max="15360" width="9.140625" style="1701"/>
    <col min="15361" max="15368" width="14.42578125" style="1701" customWidth="1"/>
    <col min="15369" max="15543" width="9.140625" style="1701"/>
    <col min="15544" max="15544" width="17.42578125" style="1701" bestFit="1" customWidth="1"/>
    <col min="15545" max="15545" width="10" style="1701" customWidth="1"/>
    <col min="15546" max="15546" width="11.85546875" style="1701" customWidth="1"/>
    <col min="15547" max="15547" width="12.5703125" style="1701" customWidth="1"/>
    <col min="15548" max="15548" width="12" style="1701" customWidth="1"/>
    <col min="15549" max="15549" width="10.85546875" style="1701" customWidth="1"/>
    <col min="15550" max="15550" width="13.28515625" style="1701" customWidth="1"/>
    <col min="15551" max="15551" width="9.140625" style="1701" customWidth="1"/>
    <col min="15552" max="15616" width="9.140625" style="1701"/>
    <col min="15617" max="15624" width="14.42578125" style="1701" customWidth="1"/>
    <col min="15625" max="15799" width="9.140625" style="1701"/>
    <col min="15800" max="15800" width="17.42578125" style="1701" bestFit="1" customWidth="1"/>
    <col min="15801" max="15801" width="10" style="1701" customWidth="1"/>
    <col min="15802" max="15802" width="11.85546875" style="1701" customWidth="1"/>
    <col min="15803" max="15803" width="12.5703125" style="1701" customWidth="1"/>
    <col min="15804" max="15804" width="12" style="1701" customWidth="1"/>
    <col min="15805" max="15805" width="10.85546875" style="1701" customWidth="1"/>
    <col min="15806" max="15806" width="13.28515625" style="1701" customWidth="1"/>
    <col min="15807" max="15807" width="9.140625" style="1701" customWidth="1"/>
    <col min="15808" max="15872" width="9.140625" style="1701"/>
    <col min="15873" max="15880" width="14.42578125" style="1701" customWidth="1"/>
    <col min="15881" max="16055" width="9.140625" style="1701"/>
    <col min="16056" max="16056" width="17.42578125" style="1701" bestFit="1" customWidth="1"/>
    <col min="16057" max="16057" width="10" style="1701" customWidth="1"/>
    <col min="16058" max="16058" width="11.85546875" style="1701" customWidth="1"/>
    <col min="16059" max="16059" width="12.5703125" style="1701" customWidth="1"/>
    <col min="16060" max="16060" width="12" style="1701" customWidth="1"/>
    <col min="16061" max="16061" width="10.85546875" style="1701" customWidth="1"/>
    <col min="16062" max="16062" width="13.28515625" style="1701" customWidth="1"/>
    <col min="16063" max="16063" width="9.140625" style="1701" customWidth="1"/>
    <col min="16064" max="16128" width="9.140625" style="1701"/>
    <col min="16129" max="16136" width="14.42578125" style="1701" customWidth="1"/>
    <col min="16137" max="16311" width="9.140625" style="1701"/>
    <col min="16312" max="16312" width="17.42578125" style="1701" bestFit="1" customWidth="1"/>
    <col min="16313" max="16313" width="10" style="1701" customWidth="1"/>
    <col min="16314" max="16314" width="11.85546875" style="1701" customWidth="1"/>
    <col min="16315" max="16315" width="12.5703125" style="1701" customWidth="1"/>
    <col min="16316" max="16316" width="12" style="1701" customWidth="1"/>
    <col min="16317" max="16317" width="10.85546875" style="1701" customWidth="1"/>
    <col min="16318" max="16318" width="13.28515625" style="1701" customWidth="1"/>
    <col min="16319" max="16319" width="9.140625" style="1701" customWidth="1"/>
    <col min="16320" max="16384" width="9.140625" style="1701"/>
  </cols>
  <sheetData>
    <row r="1" spans="1:8">
      <c r="A1" s="2988" t="s">
        <v>1700</v>
      </c>
      <c r="B1" s="2988"/>
      <c r="C1" s="2988"/>
      <c r="D1" s="2988"/>
      <c r="E1" s="2988"/>
      <c r="F1" s="2988"/>
      <c r="G1" s="2988"/>
      <c r="H1" s="2988"/>
    </row>
    <row r="2" spans="1:8">
      <c r="A2" s="2989" t="s">
        <v>1617</v>
      </c>
      <c r="B2" s="2989"/>
      <c r="C2" s="2989"/>
      <c r="D2" s="2989"/>
      <c r="E2" s="2989"/>
      <c r="F2" s="2989"/>
      <c r="G2" s="2989"/>
      <c r="H2" s="2989"/>
    </row>
    <row r="3" spans="1:8" s="1702" customFormat="1" ht="16.5" thickBot="1">
      <c r="A3" s="2990" t="s">
        <v>1701</v>
      </c>
      <c r="B3" s="2990"/>
      <c r="C3" s="2990"/>
      <c r="D3" s="2990"/>
      <c r="E3" s="2990"/>
      <c r="F3" s="2990"/>
      <c r="G3" s="2990"/>
      <c r="H3" s="2990"/>
    </row>
    <row r="4" spans="1:8" s="1702" customFormat="1" ht="16.5" thickTop="1">
      <c r="A4" s="2991" t="s">
        <v>1626</v>
      </c>
      <c r="B4" s="2993" t="s">
        <v>1627</v>
      </c>
      <c r="C4" s="2995" t="s">
        <v>47</v>
      </c>
      <c r="D4" s="2995"/>
      <c r="E4" s="2995"/>
      <c r="F4" s="2995" t="s">
        <v>1702</v>
      </c>
      <c r="G4" s="2995"/>
      <c r="H4" s="2996"/>
    </row>
    <row r="5" spans="1:8" s="1705" customFormat="1" ht="31.5">
      <c r="A5" s="2992"/>
      <c r="B5" s="2994"/>
      <c r="C5" s="1703" t="s">
        <v>1703</v>
      </c>
      <c r="D5" s="1703" t="s">
        <v>1704</v>
      </c>
      <c r="E5" s="1703" t="s">
        <v>1705</v>
      </c>
      <c r="F5" s="1703" t="s">
        <v>1703</v>
      </c>
      <c r="G5" s="1703" t="s">
        <v>1704</v>
      </c>
      <c r="H5" s="1704" t="s">
        <v>1705</v>
      </c>
    </row>
    <row r="6" spans="1:8" ht="20.25" customHeight="1">
      <c r="A6" s="2195" t="s">
        <v>1706</v>
      </c>
      <c r="B6" s="2196" t="s">
        <v>1707</v>
      </c>
      <c r="C6" s="2197">
        <v>3.0172314482558074</v>
      </c>
      <c r="D6" s="2197">
        <v>2.4966526060064673</v>
      </c>
      <c r="E6" s="2197">
        <v>3.5907264427834082</v>
      </c>
      <c r="F6" s="2197" t="s">
        <v>300</v>
      </c>
      <c r="G6" s="2197" t="s">
        <v>300</v>
      </c>
      <c r="H6" s="2198" t="s">
        <v>300</v>
      </c>
    </row>
    <row r="7" spans="1:8" ht="20.25" customHeight="1">
      <c r="A7" s="2199" t="s">
        <v>1708</v>
      </c>
      <c r="B7" s="2200" t="s">
        <v>1709</v>
      </c>
      <c r="C7" s="2201">
        <v>3.575241088137346</v>
      </c>
      <c r="D7" s="2201">
        <v>3.052442819824198</v>
      </c>
      <c r="E7" s="2201">
        <v>3.9496337028765831</v>
      </c>
      <c r="F7" s="2201">
        <v>18.494094651045529</v>
      </c>
      <c r="G7" s="2201">
        <v>22.261415644315363</v>
      </c>
      <c r="H7" s="2202">
        <v>9.9953941301906184</v>
      </c>
    </row>
    <row r="8" spans="1:8" ht="20.25" customHeight="1">
      <c r="A8" s="2199" t="s">
        <v>1633</v>
      </c>
      <c r="B8" s="2200" t="s">
        <v>1634</v>
      </c>
      <c r="C8" s="2201">
        <v>4.1732918756884221</v>
      </c>
      <c r="D8" s="2201">
        <v>3.5329725640377072</v>
      </c>
      <c r="E8" s="2201">
        <v>4.6995460844465189</v>
      </c>
      <c r="F8" s="2201">
        <v>16.727565297216145</v>
      </c>
      <c r="G8" s="2201">
        <v>15.742465054306408</v>
      </c>
      <c r="H8" s="2202">
        <v>18.986884303315591</v>
      </c>
    </row>
    <row r="9" spans="1:8" ht="20.25" customHeight="1">
      <c r="A9" s="2199" t="s">
        <v>1635</v>
      </c>
      <c r="B9" s="2200" t="s">
        <v>1636</v>
      </c>
      <c r="C9" s="2201">
        <v>4.1444134318015893</v>
      </c>
      <c r="D9" s="2201">
        <v>3.3883723100042209</v>
      </c>
      <c r="E9" s="2201">
        <v>5.0412884582784478</v>
      </c>
      <c r="F9" s="2201">
        <v>-0.69198236660761836</v>
      </c>
      <c r="G9" s="2201">
        <v>-4.0928779211415076</v>
      </c>
      <c r="H9" s="2202">
        <v>7.2718166327371279</v>
      </c>
    </row>
    <row r="10" spans="1:8" ht="20.25" customHeight="1">
      <c r="A10" s="2199" t="s">
        <v>1637</v>
      </c>
      <c r="B10" s="2200" t="s">
        <v>1638</v>
      </c>
      <c r="C10" s="2201">
        <v>4.25645463897271</v>
      </c>
      <c r="D10" s="2201">
        <v>3.3794396561876079</v>
      </c>
      <c r="E10" s="2201">
        <v>5.3973975525384708</v>
      </c>
      <c r="F10" s="2201">
        <v>2.7034273731328966</v>
      </c>
      <c r="G10" s="2201">
        <v>-0.26362669150138629</v>
      </c>
      <c r="H10" s="2202">
        <v>7.0638507835282951</v>
      </c>
    </row>
    <row r="11" spans="1:8" ht="20.25" customHeight="1">
      <c r="A11" s="2199" t="s">
        <v>1639</v>
      </c>
      <c r="B11" s="2200" t="s">
        <v>1640</v>
      </c>
      <c r="C11" s="2201">
        <v>4.7317954368411348</v>
      </c>
      <c r="D11" s="2201">
        <v>3.9067779098164488</v>
      </c>
      <c r="E11" s="2201">
        <v>5.6018992352834163</v>
      </c>
      <c r="F11" s="2201">
        <v>11.167528804750717</v>
      </c>
      <c r="G11" s="2201">
        <v>15.604310396941329</v>
      </c>
      <c r="H11" s="2202">
        <v>3.7888941986266218</v>
      </c>
    </row>
    <row r="12" spans="1:8" ht="20.25" customHeight="1">
      <c r="A12" s="2199" t="s">
        <v>1641</v>
      </c>
      <c r="B12" s="2200" t="s">
        <v>1642</v>
      </c>
      <c r="C12" s="2201">
        <v>4.894378644001284</v>
      </c>
      <c r="D12" s="2201">
        <v>3.9660005536734819</v>
      </c>
      <c r="E12" s="2201">
        <v>6.0531726081997483</v>
      </c>
      <c r="F12" s="2201">
        <v>3.4359728633722995</v>
      </c>
      <c r="G12" s="2201">
        <v>1.5158948172668403</v>
      </c>
      <c r="H12" s="2202">
        <v>8.0557209968004742</v>
      </c>
    </row>
    <row r="13" spans="1:8" ht="20.25" customHeight="1">
      <c r="A13" s="2199" t="s">
        <v>1643</v>
      </c>
      <c r="B13" s="2200" t="s">
        <v>1644</v>
      </c>
      <c r="C13" s="2201">
        <v>5.373144524994653</v>
      </c>
      <c r="D13" s="2201">
        <v>4.4048298551976988</v>
      </c>
      <c r="E13" s="2201">
        <v>6.5143794907749477</v>
      </c>
      <c r="F13" s="2201">
        <v>9.7819542748324153</v>
      </c>
      <c r="G13" s="2201">
        <v>11.064781650566189</v>
      </c>
      <c r="H13" s="2202">
        <v>7.6192587330227326</v>
      </c>
    </row>
    <row r="14" spans="1:8" ht="20.25" customHeight="1">
      <c r="A14" s="2199" t="s">
        <v>1645</v>
      </c>
      <c r="B14" s="2200" t="s">
        <v>1646</v>
      </c>
      <c r="C14" s="2201">
        <v>6.0923511605039273</v>
      </c>
      <c r="D14" s="2201">
        <v>4.9954171446290943</v>
      </c>
      <c r="E14" s="2201">
        <v>7.384864399182228</v>
      </c>
      <c r="F14" s="2201">
        <v>13.385209204101784</v>
      </c>
      <c r="G14" s="2201">
        <v>13.407720816605504</v>
      </c>
      <c r="H14" s="2202">
        <v>13.362514567043249</v>
      </c>
    </row>
    <row r="15" spans="1:8" ht="20.25" customHeight="1">
      <c r="A15" s="2199" t="s">
        <v>1647</v>
      </c>
      <c r="B15" s="2200" t="s">
        <v>1648</v>
      </c>
      <c r="C15" s="2201">
        <v>6.7270971361412153</v>
      </c>
      <c r="D15" s="2201">
        <v>5.5440422060166545</v>
      </c>
      <c r="E15" s="2201">
        <v>8.078532865882643</v>
      </c>
      <c r="F15" s="2201">
        <v>10.418735869203985</v>
      </c>
      <c r="G15" s="2201">
        <v>10.982567531470806</v>
      </c>
      <c r="H15" s="2202">
        <v>9.3931104107643364</v>
      </c>
    </row>
    <row r="16" spans="1:8" ht="20.25" customHeight="1">
      <c r="A16" s="2199" t="s">
        <v>1649</v>
      </c>
      <c r="B16" s="2200" t="s">
        <v>1650</v>
      </c>
      <c r="C16" s="2201">
        <v>7.6801948367665496</v>
      </c>
      <c r="D16" s="2201">
        <v>6.4318835656545454</v>
      </c>
      <c r="E16" s="2201">
        <v>8.9346983986957049</v>
      </c>
      <c r="F16" s="2201">
        <v>14.168038328223844</v>
      </c>
      <c r="G16" s="2201">
        <v>16.01433262312402</v>
      </c>
      <c r="H16" s="2202">
        <v>10.598032427754703</v>
      </c>
    </row>
    <row r="17" spans="1:8" ht="20.25" customHeight="1">
      <c r="A17" s="2199" t="s">
        <v>1651</v>
      </c>
      <c r="B17" s="2200" t="s">
        <v>1652</v>
      </c>
      <c r="C17" s="2201">
        <v>8.1592035753416567</v>
      </c>
      <c r="D17" s="2201">
        <v>6.7878313754822228</v>
      </c>
      <c r="E17" s="2201">
        <v>9.6890270960399878</v>
      </c>
      <c r="F17" s="2201">
        <v>6.2369347230880123</v>
      </c>
      <c r="G17" s="2201">
        <v>5.5341146367821921</v>
      </c>
      <c r="H17" s="2202">
        <v>8.4426878634694447</v>
      </c>
    </row>
    <row r="18" spans="1:8" ht="20.25" customHeight="1">
      <c r="A18" s="2199" t="s">
        <v>1653</v>
      </c>
      <c r="B18" s="2200" t="s">
        <v>1654</v>
      </c>
      <c r="C18" s="2201">
        <v>8.4972226376984068</v>
      </c>
      <c r="D18" s="2201">
        <v>6.8569388876901955</v>
      </c>
      <c r="E18" s="2201">
        <v>10.647491404772833</v>
      </c>
      <c r="F18" s="2201">
        <v>4.1427948112275885</v>
      </c>
      <c r="G18" s="2201">
        <v>1.0181088536994451</v>
      </c>
      <c r="H18" s="2202">
        <v>9.8922657479674285</v>
      </c>
    </row>
    <row r="19" spans="1:8" ht="20.25" customHeight="1">
      <c r="A19" s="2199" t="s">
        <v>1655</v>
      </c>
      <c r="B19" s="2200" t="s">
        <v>1656</v>
      </c>
      <c r="C19" s="2201">
        <v>9.8435977729799546</v>
      </c>
      <c r="D19" s="2201">
        <v>8.1343433907274036</v>
      </c>
      <c r="E19" s="2201">
        <v>11.792918012759355</v>
      </c>
      <c r="F19" s="2201">
        <v>15.8448847663268</v>
      </c>
      <c r="G19" s="2201">
        <v>18.629369810053987</v>
      </c>
      <c r="H19" s="2202">
        <v>10.757713384704616</v>
      </c>
    </row>
    <row r="20" spans="1:8" ht="20.25" customHeight="1">
      <c r="A20" s="2199" t="s">
        <v>1657</v>
      </c>
      <c r="B20" s="2200" t="s">
        <v>1658</v>
      </c>
      <c r="C20" s="2201">
        <v>11.150036825645062</v>
      </c>
      <c r="D20" s="2201">
        <v>9.3646664058998095</v>
      </c>
      <c r="E20" s="2201">
        <v>12.917094070011025</v>
      </c>
      <c r="F20" s="2201">
        <v>13.27196704695919</v>
      </c>
      <c r="G20" s="2201">
        <v>15.125043978041177</v>
      </c>
      <c r="H20" s="2202">
        <v>9.532636926970639</v>
      </c>
    </row>
    <row r="21" spans="1:8" ht="20.25" customHeight="1">
      <c r="A21" s="2199" t="s">
        <v>1659</v>
      </c>
      <c r="B21" s="2200" t="s">
        <v>1660</v>
      </c>
      <c r="C21" s="2201">
        <v>12.353175019557968</v>
      </c>
      <c r="D21" s="2201">
        <v>10.495817882837498</v>
      </c>
      <c r="E21" s="2201">
        <v>14.081143008190901</v>
      </c>
      <c r="F21" s="2201">
        <v>10.790441437338501</v>
      </c>
      <c r="G21" s="2201">
        <v>12.078929754775402</v>
      </c>
      <c r="H21" s="2202">
        <v>9.0116935889039524</v>
      </c>
    </row>
    <row r="22" spans="1:8" ht="20.25" customHeight="1">
      <c r="A22" s="2199" t="s">
        <v>1661</v>
      </c>
      <c r="B22" s="2200" t="s">
        <v>1662</v>
      </c>
      <c r="C22" s="2201">
        <v>13.380259430593842</v>
      </c>
      <c r="D22" s="2201">
        <v>11.115674596019849</v>
      </c>
      <c r="E22" s="2201">
        <v>15.887330113386264</v>
      </c>
      <c r="F22" s="2201">
        <v>8.3143354595863457</v>
      </c>
      <c r="G22" s="2201">
        <v>5.9057495099636128</v>
      </c>
      <c r="H22" s="2202">
        <v>12.826992128016286</v>
      </c>
    </row>
    <row r="23" spans="1:8" ht="20.25" customHeight="1">
      <c r="A23" s="2199" t="s">
        <v>1663</v>
      </c>
      <c r="B23" s="2200" t="s">
        <v>1664</v>
      </c>
      <c r="C23" s="2201">
        <v>14.678445432651719</v>
      </c>
      <c r="D23" s="2201">
        <v>12.333946124877523</v>
      </c>
      <c r="E23" s="2201">
        <v>17.167378969374948</v>
      </c>
      <c r="F23" s="2201">
        <v>9.7022483666466854</v>
      </c>
      <c r="G23" s="2201">
        <v>10.95994236187785</v>
      </c>
      <c r="H23" s="2202">
        <v>8.0570419752916393</v>
      </c>
    </row>
    <row r="24" spans="1:8" ht="20.25" customHeight="1">
      <c r="A24" s="2203" t="s">
        <v>1665</v>
      </c>
      <c r="B24" s="2204" t="s">
        <v>1666</v>
      </c>
      <c r="C24" s="2201">
        <v>16.118735143508651</v>
      </c>
      <c r="D24" s="2201">
        <v>13.563660049704328</v>
      </c>
      <c r="E24" s="2201">
        <v>18.763442575466343</v>
      </c>
      <c r="F24" s="2201">
        <v>9.812276902655185</v>
      </c>
      <c r="G24" s="2201">
        <v>9.9701580692531024</v>
      </c>
      <c r="H24" s="2202">
        <v>9.2970721327852601</v>
      </c>
    </row>
    <row r="25" spans="1:8" ht="20.25" customHeight="1">
      <c r="A25" s="2199" t="s">
        <v>1667</v>
      </c>
      <c r="B25" s="2200" t="s">
        <v>1668</v>
      </c>
      <c r="C25" s="2201">
        <v>19.512336924588599</v>
      </c>
      <c r="D25" s="2201">
        <v>16.889321239612578</v>
      </c>
      <c r="E25" s="2201">
        <v>21.538946935360819</v>
      </c>
      <c r="F25" s="2201">
        <v>21.053772215164329</v>
      </c>
      <c r="G25" s="2201">
        <v>24.518906974380755</v>
      </c>
      <c r="H25" s="2202">
        <v>14.792084921151513</v>
      </c>
    </row>
    <row r="26" spans="1:8" ht="20.25" customHeight="1">
      <c r="A26" s="2199" t="s">
        <v>1669</v>
      </c>
      <c r="B26" s="2200" t="s">
        <v>1670</v>
      </c>
      <c r="C26" s="2201">
        <v>21.241748814456301</v>
      </c>
      <c r="D26" s="2201">
        <v>17.95469700959104</v>
      </c>
      <c r="E26" s="2201">
        <v>24.446777803797325</v>
      </c>
      <c r="F26" s="2201">
        <v>8.8631715234907205</v>
      </c>
      <c r="G26" s="2201">
        <v>6.307984523852312</v>
      </c>
      <c r="H26" s="2202">
        <v>13.500339070257297</v>
      </c>
    </row>
    <row r="27" spans="1:8" ht="20.25" customHeight="1">
      <c r="A27" s="2203" t="s">
        <v>1671</v>
      </c>
      <c r="B27" s="2204" t="s">
        <v>1672</v>
      </c>
      <c r="C27" s="2201">
        <v>23.142863124940963</v>
      </c>
      <c r="D27" s="2201">
        <v>19.58796576789987</v>
      </c>
      <c r="E27" s="2201">
        <v>26.651723731458642</v>
      </c>
      <c r="F27" s="2201">
        <v>8.94989544924303</v>
      </c>
      <c r="G27" s="2201">
        <v>9.0966099702844758</v>
      </c>
      <c r="H27" s="2202">
        <v>9.0193723907402727</v>
      </c>
    </row>
    <row r="28" spans="1:8" ht="20.25" customHeight="1">
      <c r="A28" s="2203" t="s">
        <v>1673</v>
      </c>
      <c r="B28" s="2204" t="s">
        <v>1674</v>
      </c>
      <c r="C28" s="2201">
        <v>24.915089407891525</v>
      </c>
      <c r="D28" s="2201">
        <v>21.026327890516349</v>
      </c>
      <c r="E28" s="2201">
        <v>28.768938841777903</v>
      </c>
      <c r="F28" s="2201">
        <v>7.6577659098741435</v>
      </c>
      <c r="G28" s="2201">
        <v>7.3430908531279186</v>
      </c>
      <c r="H28" s="2202">
        <v>7.9440081686731077</v>
      </c>
    </row>
    <row r="29" spans="1:8" ht="20.25" customHeight="1">
      <c r="A29" s="2203" t="s">
        <v>1675</v>
      </c>
      <c r="B29" s="2204" t="s">
        <v>1676</v>
      </c>
      <c r="C29" s="2201">
        <v>26.941811466159187</v>
      </c>
      <c r="D29" s="2201">
        <v>22.903161024060857</v>
      </c>
      <c r="E29" s="2201">
        <v>30.68996959643939</v>
      </c>
      <c r="F29" s="2201">
        <v>8.1345164975636237</v>
      </c>
      <c r="G29" s="2201">
        <v>8.9261098909763916</v>
      </c>
      <c r="H29" s="2202">
        <v>6.677447385969586</v>
      </c>
    </row>
    <row r="30" spans="1:8" ht="20.25" customHeight="1">
      <c r="A30" s="2203" t="s">
        <v>1677</v>
      </c>
      <c r="B30" s="2204" t="s">
        <v>1678</v>
      </c>
      <c r="C30" s="2201">
        <v>29.121671388969002</v>
      </c>
      <c r="D30" s="2201">
        <v>24.7775592343807</v>
      </c>
      <c r="E30" s="2201">
        <v>33.147724661620913</v>
      </c>
      <c r="F30" s="2201">
        <v>8.090992417298537</v>
      </c>
      <c r="G30" s="2201">
        <v>8.1840153346112174</v>
      </c>
      <c r="H30" s="2202">
        <v>8.0083333333333258</v>
      </c>
    </row>
    <row r="31" spans="1:8" ht="20.25" customHeight="1">
      <c r="A31" s="2199" t="s">
        <v>1679</v>
      </c>
      <c r="B31" s="2200" t="s">
        <v>1680</v>
      </c>
      <c r="C31" s="2201">
        <v>31.546232374174561</v>
      </c>
      <c r="D31" s="2201">
        <v>26.703493851705257</v>
      </c>
      <c r="E31" s="2201">
        <v>36.137439199807382</v>
      </c>
      <c r="F31" s="2201">
        <v>8.3256244218316482</v>
      </c>
      <c r="G31" s="2201">
        <v>7.7728988521685665</v>
      </c>
      <c r="H31" s="2202">
        <v>9.0193657896766979</v>
      </c>
    </row>
    <row r="32" spans="1:8" ht="20.25" customHeight="1">
      <c r="A32" s="2199" t="s">
        <v>1681</v>
      </c>
      <c r="B32" s="2200" t="s">
        <v>1682</v>
      </c>
      <c r="C32" s="2201">
        <v>35.135929610603903</v>
      </c>
      <c r="D32" s="2201">
        <v>31.0306432842868</v>
      </c>
      <c r="E32" s="2201">
        <v>38.237144619697112</v>
      </c>
      <c r="F32" s="2201">
        <v>11.379163108454307</v>
      </c>
      <c r="G32" s="2201">
        <v>16.204431736954959</v>
      </c>
      <c r="H32" s="2202">
        <v>5.8103326256192815</v>
      </c>
    </row>
    <row r="33" spans="1:8" ht="20.25" customHeight="1">
      <c r="A33" s="2199" t="s">
        <v>1683</v>
      </c>
      <c r="B33" s="2200" t="s">
        <v>1684</v>
      </c>
      <c r="C33" s="2201">
        <v>36.328005428329966</v>
      </c>
      <c r="D33" s="2201">
        <v>31.173799970411025</v>
      </c>
      <c r="E33" s="2201">
        <v>40.94041944165015</v>
      </c>
      <c r="F33" s="2201">
        <v>3.3927544565842283</v>
      </c>
      <c r="G33" s="2201">
        <v>0.46133973057760613</v>
      </c>
      <c r="H33" s="2202">
        <v>7.0697612199852813</v>
      </c>
    </row>
    <row r="34" spans="1:8" ht="20.25" customHeight="1">
      <c r="A34" s="2199" t="s">
        <v>383</v>
      </c>
      <c r="B34" s="2200" t="s">
        <v>382</v>
      </c>
      <c r="C34" s="2201">
        <v>37.212521195154963</v>
      </c>
      <c r="D34" s="2201">
        <v>30.465651563049864</v>
      </c>
      <c r="E34" s="2201">
        <v>44.247263665666502</v>
      </c>
      <c r="F34" s="2201">
        <v>2.4348041033246801</v>
      </c>
      <c r="G34" s="2201">
        <v>-2.2716140093068873</v>
      </c>
      <c r="H34" s="2202">
        <v>8.0772113943028643</v>
      </c>
    </row>
    <row r="35" spans="1:8" ht="20.25" customHeight="1">
      <c r="A35" s="2199" t="s">
        <v>1685</v>
      </c>
      <c r="B35" s="2200" t="s">
        <v>1686</v>
      </c>
      <c r="C35" s="2201">
        <v>38.28785889137113</v>
      </c>
      <c r="D35" s="2201">
        <v>31.57463869155885</v>
      </c>
      <c r="E35" s="2201">
        <v>45.183307738357882</v>
      </c>
      <c r="F35" s="2201">
        <v>2.8897200772200762</v>
      </c>
      <c r="G35" s="2201">
        <v>3.6401227993233505</v>
      </c>
      <c r="H35" s="2202">
        <v>2.1154846540662078</v>
      </c>
    </row>
    <row r="36" spans="1:8" ht="20.25" customHeight="1">
      <c r="A36" s="2199" t="s">
        <v>1687</v>
      </c>
      <c r="B36" s="2200" t="s">
        <v>1688</v>
      </c>
      <c r="C36" s="2201">
        <v>40.106279630275303</v>
      </c>
      <c r="D36" s="2201">
        <v>32.9871179946512</v>
      </c>
      <c r="E36" s="2201">
        <v>47.431348011297075</v>
      </c>
      <c r="F36" s="2201">
        <v>4.7493403693931384</v>
      </c>
      <c r="G36" s="2201">
        <v>4.473461491959867</v>
      </c>
      <c r="H36" s="2202">
        <v>4.9753778230599437</v>
      </c>
    </row>
    <row r="37" spans="1:8" ht="20.25" customHeight="1">
      <c r="A37" s="2199" t="s">
        <v>1689</v>
      </c>
      <c r="B37" s="2200" t="s">
        <v>1690</v>
      </c>
      <c r="C37" s="2201">
        <v>41.695714053910059</v>
      </c>
      <c r="D37" s="2201">
        <v>34.08083507664027</v>
      </c>
      <c r="E37" s="2201">
        <v>49.653813309572563</v>
      </c>
      <c r="F37" s="2201">
        <v>3.9630562552476931</v>
      </c>
      <c r="G37" s="2201">
        <v>3.3155884735562893</v>
      </c>
      <c r="H37" s="2202">
        <v>4.6856465005931085</v>
      </c>
    </row>
    <row r="38" spans="1:8" ht="20.25" customHeight="1">
      <c r="A38" s="2199" t="s">
        <v>1691</v>
      </c>
      <c r="B38" s="2200" t="s">
        <v>1692</v>
      </c>
      <c r="C38" s="2201">
        <v>43.588218600695519</v>
      </c>
      <c r="D38" s="2201">
        <v>35.432234193652945</v>
      </c>
      <c r="E38" s="2201">
        <v>52.206195781009768</v>
      </c>
      <c r="F38" s="2201">
        <v>4.5388467129704679</v>
      </c>
      <c r="G38" s="2201">
        <v>3.9652758330999802</v>
      </c>
      <c r="H38" s="2202">
        <v>5.1403553953128949</v>
      </c>
    </row>
    <row r="39" spans="1:8" ht="20.25" customHeight="1">
      <c r="A39" s="2199" t="s">
        <v>1693</v>
      </c>
      <c r="B39" s="2200" t="s">
        <v>1694</v>
      </c>
      <c r="C39" s="2201">
        <v>47.058932751739768</v>
      </c>
      <c r="D39" s="2201">
        <v>38.198021369572956</v>
      </c>
      <c r="E39" s="2201">
        <v>56.433739092919303</v>
      </c>
      <c r="F39" s="2201">
        <v>7.9625051503914079</v>
      </c>
      <c r="G39" s="2201">
        <v>7.8058503474653946</v>
      </c>
      <c r="H39" s="2202">
        <v>8.0977808259442838</v>
      </c>
    </row>
    <row r="40" spans="1:8" ht="20.25" customHeight="1">
      <c r="A40" s="2199" t="s">
        <v>1328</v>
      </c>
      <c r="B40" s="2200" t="s">
        <v>1695</v>
      </c>
      <c r="C40" s="2201">
        <v>49.835409784092413</v>
      </c>
      <c r="D40" s="2201">
        <v>40.871882865443062</v>
      </c>
      <c r="E40" s="2201">
        <v>59.198992308472356</v>
      </c>
      <c r="F40" s="2201">
        <v>5.9000000000000199</v>
      </c>
      <c r="G40" s="2201">
        <v>7</v>
      </c>
      <c r="H40" s="2202">
        <v>4.9000000000000199</v>
      </c>
    </row>
    <row r="41" spans="1:8" ht="20.25" customHeight="1">
      <c r="A41" s="2199" t="s">
        <v>1329</v>
      </c>
      <c r="B41" s="2200" t="s">
        <v>1696</v>
      </c>
      <c r="C41" s="2201">
        <v>53.17659400946593</v>
      </c>
      <c r="D41" s="2201">
        <v>44.691685002400355</v>
      </c>
      <c r="E41" s="2201">
        <v>61.625643089467886</v>
      </c>
      <c r="F41" s="2201">
        <v>6.7044381491973439</v>
      </c>
      <c r="G41" s="2201">
        <v>9.3457943925233593</v>
      </c>
      <c r="H41" s="2202">
        <v>4.0991420400381458</v>
      </c>
    </row>
    <row r="42" spans="1:8" ht="20.25" customHeight="1">
      <c r="A42" s="2199" t="s">
        <v>338</v>
      </c>
      <c r="B42" s="2200" t="s">
        <v>327</v>
      </c>
      <c r="C42" s="2201">
        <v>59.867197773444531</v>
      </c>
      <c r="D42" s="2201">
        <v>52.44588334042367</v>
      </c>
      <c r="E42" s="2201">
        <v>67.156149520573976</v>
      </c>
      <c r="F42" s="2201">
        <v>12.630639531789086</v>
      </c>
      <c r="G42" s="2201">
        <v>17.115386301821857</v>
      </c>
      <c r="H42" s="2202">
        <v>8.8837703542190951</v>
      </c>
    </row>
    <row r="43" spans="1:8" ht="20.25" customHeight="1">
      <c r="A43" s="2199" t="s">
        <v>339</v>
      </c>
      <c r="B43" s="2200" t="s">
        <v>328</v>
      </c>
      <c r="C43" s="2201">
        <v>65.600152255925224</v>
      </c>
      <c r="D43" s="2201">
        <v>60.397438122189776</v>
      </c>
      <c r="E43" s="2201">
        <v>70.439652573463675</v>
      </c>
      <c r="F43" s="2201">
        <v>9.6000000000000085</v>
      </c>
      <c r="G43" s="2201">
        <v>15.452698136243754</v>
      </c>
      <c r="H43" s="2202">
        <v>5.0045618527696689</v>
      </c>
    </row>
    <row r="44" spans="1:8" ht="20.25" customHeight="1">
      <c r="A44" s="2199" t="s">
        <v>340</v>
      </c>
      <c r="B44" s="2200" t="s">
        <v>329</v>
      </c>
      <c r="C44" s="2201">
        <v>71.87114720286749</v>
      </c>
      <c r="D44" s="2201">
        <v>69.31190135931385</v>
      </c>
      <c r="E44" s="2201">
        <v>74.288433579600763</v>
      </c>
      <c r="F44" s="2201">
        <v>9.6430494983031849</v>
      </c>
      <c r="G44" s="2201">
        <v>14.700000000000003</v>
      </c>
      <c r="H44" s="2202">
        <v>5.4000000000000057</v>
      </c>
    </row>
    <row r="45" spans="1:8" ht="20.25" customHeight="1">
      <c r="A45" s="2199" t="s">
        <v>341</v>
      </c>
      <c r="B45" s="2200" t="s">
        <v>330</v>
      </c>
      <c r="C45" s="2201">
        <v>77.847239504565508</v>
      </c>
      <c r="D45" s="2201">
        <v>74.5561713765115</v>
      </c>
      <c r="E45" s="2201">
        <v>80.902467801290896</v>
      </c>
      <c r="F45" s="2201">
        <v>8.3042709975642168</v>
      </c>
      <c r="G45" s="2201">
        <v>7.6999999999999886</v>
      </c>
      <c r="H45" s="2202">
        <v>9.0000000000000142</v>
      </c>
    </row>
    <row r="46" spans="1:8" ht="20.25" customHeight="1">
      <c r="A46" s="2203" t="s">
        <v>342</v>
      </c>
      <c r="B46" s="2204" t="s">
        <v>331</v>
      </c>
      <c r="C46" s="2201">
        <v>85.50608080991114</v>
      </c>
      <c r="D46" s="2201">
        <v>81.743765730886125</v>
      </c>
      <c r="E46" s="2201">
        <v>89.05244028862667</v>
      </c>
      <c r="F46" s="2201">
        <v>9.8999999999999915</v>
      </c>
      <c r="G46" s="2201">
        <v>9.6000000000000085</v>
      </c>
      <c r="H46" s="2202">
        <v>10.000000000000014</v>
      </c>
    </row>
    <row r="47" spans="1:8" ht="20.25" customHeight="1">
      <c r="A47" s="2199" t="s">
        <v>155</v>
      </c>
      <c r="B47" s="2200" t="s">
        <v>332</v>
      </c>
      <c r="C47" s="2201">
        <v>93.270804713948195</v>
      </c>
      <c r="D47" s="2201">
        <v>91.216875030540223</v>
      </c>
      <c r="E47" s="2201">
        <v>95.090850371569019</v>
      </c>
      <c r="F47" s="2201">
        <v>9.0999999999999943</v>
      </c>
      <c r="G47" s="2201">
        <v>11.600000000000009</v>
      </c>
      <c r="H47" s="2202">
        <v>6.8000000000000114</v>
      </c>
    </row>
    <row r="48" spans="1:8" ht="20.25" customHeight="1">
      <c r="A48" s="2199" t="s">
        <v>0</v>
      </c>
      <c r="B48" s="2200" t="s">
        <v>333</v>
      </c>
      <c r="C48" s="2201">
        <v>100.000232097447</v>
      </c>
      <c r="D48" s="2201">
        <v>100.002419945542</v>
      </c>
      <c r="E48" s="2201">
        <v>100.00058567265299</v>
      </c>
      <c r="F48" s="2201">
        <v>7.2000000000000028</v>
      </c>
      <c r="G48" s="2201">
        <v>9.6000000000000085</v>
      </c>
      <c r="H48" s="2202">
        <v>5.2000000000000028</v>
      </c>
    </row>
    <row r="49" spans="1:8" ht="20.25" customHeight="1">
      <c r="A49" s="2203" t="s">
        <v>1</v>
      </c>
      <c r="B49" s="2204" t="s">
        <v>334</v>
      </c>
      <c r="C49" s="2201">
        <v>109.93833333333332</v>
      </c>
      <c r="D49" s="2201">
        <v>110.92916666666666</v>
      </c>
      <c r="E49" s="2201">
        <v>109.18083333333334</v>
      </c>
      <c r="F49" s="2201">
        <v>9.9341666666666644</v>
      </c>
      <c r="G49" s="2201">
        <v>10.930000000000001</v>
      </c>
      <c r="H49" s="2202">
        <v>9.1733333333333338</v>
      </c>
    </row>
    <row r="50" spans="1:8" ht="20.25" customHeight="1">
      <c r="A50" s="2199" t="s">
        <v>87</v>
      </c>
      <c r="B50" s="2200" t="s">
        <v>335</v>
      </c>
      <c r="C50" s="2201">
        <v>114.83</v>
      </c>
      <c r="D50" s="2201">
        <v>113.03</v>
      </c>
      <c r="E50" s="2201">
        <v>116.27</v>
      </c>
      <c r="F50" s="2201">
        <v>4.4494640935069754</v>
      </c>
      <c r="G50" s="2201">
        <v>1.893851181309401</v>
      </c>
      <c r="H50" s="2202">
        <v>6.4930505201614892</v>
      </c>
    </row>
    <row r="51" spans="1:8" ht="20.25" customHeight="1">
      <c r="A51" s="2199" t="s">
        <v>102</v>
      </c>
      <c r="B51" s="2200" t="s">
        <v>1697</v>
      </c>
      <c r="C51" s="2201">
        <v>119.6</v>
      </c>
      <c r="D51" s="2201">
        <v>116.13</v>
      </c>
      <c r="E51" s="2201">
        <v>122.38</v>
      </c>
      <c r="F51" s="2201">
        <v>4.1539667334320285</v>
      </c>
      <c r="G51" s="2201">
        <v>2.7426346987525392</v>
      </c>
      <c r="H51" s="2202">
        <v>5.2550098907714755</v>
      </c>
    </row>
    <row r="52" spans="1:8" ht="16.5" thickBot="1">
      <c r="A52" s="2205" t="s">
        <v>106</v>
      </c>
      <c r="B52" s="2206" t="s">
        <v>1698</v>
      </c>
      <c r="C52" s="2206">
        <v>125.14</v>
      </c>
      <c r="D52" s="2206">
        <v>119.72</v>
      </c>
      <c r="E52" s="2206">
        <v>129.55000000000001</v>
      </c>
      <c r="F52" s="2207">
        <v>4.6399999999999997</v>
      </c>
      <c r="G52" s="2207">
        <v>3.09</v>
      </c>
      <c r="H52" s="2208">
        <v>5.86</v>
      </c>
    </row>
    <row r="53" spans="1:8" ht="16.5" thickTop="1">
      <c r="B53" s="1706"/>
      <c r="C53" s="1706"/>
      <c r="D53" s="1706"/>
      <c r="E53" s="1706"/>
    </row>
    <row r="54" spans="1:8">
      <c r="B54" s="1706"/>
      <c r="C54" s="1706"/>
      <c r="D54" s="1706"/>
      <c r="E54" s="1706"/>
    </row>
    <row r="55" spans="1:8">
      <c r="B55" s="1702"/>
      <c r="C55" s="1702"/>
      <c r="D55" s="1702"/>
      <c r="E55" s="1702"/>
    </row>
  </sheetData>
  <mergeCells count="7">
    <mergeCell ref="A1:H1"/>
    <mergeCell ref="A2:H2"/>
    <mergeCell ref="A3:H3"/>
    <mergeCell ref="A4:A5"/>
    <mergeCell ref="B4:B5"/>
    <mergeCell ref="C4:E4"/>
    <mergeCell ref="F4:H4"/>
  </mergeCells>
  <pageMargins left="0.5" right="0.5" top="0.5" bottom="0.5" header="0.5" footer="0.5"/>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dimension ref="A1:I231"/>
  <sheetViews>
    <sheetView showGridLines="0" topLeftCell="A201" workbookViewId="0">
      <selection activeCell="K9" sqref="K9"/>
    </sheetView>
  </sheetViews>
  <sheetFormatPr defaultRowHeight="15"/>
  <cols>
    <col min="1" max="1" width="3.5703125" style="1605" customWidth="1"/>
    <col min="2" max="2" width="15.85546875" style="1605" bestFit="1" customWidth="1"/>
    <col min="3" max="3" width="10.28515625" style="1605" customWidth="1"/>
    <col min="4" max="4" width="12.140625" style="1605" customWidth="1"/>
    <col min="5" max="5" width="11.5703125" style="1605" customWidth="1"/>
    <col min="6" max="7" width="12" style="1605" customWidth="1"/>
    <col min="8" max="8" width="12.7109375" style="1605" customWidth="1"/>
    <col min="9" max="256" width="9.140625" style="1605"/>
    <col min="257" max="257" width="3.5703125" style="1605" customWidth="1"/>
    <col min="258" max="258" width="15.85546875" style="1605" bestFit="1" customWidth="1"/>
    <col min="259" max="264" width="10.28515625" style="1605" customWidth="1"/>
    <col min="265" max="512" width="9.140625" style="1605"/>
    <col min="513" max="513" width="3.5703125" style="1605" customWidth="1"/>
    <col min="514" max="514" width="15.85546875" style="1605" bestFit="1" customWidth="1"/>
    <col min="515" max="520" width="10.28515625" style="1605" customWidth="1"/>
    <col min="521" max="768" width="9.140625" style="1605"/>
    <col min="769" max="769" width="3.5703125" style="1605" customWidth="1"/>
    <col min="770" max="770" width="15.85546875" style="1605" bestFit="1" customWidth="1"/>
    <col min="771" max="776" width="10.28515625" style="1605" customWidth="1"/>
    <col min="777" max="1024" width="9.140625" style="1605"/>
    <col min="1025" max="1025" width="3.5703125" style="1605" customWidth="1"/>
    <col min="1026" max="1026" width="15.85546875" style="1605" bestFit="1" customWidth="1"/>
    <col min="1027" max="1032" width="10.28515625" style="1605" customWidth="1"/>
    <col min="1033" max="1280" width="9.140625" style="1605"/>
    <col min="1281" max="1281" width="3.5703125" style="1605" customWidth="1"/>
    <col min="1282" max="1282" width="15.85546875" style="1605" bestFit="1" customWidth="1"/>
    <col min="1283" max="1288" width="10.28515625" style="1605" customWidth="1"/>
    <col min="1289" max="1536" width="9.140625" style="1605"/>
    <col min="1537" max="1537" width="3.5703125" style="1605" customWidth="1"/>
    <col min="1538" max="1538" width="15.85546875" style="1605" bestFit="1" customWidth="1"/>
    <col min="1539" max="1544" width="10.28515625" style="1605" customWidth="1"/>
    <col min="1545" max="1792" width="9.140625" style="1605"/>
    <col min="1793" max="1793" width="3.5703125" style="1605" customWidth="1"/>
    <col min="1794" max="1794" width="15.85546875" style="1605" bestFit="1" customWidth="1"/>
    <col min="1795" max="1800" width="10.28515625" style="1605" customWidth="1"/>
    <col min="1801" max="2048" width="9.140625" style="1605"/>
    <col min="2049" max="2049" width="3.5703125" style="1605" customWidth="1"/>
    <col min="2050" max="2050" width="15.85546875" style="1605" bestFit="1" customWidth="1"/>
    <col min="2051" max="2056" width="10.28515625" style="1605" customWidth="1"/>
    <col min="2057" max="2304" width="9.140625" style="1605"/>
    <col min="2305" max="2305" width="3.5703125" style="1605" customWidth="1"/>
    <col min="2306" max="2306" width="15.85546875" style="1605" bestFit="1" customWidth="1"/>
    <col min="2307" max="2312" width="10.28515625" style="1605" customWidth="1"/>
    <col min="2313" max="2560" width="9.140625" style="1605"/>
    <col min="2561" max="2561" width="3.5703125" style="1605" customWidth="1"/>
    <col min="2562" max="2562" width="15.85546875" style="1605" bestFit="1" customWidth="1"/>
    <col min="2563" max="2568" width="10.28515625" style="1605" customWidth="1"/>
    <col min="2569" max="2816" width="9.140625" style="1605"/>
    <col min="2817" max="2817" width="3.5703125" style="1605" customWidth="1"/>
    <col min="2818" max="2818" width="15.85546875" style="1605" bestFit="1" customWidth="1"/>
    <col min="2819" max="2824" width="10.28515625" style="1605" customWidth="1"/>
    <col min="2825" max="3072" width="9.140625" style="1605"/>
    <col min="3073" max="3073" width="3.5703125" style="1605" customWidth="1"/>
    <col min="3074" max="3074" width="15.85546875" style="1605" bestFit="1" customWidth="1"/>
    <col min="3075" max="3080" width="10.28515625" style="1605" customWidth="1"/>
    <col min="3081" max="3328" width="9.140625" style="1605"/>
    <col min="3329" max="3329" width="3.5703125" style="1605" customWidth="1"/>
    <col min="3330" max="3330" width="15.85546875" style="1605" bestFit="1" customWidth="1"/>
    <col min="3331" max="3336" width="10.28515625" style="1605" customWidth="1"/>
    <col min="3337" max="3584" width="9.140625" style="1605"/>
    <col min="3585" max="3585" width="3.5703125" style="1605" customWidth="1"/>
    <col min="3586" max="3586" width="15.85546875" style="1605" bestFit="1" customWidth="1"/>
    <col min="3587" max="3592" width="10.28515625" style="1605" customWidth="1"/>
    <col min="3593" max="3840" width="9.140625" style="1605"/>
    <col min="3841" max="3841" width="3.5703125" style="1605" customWidth="1"/>
    <col min="3842" max="3842" width="15.85546875" style="1605" bestFit="1" customWidth="1"/>
    <col min="3843" max="3848" width="10.28515625" style="1605" customWidth="1"/>
    <col min="3849" max="4096" width="9.140625" style="1605"/>
    <col min="4097" max="4097" width="3.5703125" style="1605" customWidth="1"/>
    <col min="4098" max="4098" width="15.85546875" style="1605" bestFit="1" customWidth="1"/>
    <col min="4099" max="4104" width="10.28515625" style="1605" customWidth="1"/>
    <col min="4105" max="4352" width="9.140625" style="1605"/>
    <col min="4353" max="4353" width="3.5703125" style="1605" customWidth="1"/>
    <col min="4354" max="4354" width="15.85546875" style="1605" bestFit="1" customWidth="1"/>
    <col min="4355" max="4360" width="10.28515625" style="1605" customWidth="1"/>
    <col min="4361" max="4608" width="9.140625" style="1605"/>
    <col min="4609" max="4609" width="3.5703125" style="1605" customWidth="1"/>
    <col min="4610" max="4610" width="15.85546875" style="1605" bestFit="1" customWidth="1"/>
    <col min="4611" max="4616" width="10.28515625" style="1605" customWidth="1"/>
    <col min="4617" max="4864" width="9.140625" style="1605"/>
    <col min="4865" max="4865" width="3.5703125" style="1605" customWidth="1"/>
    <col min="4866" max="4866" width="15.85546875" style="1605" bestFit="1" customWidth="1"/>
    <col min="4867" max="4872" width="10.28515625" style="1605" customWidth="1"/>
    <col min="4873" max="5120" width="9.140625" style="1605"/>
    <col min="5121" max="5121" width="3.5703125" style="1605" customWidth="1"/>
    <col min="5122" max="5122" width="15.85546875" style="1605" bestFit="1" customWidth="1"/>
    <col min="5123" max="5128" width="10.28515625" style="1605" customWidth="1"/>
    <col min="5129" max="5376" width="9.140625" style="1605"/>
    <col min="5377" max="5377" width="3.5703125" style="1605" customWidth="1"/>
    <col min="5378" max="5378" width="15.85546875" style="1605" bestFit="1" customWidth="1"/>
    <col min="5379" max="5384" width="10.28515625" style="1605" customWidth="1"/>
    <col min="5385" max="5632" width="9.140625" style="1605"/>
    <col min="5633" max="5633" width="3.5703125" style="1605" customWidth="1"/>
    <col min="5634" max="5634" width="15.85546875" style="1605" bestFit="1" customWidth="1"/>
    <col min="5635" max="5640" width="10.28515625" style="1605" customWidth="1"/>
    <col min="5641" max="5888" width="9.140625" style="1605"/>
    <col min="5889" max="5889" width="3.5703125" style="1605" customWidth="1"/>
    <col min="5890" max="5890" width="15.85546875" style="1605" bestFit="1" customWidth="1"/>
    <col min="5891" max="5896" width="10.28515625" style="1605" customWidth="1"/>
    <col min="5897" max="6144" width="9.140625" style="1605"/>
    <col min="6145" max="6145" width="3.5703125" style="1605" customWidth="1"/>
    <col min="6146" max="6146" width="15.85546875" style="1605" bestFit="1" customWidth="1"/>
    <col min="6147" max="6152" width="10.28515625" style="1605" customWidth="1"/>
    <col min="6153" max="6400" width="9.140625" style="1605"/>
    <col min="6401" max="6401" width="3.5703125" style="1605" customWidth="1"/>
    <col min="6402" max="6402" width="15.85546875" style="1605" bestFit="1" customWidth="1"/>
    <col min="6403" max="6408" width="10.28515625" style="1605" customWidth="1"/>
    <col min="6409" max="6656" width="9.140625" style="1605"/>
    <col min="6657" max="6657" width="3.5703125" style="1605" customWidth="1"/>
    <col min="6658" max="6658" width="15.85546875" style="1605" bestFit="1" customWidth="1"/>
    <col min="6659" max="6664" width="10.28515625" style="1605" customWidth="1"/>
    <col min="6665" max="6912" width="9.140625" style="1605"/>
    <col min="6913" max="6913" width="3.5703125" style="1605" customWidth="1"/>
    <col min="6914" max="6914" width="15.85546875" style="1605" bestFit="1" customWidth="1"/>
    <col min="6915" max="6920" width="10.28515625" style="1605" customWidth="1"/>
    <col min="6921" max="7168" width="9.140625" style="1605"/>
    <col min="7169" max="7169" width="3.5703125" style="1605" customWidth="1"/>
    <col min="7170" max="7170" width="15.85546875" style="1605" bestFit="1" customWidth="1"/>
    <col min="7171" max="7176" width="10.28515625" style="1605" customWidth="1"/>
    <col min="7177" max="7424" width="9.140625" style="1605"/>
    <col min="7425" max="7425" width="3.5703125" style="1605" customWidth="1"/>
    <col min="7426" max="7426" width="15.85546875" style="1605" bestFit="1" customWidth="1"/>
    <col min="7427" max="7432" width="10.28515625" style="1605" customWidth="1"/>
    <col min="7433" max="7680" width="9.140625" style="1605"/>
    <col min="7681" max="7681" width="3.5703125" style="1605" customWidth="1"/>
    <col min="7682" max="7682" width="15.85546875" style="1605" bestFit="1" customWidth="1"/>
    <col min="7683" max="7688" width="10.28515625" style="1605" customWidth="1"/>
    <col min="7689" max="7936" width="9.140625" style="1605"/>
    <col min="7937" max="7937" width="3.5703125" style="1605" customWidth="1"/>
    <col min="7938" max="7938" width="15.85546875" style="1605" bestFit="1" customWidth="1"/>
    <col min="7939" max="7944" width="10.28515625" style="1605" customWidth="1"/>
    <col min="7945" max="8192" width="9.140625" style="1605"/>
    <col min="8193" max="8193" width="3.5703125" style="1605" customWidth="1"/>
    <col min="8194" max="8194" width="15.85546875" style="1605" bestFit="1" customWidth="1"/>
    <col min="8195" max="8200" width="10.28515625" style="1605" customWidth="1"/>
    <col min="8201" max="8448" width="9.140625" style="1605"/>
    <col min="8449" max="8449" width="3.5703125" style="1605" customWidth="1"/>
    <col min="8450" max="8450" width="15.85546875" style="1605" bestFit="1" customWidth="1"/>
    <col min="8451" max="8456" width="10.28515625" style="1605" customWidth="1"/>
    <col min="8457" max="8704" width="9.140625" style="1605"/>
    <col min="8705" max="8705" width="3.5703125" style="1605" customWidth="1"/>
    <col min="8706" max="8706" width="15.85546875" style="1605" bestFit="1" customWidth="1"/>
    <col min="8707" max="8712" width="10.28515625" style="1605" customWidth="1"/>
    <col min="8713" max="8960" width="9.140625" style="1605"/>
    <col min="8961" max="8961" width="3.5703125" style="1605" customWidth="1"/>
    <col min="8962" max="8962" width="15.85546875" style="1605" bestFit="1" customWidth="1"/>
    <col min="8963" max="8968" width="10.28515625" style="1605" customWidth="1"/>
    <col min="8969" max="9216" width="9.140625" style="1605"/>
    <col min="9217" max="9217" width="3.5703125" style="1605" customWidth="1"/>
    <col min="9218" max="9218" width="15.85546875" style="1605" bestFit="1" customWidth="1"/>
    <col min="9219" max="9224" width="10.28515625" style="1605" customWidth="1"/>
    <col min="9225" max="9472" width="9.140625" style="1605"/>
    <col min="9473" max="9473" width="3.5703125" style="1605" customWidth="1"/>
    <col min="9474" max="9474" width="15.85546875" style="1605" bestFit="1" customWidth="1"/>
    <col min="9475" max="9480" width="10.28515625" style="1605" customWidth="1"/>
    <col min="9481" max="9728" width="9.140625" style="1605"/>
    <col min="9729" max="9729" width="3.5703125" style="1605" customWidth="1"/>
    <col min="9730" max="9730" width="15.85546875" style="1605" bestFit="1" customWidth="1"/>
    <col min="9731" max="9736" width="10.28515625" style="1605" customWidth="1"/>
    <col min="9737" max="9984" width="9.140625" style="1605"/>
    <col min="9985" max="9985" width="3.5703125" style="1605" customWidth="1"/>
    <col min="9986" max="9986" width="15.85546875" style="1605" bestFit="1" customWidth="1"/>
    <col min="9987" max="9992" width="10.28515625" style="1605" customWidth="1"/>
    <col min="9993" max="10240" width="9.140625" style="1605"/>
    <col min="10241" max="10241" width="3.5703125" style="1605" customWidth="1"/>
    <col min="10242" max="10242" width="15.85546875" style="1605" bestFit="1" customWidth="1"/>
    <col min="10243" max="10248" width="10.28515625" style="1605" customWidth="1"/>
    <col min="10249" max="10496" width="9.140625" style="1605"/>
    <col min="10497" max="10497" width="3.5703125" style="1605" customWidth="1"/>
    <col min="10498" max="10498" width="15.85546875" style="1605" bestFit="1" customWidth="1"/>
    <col min="10499" max="10504" width="10.28515625" style="1605" customWidth="1"/>
    <col min="10505" max="10752" width="9.140625" style="1605"/>
    <col min="10753" max="10753" width="3.5703125" style="1605" customWidth="1"/>
    <col min="10754" max="10754" width="15.85546875" style="1605" bestFit="1" customWidth="1"/>
    <col min="10755" max="10760" width="10.28515625" style="1605" customWidth="1"/>
    <col min="10761" max="11008" width="9.140625" style="1605"/>
    <col min="11009" max="11009" width="3.5703125" style="1605" customWidth="1"/>
    <col min="11010" max="11010" width="15.85546875" style="1605" bestFit="1" customWidth="1"/>
    <col min="11011" max="11016" width="10.28515625" style="1605" customWidth="1"/>
    <col min="11017" max="11264" width="9.140625" style="1605"/>
    <col min="11265" max="11265" width="3.5703125" style="1605" customWidth="1"/>
    <col min="11266" max="11266" width="15.85546875" style="1605" bestFit="1" customWidth="1"/>
    <col min="11267" max="11272" width="10.28515625" style="1605" customWidth="1"/>
    <col min="11273" max="11520" width="9.140625" style="1605"/>
    <col min="11521" max="11521" width="3.5703125" style="1605" customWidth="1"/>
    <col min="11522" max="11522" width="15.85546875" style="1605" bestFit="1" customWidth="1"/>
    <col min="11523" max="11528" width="10.28515625" style="1605" customWidth="1"/>
    <col min="11529" max="11776" width="9.140625" style="1605"/>
    <col min="11777" max="11777" width="3.5703125" style="1605" customWidth="1"/>
    <col min="11778" max="11778" width="15.85546875" style="1605" bestFit="1" customWidth="1"/>
    <col min="11779" max="11784" width="10.28515625" style="1605" customWidth="1"/>
    <col min="11785" max="12032" width="9.140625" style="1605"/>
    <col min="12033" max="12033" width="3.5703125" style="1605" customWidth="1"/>
    <col min="12034" max="12034" width="15.85546875" style="1605" bestFit="1" customWidth="1"/>
    <col min="12035" max="12040" width="10.28515625" style="1605" customWidth="1"/>
    <col min="12041" max="12288" width="9.140625" style="1605"/>
    <col min="12289" max="12289" width="3.5703125" style="1605" customWidth="1"/>
    <col min="12290" max="12290" width="15.85546875" style="1605" bestFit="1" customWidth="1"/>
    <col min="12291" max="12296" width="10.28515625" style="1605" customWidth="1"/>
    <col min="12297" max="12544" width="9.140625" style="1605"/>
    <col min="12545" max="12545" width="3.5703125" style="1605" customWidth="1"/>
    <col min="12546" max="12546" width="15.85546875" style="1605" bestFit="1" customWidth="1"/>
    <col min="12547" max="12552" width="10.28515625" style="1605" customWidth="1"/>
    <col min="12553" max="12800" width="9.140625" style="1605"/>
    <col min="12801" max="12801" width="3.5703125" style="1605" customWidth="1"/>
    <col min="12802" max="12802" width="15.85546875" style="1605" bestFit="1" customWidth="1"/>
    <col min="12803" max="12808" width="10.28515625" style="1605" customWidth="1"/>
    <col min="12809" max="13056" width="9.140625" style="1605"/>
    <col min="13057" max="13057" width="3.5703125" style="1605" customWidth="1"/>
    <col min="13058" max="13058" width="15.85546875" style="1605" bestFit="1" customWidth="1"/>
    <col min="13059" max="13064" width="10.28515625" style="1605" customWidth="1"/>
    <col min="13065" max="13312" width="9.140625" style="1605"/>
    <col min="13313" max="13313" width="3.5703125" style="1605" customWidth="1"/>
    <col min="13314" max="13314" width="15.85546875" style="1605" bestFit="1" customWidth="1"/>
    <col min="13315" max="13320" width="10.28515625" style="1605" customWidth="1"/>
    <col min="13321" max="13568" width="9.140625" style="1605"/>
    <col min="13569" max="13569" width="3.5703125" style="1605" customWidth="1"/>
    <col min="13570" max="13570" width="15.85546875" style="1605" bestFit="1" customWidth="1"/>
    <col min="13571" max="13576" width="10.28515625" style="1605" customWidth="1"/>
    <col min="13577" max="13824" width="9.140625" style="1605"/>
    <col min="13825" max="13825" width="3.5703125" style="1605" customWidth="1"/>
    <col min="13826" max="13826" width="15.85546875" style="1605" bestFit="1" customWidth="1"/>
    <col min="13827" max="13832" width="10.28515625" style="1605" customWidth="1"/>
    <col min="13833" max="14080" width="9.140625" style="1605"/>
    <col min="14081" max="14081" width="3.5703125" style="1605" customWidth="1"/>
    <col min="14082" max="14082" width="15.85546875" style="1605" bestFit="1" customWidth="1"/>
    <col min="14083" max="14088" width="10.28515625" style="1605" customWidth="1"/>
    <col min="14089" max="14336" width="9.140625" style="1605"/>
    <col min="14337" max="14337" width="3.5703125" style="1605" customWidth="1"/>
    <col min="14338" max="14338" width="15.85546875" style="1605" bestFit="1" customWidth="1"/>
    <col min="14339" max="14344" width="10.28515625" style="1605" customWidth="1"/>
    <col min="14345" max="14592" width="9.140625" style="1605"/>
    <col min="14593" max="14593" width="3.5703125" style="1605" customWidth="1"/>
    <col min="14594" max="14594" width="15.85546875" style="1605" bestFit="1" customWidth="1"/>
    <col min="14595" max="14600" width="10.28515625" style="1605" customWidth="1"/>
    <col min="14601" max="14848" width="9.140625" style="1605"/>
    <col min="14849" max="14849" width="3.5703125" style="1605" customWidth="1"/>
    <col min="14850" max="14850" width="15.85546875" style="1605" bestFit="1" customWidth="1"/>
    <col min="14851" max="14856" width="10.28515625" style="1605" customWidth="1"/>
    <col min="14857" max="15104" width="9.140625" style="1605"/>
    <col min="15105" max="15105" width="3.5703125" style="1605" customWidth="1"/>
    <col min="15106" max="15106" width="15.85546875" style="1605" bestFit="1" customWidth="1"/>
    <col min="15107" max="15112" width="10.28515625" style="1605" customWidth="1"/>
    <col min="15113" max="15360" width="9.140625" style="1605"/>
    <col min="15361" max="15361" width="3.5703125" style="1605" customWidth="1"/>
    <col min="15362" max="15362" width="15.85546875" style="1605" bestFit="1" customWidth="1"/>
    <col min="15363" max="15368" width="10.28515625" style="1605" customWidth="1"/>
    <col min="15369" max="15616" width="9.140625" style="1605"/>
    <col min="15617" max="15617" width="3.5703125" style="1605" customWidth="1"/>
    <col min="15618" max="15618" width="15.85546875" style="1605" bestFit="1" customWidth="1"/>
    <col min="15619" max="15624" width="10.28515625" style="1605" customWidth="1"/>
    <col min="15625" max="15872" width="9.140625" style="1605"/>
    <col min="15873" max="15873" width="3.5703125" style="1605" customWidth="1"/>
    <col min="15874" max="15874" width="15.85546875" style="1605" bestFit="1" customWidth="1"/>
    <col min="15875" max="15880" width="10.28515625" style="1605" customWidth="1"/>
    <col min="15881" max="16128" width="9.140625" style="1605"/>
    <col min="16129" max="16129" width="3.5703125" style="1605" customWidth="1"/>
    <col min="16130" max="16130" width="15.85546875" style="1605" bestFit="1" customWidth="1"/>
    <col min="16131" max="16136" width="10.28515625" style="1605" customWidth="1"/>
    <col min="16137" max="16384" width="9.140625" style="1605"/>
  </cols>
  <sheetData>
    <row r="1" spans="1:9" ht="15.75">
      <c r="A1" s="1707"/>
      <c r="B1" s="2988" t="s">
        <v>1710</v>
      </c>
      <c r="C1" s="2988"/>
      <c r="D1" s="2988"/>
      <c r="E1" s="2988"/>
      <c r="F1" s="2988"/>
      <c r="G1" s="2988"/>
      <c r="H1" s="2988"/>
      <c r="I1" s="1707"/>
    </row>
    <row r="2" spans="1:9" ht="15.75">
      <c r="A2" s="1707"/>
      <c r="B2" s="2990" t="s">
        <v>1711</v>
      </c>
      <c r="C2" s="2990"/>
      <c r="D2" s="2990"/>
      <c r="E2" s="2990"/>
      <c r="F2" s="2990"/>
      <c r="G2" s="2990"/>
      <c r="H2" s="2990"/>
      <c r="I2" s="1707"/>
    </row>
    <row r="3" spans="1:9" ht="15.75" thickBot="1">
      <c r="A3" s="1707"/>
      <c r="B3" s="2997" t="s">
        <v>1701</v>
      </c>
      <c r="C3" s="2997"/>
      <c r="D3" s="2997"/>
      <c r="E3" s="2997"/>
      <c r="F3" s="2997"/>
      <c r="G3" s="2997"/>
      <c r="H3" s="2997"/>
      <c r="I3" s="1707"/>
    </row>
    <row r="4" spans="1:9" s="1709" customFormat="1" ht="15.75" thickTop="1">
      <c r="A4" s="1708"/>
      <c r="B4" s="2998" t="s">
        <v>1712</v>
      </c>
      <c r="C4" s="3000" t="s">
        <v>47</v>
      </c>
      <c r="D4" s="3000"/>
      <c r="E4" s="3000"/>
      <c r="F4" s="3000" t="s">
        <v>48</v>
      </c>
      <c r="G4" s="3000"/>
      <c r="H4" s="3001"/>
      <c r="I4" s="1708"/>
    </row>
    <row r="5" spans="1:9" s="1709" customFormat="1" ht="25.5">
      <c r="A5" s="1708"/>
      <c r="B5" s="2999"/>
      <c r="C5" s="1710" t="s">
        <v>1713</v>
      </c>
      <c r="D5" s="1711" t="s">
        <v>1704</v>
      </c>
      <c r="E5" s="1711" t="s">
        <v>1705</v>
      </c>
      <c r="F5" s="1710" t="s">
        <v>1713</v>
      </c>
      <c r="G5" s="1711" t="s">
        <v>1704</v>
      </c>
      <c r="H5" s="1712" t="s">
        <v>1705</v>
      </c>
      <c r="I5" s="1708"/>
    </row>
    <row r="6" spans="1:9">
      <c r="A6" s="1707"/>
      <c r="B6" s="1713" t="s">
        <v>1714</v>
      </c>
      <c r="C6" s="1714">
        <v>40.106279630275303</v>
      </c>
      <c r="D6" s="1714">
        <v>32.9871179946512</v>
      </c>
      <c r="E6" s="1714">
        <v>47.431348011297075</v>
      </c>
      <c r="F6" s="1714">
        <v>4.7493403693931402</v>
      </c>
      <c r="G6" s="1714">
        <v>4.4734614919598696</v>
      </c>
      <c r="H6" s="1715">
        <v>4.9753778230599437</v>
      </c>
      <c r="I6" s="1707"/>
    </row>
    <row r="7" spans="1:9">
      <c r="A7" s="1707"/>
      <c r="B7" s="2173" t="s">
        <v>138</v>
      </c>
      <c r="C7" s="2174">
        <v>41.414780743677461</v>
      </c>
      <c r="D7" s="2174">
        <v>33.966814067850301</v>
      </c>
      <c r="E7" s="2174">
        <v>49.099910142168191</v>
      </c>
      <c r="F7" s="2174">
        <v>4.2402826855123692</v>
      </c>
      <c r="G7" s="2174">
        <v>4.483007953723785</v>
      </c>
      <c r="H7" s="2175">
        <v>3.9917412250516122</v>
      </c>
      <c r="I7" s="1707"/>
    </row>
    <row r="8" spans="1:9">
      <c r="A8" s="1707"/>
      <c r="B8" s="2176" t="s">
        <v>136</v>
      </c>
      <c r="C8" s="2177">
        <v>40.898983134283412</v>
      </c>
      <c r="D8" s="2177">
        <v>33.570468415599493</v>
      </c>
      <c r="E8" s="2177">
        <v>48.411402131726639</v>
      </c>
      <c r="F8" s="2177">
        <v>3.2707028531663553</v>
      </c>
      <c r="G8" s="2177">
        <v>2.526315789473685</v>
      </c>
      <c r="H8" s="2178">
        <v>4.0605643496214583</v>
      </c>
      <c r="I8" s="1707"/>
    </row>
    <row r="9" spans="1:9">
      <c r="A9" s="1707"/>
      <c r="B9" s="2176" t="s">
        <v>137</v>
      </c>
      <c r="C9" s="2177">
        <v>40.662016750631118</v>
      </c>
      <c r="D9" s="2177">
        <v>33.597714741819466</v>
      </c>
      <c r="E9" s="2177">
        <v>47.917149515262061</v>
      </c>
      <c r="F9" s="2177">
        <v>2.9778393351800503</v>
      </c>
      <c r="G9" s="2177">
        <v>2.1602787456445895</v>
      </c>
      <c r="H9" s="2178">
        <v>3.8461538461538396</v>
      </c>
      <c r="I9" s="1707"/>
    </row>
    <row r="10" spans="1:9">
      <c r="A10" s="1707"/>
      <c r="B10" s="2176" t="s">
        <v>1715</v>
      </c>
      <c r="C10" s="2177">
        <v>40.008410134129498</v>
      </c>
      <c r="D10" s="2177">
        <v>32.490588999667892</v>
      </c>
      <c r="E10" s="2177">
        <v>47.990577493499643</v>
      </c>
      <c r="F10" s="2177">
        <v>2.2099447513812152</v>
      </c>
      <c r="G10" s="2177">
        <v>1.1173184357541999</v>
      </c>
      <c r="H10" s="2178">
        <v>3.4059945504087068</v>
      </c>
      <c r="I10" s="1707"/>
    </row>
    <row r="11" spans="1:9">
      <c r="A11" s="1707"/>
      <c r="B11" s="2176" t="s">
        <v>1716</v>
      </c>
      <c r="C11" s="2177">
        <v>39.745926186194545</v>
      </c>
      <c r="D11" s="2177">
        <v>31.863010378259126</v>
      </c>
      <c r="E11" s="2177">
        <v>48.130100417164364</v>
      </c>
      <c r="F11" s="2177">
        <v>2.7253668763102894</v>
      </c>
      <c r="G11" s="2177">
        <v>1.7155110793423773</v>
      </c>
      <c r="H11" s="2178">
        <v>3.7440435670524295</v>
      </c>
      <c r="I11" s="1707"/>
    </row>
    <row r="12" spans="1:9">
      <c r="A12" s="1707"/>
      <c r="B12" s="2176" t="s">
        <v>1717</v>
      </c>
      <c r="C12" s="2177">
        <v>39.772392606476039</v>
      </c>
      <c r="D12" s="2177">
        <v>32.518932741590419</v>
      </c>
      <c r="E12" s="2177">
        <v>47.260972596870332</v>
      </c>
      <c r="F12" s="2177">
        <v>3.2693674484719537</v>
      </c>
      <c r="G12" s="2177">
        <v>2.6568265682656715</v>
      </c>
      <c r="H12" s="2178">
        <v>3.809523809523796</v>
      </c>
      <c r="I12" s="1707"/>
    </row>
    <row r="13" spans="1:9">
      <c r="A13" s="1707"/>
      <c r="B13" s="2176" t="s">
        <v>1718</v>
      </c>
      <c r="C13" s="2177">
        <v>40.140634743877634</v>
      </c>
      <c r="D13" s="2177">
        <v>33.192679912307582</v>
      </c>
      <c r="E13" s="2177">
        <v>47.260992859473014</v>
      </c>
      <c r="F13" s="2177">
        <v>4.5911047345767599</v>
      </c>
      <c r="G13" s="2177">
        <v>5.2154195011337805</v>
      </c>
      <c r="H13" s="2178">
        <v>3.7889039242219269</v>
      </c>
      <c r="I13" s="1707"/>
    </row>
    <row r="14" spans="1:9">
      <c r="A14" s="1707"/>
      <c r="B14" s="2176" t="s">
        <v>1719</v>
      </c>
      <c r="C14" s="2177">
        <v>39.546350358645164</v>
      </c>
      <c r="D14" s="2177">
        <v>33.509368736956318</v>
      </c>
      <c r="E14" s="2177">
        <v>45.472041922866218</v>
      </c>
      <c r="F14" s="2177">
        <v>5.2367288378765835</v>
      </c>
      <c r="G14" s="2177">
        <v>6.8233510235026671</v>
      </c>
      <c r="H14" s="2178">
        <v>3.6461850101283062</v>
      </c>
      <c r="I14" s="1707"/>
    </row>
    <row r="15" spans="1:9">
      <c r="A15" s="1707"/>
      <c r="B15" s="2176" t="s">
        <v>1720</v>
      </c>
      <c r="C15" s="2177">
        <v>40.392135655684754</v>
      </c>
      <c r="D15" s="2177">
        <v>33.610553656475751</v>
      </c>
      <c r="E15" s="2177">
        <v>47.247093923141527</v>
      </c>
      <c r="F15" s="2177">
        <v>8.1370449678801009</v>
      </c>
      <c r="G15" s="2177">
        <v>7.8828828828828961</v>
      </c>
      <c r="H15" s="2178">
        <v>8.3727211343686605</v>
      </c>
      <c r="I15" s="1707"/>
    </row>
    <row r="16" spans="1:9">
      <c r="A16" s="1707"/>
      <c r="B16" s="2176" t="s">
        <v>93</v>
      </c>
      <c r="C16" s="2177">
        <v>40.105552830402274</v>
      </c>
      <c r="D16" s="2177">
        <v>33.083192563882754</v>
      </c>
      <c r="E16" s="2177">
        <v>47.344727810147724</v>
      </c>
      <c r="F16" s="2177">
        <v>7.71954674220963</v>
      </c>
      <c r="G16" s="2177">
        <v>8.2962962962962905</v>
      </c>
      <c r="H16" s="2178">
        <v>7.0033670033669893</v>
      </c>
      <c r="I16" s="1707"/>
    </row>
    <row r="17" spans="1:9">
      <c r="A17" s="1707"/>
      <c r="B17" s="2176" t="s">
        <v>104</v>
      </c>
      <c r="C17" s="2177">
        <v>39.613073621161668</v>
      </c>
      <c r="D17" s="2177">
        <v>32.288967898521136</v>
      </c>
      <c r="E17" s="2177">
        <v>47.353736713707832</v>
      </c>
      <c r="F17" s="2177">
        <v>6.582633053221258</v>
      </c>
      <c r="G17" s="2177">
        <v>6.1638868745467619</v>
      </c>
      <c r="H17" s="2178">
        <v>7.1380471380471278</v>
      </c>
      <c r="I17" s="1707"/>
    </row>
    <row r="18" spans="1:9">
      <c r="A18" s="1707"/>
      <c r="B18" s="2179" t="s">
        <v>103</v>
      </c>
      <c r="C18" s="2180">
        <v>39.152653709432833</v>
      </c>
      <c r="D18" s="2180">
        <v>32.387728631701933</v>
      </c>
      <c r="E18" s="2180">
        <v>46.156809349703273</v>
      </c>
      <c r="F18" s="2180">
        <v>6.0899653979239048</v>
      </c>
      <c r="G18" s="2180">
        <v>5.2482269503546064</v>
      </c>
      <c r="H18" s="2181">
        <v>6.8594485541358523</v>
      </c>
      <c r="I18" s="1707"/>
    </row>
    <row r="19" spans="1:9">
      <c r="A19" s="1707"/>
      <c r="B19" s="1713" t="s">
        <v>1721</v>
      </c>
      <c r="C19" s="1714">
        <v>41.695714053910059</v>
      </c>
      <c r="D19" s="1714">
        <v>34.08083507664027</v>
      </c>
      <c r="E19" s="1714">
        <v>49.653813309572563</v>
      </c>
      <c r="F19" s="1714">
        <v>3.9630562552476931</v>
      </c>
      <c r="G19" s="1714">
        <v>3.3155884735562893</v>
      </c>
      <c r="H19" s="1715">
        <v>4.6856465005931085</v>
      </c>
      <c r="I19" s="1707"/>
    </row>
    <row r="20" spans="1:9">
      <c r="A20" s="1707"/>
      <c r="B20" s="2173" t="s">
        <v>138</v>
      </c>
      <c r="C20" s="2174">
        <v>43.63292317423943</v>
      </c>
      <c r="D20" s="2174">
        <v>35.400672558279126</v>
      </c>
      <c r="E20" s="2174">
        <v>52.28439923068732</v>
      </c>
      <c r="F20" s="2174">
        <v>5.3559322033898411</v>
      </c>
      <c r="G20" s="2174">
        <v>4.2214532871972352</v>
      </c>
      <c r="H20" s="2175">
        <v>6.4857710125744603</v>
      </c>
      <c r="I20" s="1707"/>
    </row>
    <row r="21" spans="1:9">
      <c r="A21" s="1707"/>
      <c r="B21" s="2176" t="s">
        <v>136</v>
      </c>
      <c r="C21" s="2177">
        <v>43.021095258335706</v>
      </c>
      <c r="D21" s="2177">
        <v>34.88016752220296</v>
      </c>
      <c r="E21" s="2177">
        <v>51.581177754414043</v>
      </c>
      <c r="F21" s="2177">
        <v>5.1886792452830122</v>
      </c>
      <c r="G21" s="2177">
        <v>3.9014373716632633</v>
      </c>
      <c r="H21" s="2178">
        <v>6.547619047619051</v>
      </c>
      <c r="I21" s="1707"/>
    </row>
    <row r="22" spans="1:9">
      <c r="A22" s="1707"/>
      <c r="B22" s="2176" t="s">
        <v>137</v>
      </c>
      <c r="C22" s="2177">
        <v>42.958991518303741</v>
      </c>
      <c r="D22" s="2177">
        <v>35.22484981806209</v>
      </c>
      <c r="E22" s="2177">
        <v>51.054563549023449</v>
      </c>
      <c r="F22" s="2177">
        <v>5.6489576328177691</v>
      </c>
      <c r="G22" s="2177">
        <v>4.8431105047748986</v>
      </c>
      <c r="H22" s="2178">
        <v>6.547619047619051</v>
      </c>
      <c r="I22" s="1707"/>
    </row>
    <row r="23" spans="1:9">
      <c r="A23" s="1707"/>
      <c r="B23" s="2176" t="s">
        <v>1715</v>
      </c>
      <c r="C23" s="2177">
        <v>42.333217759617874</v>
      </c>
      <c r="D23" s="2177">
        <v>34.218292599694365</v>
      </c>
      <c r="E23" s="2177">
        <v>50.993922790343156</v>
      </c>
      <c r="F23" s="2177">
        <v>5.810810810810807</v>
      </c>
      <c r="G23" s="2177">
        <v>5.3176795580110507</v>
      </c>
      <c r="H23" s="2178">
        <v>6.2582345191040929</v>
      </c>
      <c r="I23" s="1707"/>
    </row>
    <row r="24" spans="1:9">
      <c r="A24" s="1707"/>
      <c r="B24" s="2176" t="s">
        <v>1716</v>
      </c>
      <c r="C24" s="2177">
        <v>41.692660909645738</v>
      </c>
      <c r="D24" s="2177">
        <v>33.116900330787203</v>
      </c>
      <c r="E24" s="2177">
        <v>51.003993781069944</v>
      </c>
      <c r="F24" s="2177">
        <v>4.8979591836734642</v>
      </c>
      <c r="G24" s="2177">
        <v>3.9353478566408882</v>
      </c>
      <c r="H24" s="2178">
        <v>5.9711286089238769</v>
      </c>
      <c r="I24" s="1707"/>
    </row>
    <row r="25" spans="1:9">
      <c r="A25" s="1707"/>
      <c r="B25" s="2176" t="s">
        <v>1717</v>
      </c>
      <c r="C25" s="2177">
        <v>41.743215470420111</v>
      </c>
      <c r="D25" s="2177">
        <v>33.851452016751971</v>
      </c>
      <c r="E25" s="2177">
        <v>50.048300658699262</v>
      </c>
      <c r="F25" s="2177">
        <v>4.9552649690295993</v>
      </c>
      <c r="G25" s="2177">
        <v>4.0977713874910364</v>
      </c>
      <c r="H25" s="2178">
        <v>5.8977719528178199</v>
      </c>
      <c r="I25" s="1707"/>
    </row>
    <row r="26" spans="1:9">
      <c r="A26" s="1707"/>
      <c r="B26" s="2176" t="s">
        <v>1718</v>
      </c>
      <c r="C26" s="2177">
        <v>42.040290003775212</v>
      </c>
      <c r="D26" s="2177">
        <v>34.50414055726678</v>
      </c>
      <c r="E26" s="2177">
        <v>49.941359416041038</v>
      </c>
      <c r="F26" s="2177">
        <v>4.732510288065825</v>
      </c>
      <c r="G26" s="2177">
        <v>3.9511494252873547</v>
      </c>
      <c r="H26" s="2178">
        <v>5.6714471968709148</v>
      </c>
      <c r="I26" s="1707"/>
    </row>
    <row r="27" spans="1:9">
      <c r="A27" s="1707"/>
      <c r="B27" s="2176" t="s">
        <v>1719</v>
      </c>
      <c r="C27" s="2177">
        <v>41.271613172999956</v>
      </c>
      <c r="D27" s="2177">
        <v>34.555767988423021</v>
      </c>
      <c r="E27" s="2177">
        <v>48.049269595712275</v>
      </c>
      <c r="F27" s="2177">
        <v>4.3626448534424043</v>
      </c>
      <c r="G27" s="2177">
        <v>3.1227821149751378</v>
      </c>
      <c r="H27" s="2178">
        <v>5.6677524429967292</v>
      </c>
      <c r="I27" s="1707"/>
    </row>
    <row r="28" spans="1:9">
      <c r="A28" s="1707"/>
      <c r="B28" s="2176" t="s">
        <v>1720</v>
      </c>
      <c r="C28" s="2177">
        <v>41.085332414481087</v>
      </c>
      <c r="D28" s="2177">
        <v>34.429162502103601</v>
      </c>
      <c r="E28" s="2177">
        <v>47.776964770372793</v>
      </c>
      <c r="F28" s="2177">
        <v>1.7161716171617059</v>
      </c>
      <c r="G28" s="2177">
        <v>2.4356297842727912</v>
      </c>
      <c r="H28" s="2178">
        <v>1.1214953271028207</v>
      </c>
      <c r="I28" s="1707"/>
    </row>
    <row r="29" spans="1:9">
      <c r="A29" s="1707"/>
      <c r="B29" s="2176" t="s">
        <v>93</v>
      </c>
      <c r="C29" s="2177">
        <v>40.632909303073589</v>
      </c>
      <c r="D29" s="2177">
        <v>33.286846139732354</v>
      </c>
      <c r="E29" s="2177">
        <v>48.387557116902087</v>
      </c>
      <c r="F29" s="2177">
        <v>1.3149243918474554</v>
      </c>
      <c r="G29" s="2177">
        <v>0.61559507523941193</v>
      </c>
      <c r="H29" s="2178">
        <v>2.2026431718061588</v>
      </c>
      <c r="I29" s="1707"/>
    </row>
    <row r="30" spans="1:9">
      <c r="A30" s="1707"/>
      <c r="B30" s="2176" t="s">
        <v>104</v>
      </c>
      <c r="C30" s="2177">
        <v>40.341827554836037</v>
      </c>
      <c r="D30" s="2177">
        <v>32.796227659768249</v>
      </c>
      <c r="E30" s="2177">
        <v>48.365689962503033</v>
      </c>
      <c r="F30" s="2177">
        <v>1.8396846254927794</v>
      </c>
      <c r="G30" s="2177">
        <v>1.5710382513661045</v>
      </c>
      <c r="H30" s="2178">
        <v>2.1370207416719182</v>
      </c>
      <c r="I30" s="1707"/>
    </row>
    <row r="31" spans="1:9">
      <c r="A31" s="1707"/>
      <c r="B31" s="2179" t="s">
        <v>103</v>
      </c>
      <c r="C31" s="2180">
        <v>39.94438850914409</v>
      </c>
      <c r="D31" s="2180">
        <v>32.998803063499537</v>
      </c>
      <c r="E31" s="2180">
        <v>47.202520743564293</v>
      </c>
      <c r="F31" s="2180">
        <v>2.0221787345074915</v>
      </c>
      <c r="G31" s="2180">
        <v>1.8867924528301927</v>
      </c>
      <c r="H31" s="2181">
        <v>2.2655758338577812</v>
      </c>
      <c r="I31" s="1707"/>
    </row>
    <row r="32" spans="1:9">
      <c r="A32" s="1707"/>
      <c r="B32" s="1713" t="s">
        <v>1722</v>
      </c>
      <c r="C32" s="1714">
        <v>43.588218600695498</v>
      </c>
      <c r="D32" s="1714">
        <v>35.432234193652945</v>
      </c>
      <c r="E32" s="1714">
        <v>52.206195781009768</v>
      </c>
      <c r="F32" s="1714">
        <v>4.5388467129704679</v>
      </c>
      <c r="G32" s="1714">
        <v>3.9652758330999802</v>
      </c>
      <c r="H32" s="1715">
        <v>5.1403553953128949</v>
      </c>
      <c r="I32" s="1707"/>
    </row>
    <row r="33" spans="1:9">
      <c r="A33" s="1707"/>
      <c r="B33" s="2173" t="s">
        <v>138</v>
      </c>
      <c r="C33" s="2174">
        <v>44.67179988622928</v>
      </c>
      <c r="D33" s="2174">
        <v>36.387918420088241</v>
      </c>
      <c r="E33" s="2174">
        <v>53.324232031523664</v>
      </c>
      <c r="F33" s="2174">
        <v>2.3809523809523796</v>
      </c>
      <c r="G33" s="2174">
        <v>2.7888446215139595</v>
      </c>
      <c r="H33" s="2175">
        <v>1.988812927284016</v>
      </c>
      <c r="I33" s="1707"/>
    </row>
    <row r="34" spans="1:9">
      <c r="A34" s="1707"/>
      <c r="B34" s="2176" t="s">
        <v>136</v>
      </c>
      <c r="C34" s="2177">
        <v>44.151050935283713</v>
      </c>
      <c r="D34" s="2177">
        <v>36.029025343730297</v>
      </c>
      <c r="E34" s="2177">
        <v>52.573733400248472</v>
      </c>
      <c r="F34" s="2177">
        <v>2.626521460602163</v>
      </c>
      <c r="G34" s="2177">
        <v>3.2938076416337339</v>
      </c>
      <c r="H34" s="2178">
        <v>1.9242706393544466</v>
      </c>
      <c r="I34" s="1707"/>
    </row>
    <row r="35" spans="1:9">
      <c r="A35" s="1707"/>
      <c r="B35" s="2176" t="s">
        <v>137</v>
      </c>
      <c r="C35" s="2177">
        <v>44.080133825295668</v>
      </c>
      <c r="D35" s="2177">
        <v>35.981123022190076</v>
      </c>
      <c r="E35" s="2177">
        <v>52.607424481593121</v>
      </c>
      <c r="F35" s="2177">
        <v>2.6098026734563859</v>
      </c>
      <c r="G35" s="2177">
        <v>2.1470396877033124</v>
      </c>
      <c r="H35" s="2178">
        <v>3.0415890751086323</v>
      </c>
      <c r="I35" s="1707"/>
    </row>
    <row r="36" spans="1:9">
      <c r="A36" s="1707"/>
      <c r="B36" s="2176" t="s">
        <v>1715</v>
      </c>
      <c r="C36" s="2177">
        <v>43.468588780838942</v>
      </c>
      <c r="D36" s="2177">
        <v>34.981173776673607</v>
      </c>
      <c r="E36" s="2177">
        <v>52.701086896524252</v>
      </c>
      <c r="F36" s="2177">
        <v>2.6819923371647718</v>
      </c>
      <c r="G36" s="2177">
        <v>2.2295081967213264</v>
      </c>
      <c r="H36" s="2178">
        <v>3.3477991320520601</v>
      </c>
      <c r="I36" s="1707"/>
    </row>
    <row r="37" spans="1:9">
      <c r="A37" s="1707"/>
      <c r="B37" s="2176" t="s">
        <v>1716</v>
      </c>
      <c r="C37" s="2177">
        <v>42.990483917965392</v>
      </c>
      <c r="D37" s="2177">
        <v>34.124489548005066</v>
      </c>
      <c r="E37" s="2177">
        <v>52.64621801850123</v>
      </c>
      <c r="F37" s="2177">
        <v>3.1128404669260874</v>
      </c>
      <c r="G37" s="2177">
        <v>3.0425963488843735</v>
      </c>
      <c r="H37" s="2178">
        <v>3.2198142414860484</v>
      </c>
      <c r="I37" s="1707"/>
    </row>
    <row r="38" spans="1:9">
      <c r="A38" s="1707"/>
      <c r="B38" s="2176" t="s">
        <v>1717</v>
      </c>
      <c r="C38" s="2177">
        <v>43.659293044846038</v>
      </c>
      <c r="D38" s="2177">
        <v>34.996949951588775</v>
      </c>
      <c r="E38" s="2177">
        <v>52.897568414758013</v>
      </c>
      <c r="F38" s="2177">
        <v>4.5901639344262435</v>
      </c>
      <c r="G38" s="2177">
        <v>3.3839779005524662</v>
      </c>
      <c r="H38" s="2178">
        <v>5.6930693069306955</v>
      </c>
      <c r="I38" s="1707"/>
    </row>
    <row r="39" spans="1:9">
      <c r="A39" s="1707"/>
      <c r="B39" s="2176" t="s">
        <v>1718</v>
      </c>
      <c r="C39" s="2177">
        <v>44.435507254182475</v>
      </c>
      <c r="D39" s="2177">
        <v>35.910978864224347</v>
      </c>
      <c r="E39" s="2177">
        <v>53.638415573341675</v>
      </c>
      <c r="F39" s="2177">
        <v>5.6974459724951032</v>
      </c>
      <c r="G39" s="2177">
        <v>4.0774015203869993</v>
      </c>
      <c r="H39" s="2178">
        <v>7.402837754472543</v>
      </c>
      <c r="I39" s="1707"/>
    </row>
    <row r="40" spans="1:9">
      <c r="A40" s="1707"/>
      <c r="B40" s="2176" t="s">
        <v>1719</v>
      </c>
      <c r="C40" s="2177">
        <v>43.643849312576606</v>
      </c>
      <c r="D40" s="2177">
        <v>36.196711066657393</v>
      </c>
      <c r="E40" s="2177">
        <v>51.307832296360942</v>
      </c>
      <c r="F40" s="2177">
        <v>5.7478772044415649</v>
      </c>
      <c r="G40" s="2177">
        <v>4.7487955953200185</v>
      </c>
      <c r="H40" s="2178">
        <v>6.7817509247842338</v>
      </c>
      <c r="I40" s="1707"/>
    </row>
    <row r="41" spans="1:9">
      <c r="A41" s="1707"/>
      <c r="B41" s="2176" t="s">
        <v>1720</v>
      </c>
      <c r="C41" s="2177">
        <v>43.484859562503502</v>
      </c>
      <c r="D41" s="2177">
        <v>36.089768062039091</v>
      </c>
      <c r="E41" s="2177">
        <v>51.044501449392378</v>
      </c>
      <c r="F41" s="2177">
        <v>5.8403634003893643</v>
      </c>
      <c r="G41" s="2177">
        <v>4.8233695652174049</v>
      </c>
      <c r="H41" s="2178">
        <v>6.8391866913123778</v>
      </c>
      <c r="I41" s="1707"/>
    </row>
    <row r="42" spans="1:9">
      <c r="A42" s="1707"/>
      <c r="B42" s="2176" t="s">
        <v>93</v>
      </c>
      <c r="C42" s="2177">
        <v>43.243323764163399</v>
      </c>
      <c r="D42" s="2177">
        <v>35.232868909731081</v>
      </c>
      <c r="E42" s="2177">
        <v>51.784200715885746</v>
      </c>
      <c r="F42" s="2177">
        <v>6.4243997404282993</v>
      </c>
      <c r="G42" s="2177">
        <v>5.8463630183548645</v>
      </c>
      <c r="H42" s="2178">
        <v>7.0197044334975516</v>
      </c>
      <c r="I42" s="1707"/>
    </row>
    <row r="43" spans="1:9">
      <c r="A43" s="1707"/>
      <c r="B43" s="2176" t="s">
        <v>104</v>
      </c>
      <c r="C43" s="2177">
        <v>42.840412365532394</v>
      </c>
      <c r="D43" s="2177">
        <v>34.538554013649787</v>
      </c>
      <c r="E43" s="2177">
        <v>51.758709263270944</v>
      </c>
      <c r="F43" s="2177">
        <v>6.1935483870967829</v>
      </c>
      <c r="G43" s="2177">
        <v>5.3127101546738515</v>
      </c>
      <c r="H43" s="2178">
        <v>7.0153846153846189</v>
      </c>
      <c r="I43" s="1707"/>
    </row>
    <row r="44" spans="1:9">
      <c r="A44" s="1707"/>
      <c r="B44" s="2179" t="s">
        <v>103</v>
      </c>
      <c r="C44" s="2180">
        <v>42.600530940821294</v>
      </c>
      <c r="D44" s="2180">
        <v>34.984794076864723</v>
      </c>
      <c r="E44" s="2180">
        <v>50.659177402554093</v>
      </c>
      <c r="F44" s="2180">
        <v>6.6496163682864449</v>
      </c>
      <c r="G44" s="2180">
        <v>6.0185185185185333</v>
      </c>
      <c r="H44" s="2181">
        <v>7.3230769230769255</v>
      </c>
      <c r="I44" s="1707"/>
    </row>
    <row r="45" spans="1:9">
      <c r="A45" s="1707"/>
      <c r="B45" s="1713" t="s">
        <v>1723</v>
      </c>
      <c r="C45" s="1714">
        <v>47.058932751739768</v>
      </c>
      <c r="D45" s="1714">
        <v>38.198021369572956</v>
      </c>
      <c r="E45" s="1714">
        <v>56.433739092919303</v>
      </c>
      <c r="F45" s="1714">
        <v>7.9625051503914079</v>
      </c>
      <c r="G45" s="1714">
        <v>7.8058503474653946</v>
      </c>
      <c r="H45" s="1715">
        <v>8.0977808259442838</v>
      </c>
      <c r="I45" s="1707"/>
    </row>
    <row r="46" spans="1:9">
      <c r="A46" s="1707"/>
      <c r="B46" s="2173" t="s">
        <v>138</v>
      </c>
      <c r="C46" s="2174">
        <v>47.928818591261397</v>
      </c>
      <c r="D46" s="2174">
        <v>38.785513938890503</v>
      </c>
      <c r="E46" s="2174">
        <v>57.58104707378812</v>
      </c>
      <c r="F46" s="2174">
        <v>7.2910119421747197</v>
      </c>
      <c r="G46" s="2174">
        <v>6.5891472868216994</v>
      </c>
      <c r="H46" s="2175">
        <v>7.9829372333942672</v>
      </c>
      <c r="I46" s="1707"/>
    </row>
    <row r="47" spans="1:9">
      <c r="A47" s="1707"/>
      <c r="B47" s="2176" t="s">
        <v>136</v>
      </c>
      <c r="C47" s="2177">
        <v>47.761396908148768</v>
      </c>
      <c r="D47" s="2177">
        <v>38.602464878161456</v>
      </c>
      <c r="E47" s="2177">
        <v>57.472475239643778</v>
      </c>
      <c r="F47" s="2177">
        <v>8.1772784019975404</v>
      </c>
      <c r="G47" s="2177">
        <v>7.1428571428571388</v>
      </c>
      <c r="H47" s="2178">
        <v>9.3179049939098491</v>
      </c>
      <c r="I47" s="1707"/>
    </row>
    <row r="48" spans="1:9">
      <c r="A48" s="1707"/>
      <c r="B48" s="2176" t="s">
        <v>137</v>
      </c>
      <c r="C48" s="2177">
        <v>47.525595345829259</v>
      </c>
      <c r="D48" s="2177">
        <v>38.685371285707291</v>
      </c>
      <c r="E48" s="2177">
        <v>56.949096134319355</v>
      </c>
      <c r="F48" s="2177">
        <v>7.8163771712158763</v>
      </c>
      <c r="G48" s="2177">
        <v>7.5159235668789961</v>
      </c>
      <c r="H48" s="2178">
        <v>8.2530120481927582</v>
      </c>
      <c r="I48" s="1707"/>
    </row>
    <row r="49" spans="1:9">
      <c r="A49" s="1707"/>
      <c r="B49" s="2176" t="s">
        <v>1715</v>
      </c>
      <c r="C49" s="2177">
        <v>47.172060696975514</v>
      </c>
      <c r="D49" s="2177">
        <v>37.987821534480943</v>
      </c>
      <c r="E49" s="2177">
        <v>57.063838784623826</v>
      </c>
      <c r="F49" s="2177">
        <v>8.5199004975124382</v>
      </c>
      <c r="G49" s="2177">
        <v>8.5952533675432932</v>
      </c>
      <c r="H49" s="2178">
        <v>8.2783443311337663</v>
      </c>
      <c r="I49" s="1707"/>
    </row>
    <row r="50" spans="1:9">
      <c r="A50" s="1707"/>
      <c r="B50" s="2176" t="s">
        <v>1716</v>
      </c>
      <c r="C50" s="2177">
        <v>46.775800760338598</v>
      </c>
      <c r="D50" s="2177">
        <v>37.303991028252646</v>
      </c>
      <c r="E50" s="2177">
        <v>57.004427698549897</v>
      </c>
      <c r="F50" s="2177">
        <v>8.8050314465408945</v>
      </c>
      <c r="G50" s="2177">
        <v>9.317585301837255</v>
      </c>
      <c r="H50" s="2178">
        <v>8.2783443311337663</v>
      </c>
      <c r="I50" s="1707"/>
    </row>
    <row r="51" spans="1:9">
      <c r="A51" s="1707"/>
      <c r="B51" s="2176" t="s">
        <v>1717</v>
      </c>
      <c r="C51" s="2177">
        <v>46.697644317661343</v>
      </c>
      <c r="D51" s="2177">
        <v>37.87238126554282</v>
      </c>
      <c r="E51" s="2177">
        <v>55.963627315453571</v>
      </c>
      <c r="F51" s="2177">
        <v>6.9592476489028172</v>
      </c>
      <c r="G51" s="2177">
        <v>8.2164328657314769</v>
      </c>
      <c r="H51" s="2178">
        <v>5.7962529274004453</v>
      </c>
      <c r="I51" s="1707"/>
    </row>
    <row r="52" spans="1:9">
      <c r="A52" s="1707"/>
      <c r="B52" s="2176" t="s">
        <v>1718</v>
      </c>
      <c r="C52" s="2177">
        <v>47.023442810161356</v>
      </c>
      <c r="D52" s="2177">
        <v>38.462361171612145</v>
      </c>
      <c r="E52" s="2177">
        <v>56.01069231664038</v>
      </c>
      <c r="F52" s="2177">
        <v>5.8240396530359249</v>
      </c>
      <c r="G52" s="2177">
        <v>7.1049136786188711</v>
      </c>
      <c r="H52" s="2178">
        <v>4.4227455485353175</v>
      </c>
      <c r="I52" s="1707"/>
    </row>
    <row r="53" spans="1:9">
      <c r="A53" s="1707"/>
      <c r="B53" s="2176" t="s">
        <v>1719</v>
      </c>
      <c r="C53" s="2177">
        <v>46.986545269372421</v>
      </c>
      <c r="D53" s="2177">
        <v>38.455978043648223</v>
      </c>
      <c r="E53" s="2177">
        <v>55.958688239168083</v>
      </c>
      <c r="F53" s="2177">
        <v>7.6590487955528204</v>
      </c>
      <c r="G53" s="2177">
        <v>6.2417871222076258</v>
      </c>
      <c r="H53" s="2178">
        <v>9.0646651270207741</v>
      </c>
      <c r="I53" s="1707"/>
    </row>
    <row r="54" spans="1:9">
      <c r="A54" s="1707"/>
      <c r="B54" s="2176" t="s">
        <v>1720</v>
      </c>
      <c r="C54" s="2177">
        <v>46.924181367517654</v>
      </c>
      <c r="D54" s="2177">
        <v>38.568979236003209</v>
      </c>
      <c r="E54" s="2177">
        <v>55.636713438783019</v>
      </c>
      <c r="F54" s="2177">
        <v>7.9092581238504209</v>
      </c>
      <c r="G54" s="2177">
        <v>6.8697342838626128</v>
      </c>
      <c r="H54" s="2178">
        <v>8.9965397923875514</v>
      </c>
      <c r="I54" s="1707"/>
    </row>
    <row r="55" spans="1:9">
      <c r="A55" s="1707"/>
      <c r="B55" s="2176" t="s">
        <v>93</v>
      </c>
      <c r="C55" s="2177">
        <v>47.198496635908448</v>
      </c>
      <c r="D55" s="2177">
        <v>38.423436861106381</v>
      </c>
      <c r="E55" s="2177">
        <v>56.521622862979989</v>
      </c>
      <c r="F55" s="2177">
        <v>9.1463414634146432</v>
      </c>
      <c r="G55" s="2177">
        <v>9.055876685934507</v>
      </c>
      <c r="H55" s="2178">
        <v>9.1484464902186176</v>
      </c>
      <c r="I55" s="1707"/>
    </row>
    <row r="56" spans="1:9">
      <c r="A56" s="1707"/>
      <c r="B56" s="2176" t="s">
        <v>104</v>
      </c>
      <c r="C56" s="2177">
        <v>46.744450603769927</v>
      </c>
      <c r="D56" s="2177">
        <v>37.692381411742943</v>
      </c>
      <c r="E56" s="2177">
        <v>56.401786523786598</v>
      </c>
      <c r="F56" s="2177">
        <v>9.1130012150668449</v>
      </c>
      <c r="G56" s="2177">
        <v>9.1315453384419101</v>
      </c>
      <c r="H56" s="2178">
        <v>8.9706728004600222</v>
      </c>
      <c r="I56" s="1707"/>
    </row>
    <row r="57" spans="1:9">
      <c r="A57" s="1707"/>
      <c r="B57" s="2179" t="s">
        <v>103</v>
      </c>
      <c r="C57" s="2180">
        <v>46.125027118968916</v>
      </c>
      <c r="D57" s="2180">
        <v>37.734624010135335</v>
      </c>
      <c r="E57" s="2180">
        <v>55.07440095044182</v>
      </c>
      <c r="F57" s="2180">
        <v>8.2733812949640253</v>
      </c>
      <c r="G57" s="2180">
        <v>7.8602620087336277</v>
      </c>
      <c r="H57" s="2181">
        <v>8.7155963302752326</v>
      </c>
      <c r="I57" s="1707"/>
    </row>
    <row r="58" spans="1:9">
      <c r="A58" s="1707"/>
      <c r="B58" s="1713" t="s">
        <v>1724</v>
      </c>
      <c r="C58" s="1714">
        <v>49.835409784092413</v>
      </c>
      <c r="D58" s="1714">
        <v>40.871882865443062</v>
      </c>
      <c r="E58" s="1714">
        <v>59.198992308472356</v>
      </c>
      <c r="F58" s="1714">
        <v>5.9000000000000199</v>
      </c>
      <c r="G58" s="1714">
        <v>7</v>
      </c>
      <c r="H58" s="1715">
        <v>4.9000000000000199</v>
      </c>
      <c r="I58" s="1707"/>
    </row>
    <row r="59" spans="1:9">
      <c r="A59" s="1707"/>
      <c r="B59" s="2173" t="s">
        <v>138</v>
      </c>
      <c r="C59" s="2174">
        <v>50.085610422009388</v>
      </c>
      <c r="D59" s="2174">
        <v>40.76352728292818</v>
      </c>
      <c r="E59" s="2174">
        <v>59.884275467360801</v>
      </c>
      <c r="F59" s="2174">
        <v>4.5000000000000142</v>
      </c>
      <c r="G59" s="2174">
        <v>5.0999999999999943</v>
      </c>
      <c r="H59" s="2175">
        <v>4</v>
      </c>
      <c r="I59" s="1707"/>
    </row>
    <row r="60" spans="1:9">
      <c r="A60" s="1707"/>
      <c r="B60" s="2176" t="s">
        <v>136</v>
      </c>
      <c r="C60" s="2177">
        <v>50.388267641197046</v>
      </c>
      <c r="D60" s="2177">
        <v>41.34317356085333</v>
      </c>
      <c r="E60" s="2177">
        <v>59.828832923926612</v>
      </c>
      <c r="F60" s="2177">
        <v>5.5</v>
      </c>
      <c r="G60" s="2177">
        <v>7.0999999999999943</v>
      </c>
      <c r="H60" s="2178">
        <v>4.0999999999999943</v>
      </c>
      <c r="I60" s="1707"/>
    </row>
    <row r="61" spans="1:9">
      <c r="A61" s="1707"/>
      <c r="B61" s="2176" t="s">
        <v>137</v>
      </c>
      <c r="C61" s="2177">
        <v>50.614751873454729</v>
      </c>
      <c r="D61" s="2177">
        <v>42.244339318904096</v>
      </c>
      <c r="E61" s="2177">
        <v>59.283995400959974</v>
      </c>
      <c r="F61" s="2177">
        <v>6.5</v>
      </c>
      <c r="G61" s="2177">
        <v>9.1999999999999886</v>
      </c>
      <c r="H61" s="2178">
        <v>4.0999999999999943</v>
      </c>
      <c r="I61" s="1707"/>
    </row>
    <row r="62" spans="1:9">
      <c r="A62" s="1707"/>
      <c r="B62" s="2176" t="s">
        <v>1715</v>
      </c>
      <c r="C62" s="2177">
        <v>50.191065574548702</v>
      </c>
      <c r="D62" s="2177">
        <v>41.216708227612237</v>
      </c>
      <c r="E62" s="2177">
        <v>59.688759995270836</v>
      </c>
      <c r="F62" s="2177">
        <v>6.4000000000000057</v>
      </c>
      <c r="G62" s="2177">
        <v>8.5</v>
      </c>
      <c r="H62" s="2178">
        <v>4.6000000000000085</v>
      </c>
      <c r="I62" s="1707"/>
    </row>
    <row r="63" spans="1:9">
      <c r="A63" s="1707"/>
      <c r="B63" s="2176" t="s">
        <v>1716</v>
      </c>
      <c r="C63" s="2177">
        <v>49.488790907657361</v>
      </c>
      <c r="D63" s="2177">
        <v>39.915207210220743</v>
      </c>
      <c r="E63" s="2177">
        <v>59.683620109084472</v>
      </c>
      <c r="F63" s="2177">
        <v>5.7999999999999829</v>
      </c>
      <c r="G63" s="2177">
        <v>6.9999999999999858</v>
      </c>
      <c r="H63" s="2178">
        <v>4.6999999999999886</v>
      </c>
      <c r="I63" s="1707"/>
    </row>
    <row r="64" spans="1:9">
      <c r="A64" s="1707"/>
      <c r="B64" s="2176" t="s">
        <v>1717</v>
      </c>
      <c r="C64" s="2177">
        <v>48.845730970619485</v>
      </c>
      <c r="D64" s="2177">
        <v>39.614468646191888</v>
      </c>
      <c r="E64" s="2177">
        <v>58.59390239447805</v>
      </c>
      <c r="F64" s="2177">
        <v>4.6000000000000085</v>
      </c>
      <c r="G64" s="2177">
        <v>4.6000000000000085</v>
      </c>
      <c r="H64" s="2178">
        <v>4.6999999999999886</v>
      </c>
      <c r="I64" s="1707"/>
    </row>
    <row r="65" spans="1:9">
      <c r="A65" s="1707"/>
      <c r="B65" s="2176" t="s">
        <v>1718</v>
      </c>
      <c r="C65" s="2177">
        <v>49.421632827341782</v>
      </c>
      <c r="D65" s="2177">
        <v>40.308509832057325</v>
      </c>
      <c r="E65" s="2177">
        <v>59.035251987720116</v>
      </c>
      <c r="F65" s="2177">
        <v>5.0999999999999943</v>
      </c>
      <c r="G65" s="2177">
        <v>4.8000000000000114</v>
      </c>
      <c r="H65" s="2178">
        <v>5.4000000000000341</v>
      </c>
      <c r="I65" s="1707"/>
    </row>
    <row r="66" spans="1:9">
      <c r="A66" s="1707"/>
      <c r="B66" s="2176" t="s">
        <v>1719</v>
      </c>
      <c r="C66" s="2177">
        <v>49.523812824985313</v>
      </c>
      <c r="D66" s="2177">
        <v>40.532550606080079</v>
      </c>
      <c r="E66" s="2177">
        <v>58.980439706511198</v>
      </c>
      <c r="F66" s="2177">
        <v>5.4000000000000057</v>
      </c>
      <c r="G66" s="2177">
        <v>5.4000000000000057</v>
      </c>
      <c r="H66" s="2178">
        <v>5.4000000000000341</v>
      </c>
      <c r="I66" s="1707"/>
    </row>
    <row r="67" spans="1:9">
      <c r="A67" s="1707"/>
      <c r="B67" s="2176" t="s">
        <v>1720</v>
      </c>
      <c r="C67" s="2177">
        <v>49.551929425162477</v>
      </c>
      <c r="D67" s="2177">
        <v>40.883061990620938</v>
      </c>
      <c r="E67" s="2177">
        <v>58.64107836873351</v>
      </c>
      <c r="F67" s="2177">
        <v>5.5999999999999801</v>
      </c>
      <c r="G67" s="2177">
        <v>6</v>
      </c>
      <c r="H67" s="2178">
        <v>5.4000000000000057</v>
      </c>
      <c r="I67" s="1707"/>
    </row>
    <row r="68" spans="1:9">
      <c r="A68" s="1707"/>
      <c r="B68" s="2176" t="s">
        <v>93</v>
      </c>
      <c r="C68" s="2177">
        <v>50.313590183825802</v>
      </c>
      <c r="D68" s="2177">
        <v>41.420392411580444</v>
      </c>
      <c r="E68" s="2177">
        <v>59.686815205640912</v>
      </c>
      <c r="F68" s="2177">
        <v>6.5999999999999801</v>
      </c>
      <c r="G68" s="2177">
        <v>7.8000000000000114</v>
      </c>
      <c r="H68" s="2178">
        <v>5.6000000000000085</v>
      </c>
      <c r="I68" s="1707"/>
    </row>
    <row r="69" spans="1:9">
      <c r="A69" s="1707"/>
      <c r="B69" s="2176" t="s">
        <v>104</v>
      </c>
      <c r="C69" s="2177">
        <v>49.876321525230054</v>
      </c>
      <c r="D69" s="2177">
        <v>40.745390424938606</v>
      </c>
      <c r="E69" s="2177">
        <v>59.560268070755988</v>
      </c>
      <c r="F69" s="2177">
        <v>6.6999999999999886</v>
      </c>
      <c r="G69" s="2177">
        <v>8.0999999999999801</v>
      </c>
      <c r="H69" s="2178">
        <v>5.6000000000000085</v>
      </c>
      <c r="I69" s="1707"/>
    </row>
    <row r="70" spans="1:9">
      <c r="A70" s="1707"/>
      <c r="B70" s="2179" t="s">
        <v>103</v>
      </c>
      <c r="C70" s="2180">
        <v>49.81502072410548</v>
      </c>
      <c r="D70" s="2180">
        <v>41.809864784622491</v>
      </c>
      <c r="E70" s="2180">
        <v>58.158549340652876</v>
      </c>
      <c r="F70" s="2180">
        <v>8</v>
      </c>
      <c r="G70" s="2180">
        <v>10.799999999999983</v>
      </c>
      <c r="H70" s="2181">
        <v>5.6000000000000085</v>
      </c>
      <c r="I70" s="1707"/>
    </row>
    <row r="71" spans="1:9">
      <c r="A71" s="1707"/>
      <c r="B71" s="1713" t="s">
        <v>1725</v>
      </c>
      <c r="C71" s="1714">
        <v>53.17659400946593</v>
      </c>
      <c r="D71" s="1714">
        <v>44.691685002400355</v>
      </c>
      <c r="E71" s="1714">
        <v>61.625643089467886</v>
      </c>
      <c r="F71" s="1714">
        <v>6.7044381491973439</v>
      </c>
      <c r="G71" s="1714">
        <v>9.3457943925233593</v>
      </c>
      <c r="H71" s="1715">
        <v>4.0991420400381458</v>
      </c>
      <c r="I71" s="1707"/>
    </row>
    <row r="72" spans="1:9">
      <c r="A72" s="1707"/>
      <c r="B72" s="2173" t="s">
        <v>138</v>
      </c>
      <c r="C72" s="2174">
        <v>52.904640465464261</v>
      </c>
      <c r="D72" s="2174">
        <v>44.522126041753538</v>
      </c>
      <c r="E72" s="2174">
        <v>61.439226500913385</v>
      </c>
      <c r="F72" s="2174">
        <v>5.6459330143540711</v>
      </c>
      <c r="G72" s="2174">
        <v>9.2293054234062737</v>
      </c>
      <c r="H72" s="2175">
        <v>2.5961538461538538</v>
      </c>
      <c r="I72" s="1707"/>
    </row>
    <row r="73" spans="1:9">
      <c r="A73" s="1707"/>
      <c r="B73" s="2176" t="s">
        <v>136</v>
      </c>
      <c r="C73" s="2177">
        <v>53.436598713122891</v>
      </c>
      <c r="D73" s="2177">
        <v>45.531293378673311</v>
      </c>
      <c r="E73" s="2177">
        <v>61.396910325229634</v>
      </c>
      <c r="F73" s="2177">
        <v>6.0663507109004655</v>
      </c>
      <c r="G73" s="2177">
        <v>10.17740429505136</v>
      </c>
      <c r="H73" s="2178">
        <v>2.5936599423631179</v>
      </c>
      <c r="I73" s="1707"/>
    </row>
    <row r="74" spans="1:9">
      <c r="A74" s="1707"/>
      <c r="B74" s="2176" t="s">
        <v>137</v>
      </c>
      <c r="C74" s="2177">
        <v>53.361072750532337</v>
      </c>
      <c r="D74" s="2177">
        <v>45.93631574034692</v>
      </c>
      <c r="E74" s="2177">
        <v>60.831292945998264</v>
      </c>
      <c r="F74" s="2177">
        <v>5.4460093896713744</v>
      </c>
      <c r="G74" s="2177">
        <v>8.7912087912087884</v>
      </c>
      <c r="H74" s="2178">
        <v>2.689721421709919</v>
      </c>
      <c r="I74" s="1707"/>
    </row>
    <row r="75" spans="1:9">
      <c r="A75" s="1707"/>
      <c r="B75" s="2176" t="s">
        <v>1715</v>
      </c>
      <c r="C75" s="2177">
        <v>52.858296321579537</v>
      </c>
      <c r="D75" s="2177">
        <v>44.50229011221878</v>
      </c>
      <c r="E75" s="2177">
        <v>61.498846551788276</v>
      </c>
      <c r="F75" s="2177">
        <v>5.2631578947368354</v>
      </c>
      <c r="G75" s="2177">
        <v>7.9262672811059929</v>
      </c>
      <c r="H75" s="2178">
        <v>3.0592734225621427</v>
      </c>
      <c r="I75" s="1707"/>
    </row>
    <row r="76" spans="1:9">
      <c r="A76" s="1707"/>
      <c r="B76" s="2176" t="s">
        <v>1716</v>
      </c>
      <c r="C76" s="2177">
        <v>51.780453455083283</v>
      </c>
      <c r="D76" s="2177">
        <v>42.534742418775956</v>
      </c>
      <c r="E76" s="2177">
        <v>61.465055120682166</v>
      </c>
      <c r="F76" s="2177">
        <v>4.631379962192824</v>
      </c>
      <c r="G76" s="2177">
        <v>6.6355140186915804</v>
      </c>
      <c r="H76" s="2178">
        <v>2.9608404966570987</v>
      </c>
      <c r="I76" s="1707"/>
    </row>
    <row r="77" spans="1:9">
      <c r="A77" s="1707"/>
      <c r="B77" s="2176" t="s">
        <v>1717</v>
      </c>
      <c r="C77" s="2177">
        <v>51.15707989663678</v>
      </c>
      <c r="D77" s="2177">
        <v>42.236583692696115</v>
      </c>
      <c r="E77" s="2177">
        <v>60.412318358677254</v>
      </c>
      <c r="F77" s="2177">
        <v>4.7801147227533534</v>
      </c>
      <c r="G77" s="2177">
        <v>6.5965583173996265</v>
      </c>
      <c r="H77" s="2178">
        <v>3.151862464183381</v>
      </c>
      <c r="I77" s="1707"/>
    </row>
    <row r="78" spans="1:9">
      <c r="A78" s="1707"/>
      <c r="B78" s="2176" t="s">
        <v>1718</v>
      </c>
      <c r="C78" s="2177">
        <v>52.027970465389345</v>
      </c>
      <c r="D78" s="2177">
        <v>43.102900388735094</v>
      </c>
      <c r="E78" s="2177">
        <v>61.273102597321618</v>
      </c>
      <c r="F78" s="2177">
        <v>5.2331113225499593</v>
      </c>
      <c r="G78" s="2177">
        <v>6.9656488549618274</v>
      </c>
      <c r="H78" s="2178">
        <v>3.7950664136622265</v>
      </c>
      <c r="I78" s="1707"/>
    </row>
    <row r="79" spans="1:9">
      <c r="A79" s="1707"/>
      <c r="B79" s="2176" t="s">
        <v>1719</v>
      </c>
      <c r="C79" s="2177">
        <v>52.522123096052113</v>
      </c>
      <c r="D79" s="2177">
        <v>43.975995172019289</v>
      </c>
      <c r="E79" s="2177">
        <v>61.285644774975907</v>
      </c>
      <c r="F79" s="2177">
        <v>5.9772296015180331</v>
      </c>
      <c r="G79" s="2177">
        <v>8.4440227703984618</v>
      </c>
      <c r="H79" s="2178">
        <v>3.9848197343453506</v>
      </c>
      <c r="I79" s="1707"/>
    </row>
    <row r="80" spans="1:9">
      <c r="A80" s="1707"/>
      <c r="B80" s="2176" t="s">
        <v>1720</v>
      </c>
      <c r="C80" s="2177">
        <v>53.475388235294119</v>
      </c>
      <c r="D80" s="2177">
        <v>45.719691479481796</v>
      </c>
      <c r="E80" s="2177">
        <v>60.998771510753087</v>
      </c>
      <c r="F80" s="2177">
        <v>7.9545454545454533</v>
      </c>
      <c r="G80" s="2177">
        <v>11.79245283018868</v>
      </c>
      <c r="H80" s="2178">
        <v>4.0796963946869056</v>
      </c>
      <c r="I80" s="1707"/>
    </row>
    <row r="81" spans="1:9">
      <c r="A81" s="1707"/>
      <c r="B81" s="2176" t="s">
        <v>93</v>
      </c>
      <c r="C81" s="2177">
        <v>54.473532152842502</v>
      </c>
      <c r="D81" s="2177">
        <v>46.425997457346703</v>
      </c>
      <c r="E81" s="2177">
        <v>62.258707323470077</v>
      </c>
      <c r="F81" s="2177">
        <v>8.2551594746716859</v>
      </c>
      <c r="G81" s="2177">
        <v>12.152133580705012</v>
      </c>
      <c r="H81" s="2178">
        <v>4.2613636363636402</v>
      </c>
      <c r="I81" s="1707"/>
    </row>
    <row r="82" spans="1:9">
      <c r="A82" s="1707"/>
      <c r="B82" s="2176" t="s">
        <v>104</v>
      </c>
      <c r="C82" s="2177">
        <v>54.912933025404165</v>
      </c>
      <c r="D82" s="2177">
        <v>45.556135089265631</v>
      </c>
      <c r="E82" s="2177">
        <v>63.5873938290026</v>
      </c>
      <c r="F82" s="2177">
        <v>10.121836925960622</v>
      </c>
      <c r="G82" s="2177">
        <v>11.840888066605018</v>
      </c>
      <c r="H82" s="2178">
        <v>6.7234848484848584</v>
      </c>
      <c r="I82" s="1707"/>
    </row>
    <row r="83" spans="1:9">
      <c r="A83" s="1707"/>
      <c r="B83" s="2179" t="s">
        <v>1726</v>
      </c>
      <c r="C83" s="2180">
        <v>55.14264108352144</v>
      </c>
      <c r="D83" s="2180">
        <v>46.601654735365983</v>
      </c>
      <c r="E83" s="2180">
        <v>63.403966597599677</v>
      </c>
      <c r="F83" s="2180">
        <v>10.648148148148138</v>
      </c>
      <c r="G83" s="2180">
        <v>11.462093862815891</v>
      </c>
      <c r="H83" s="2181">
        <v>8.9962121212121389</v>
      </c>
      <c r="I83" s="1707"/>
    </row>
    <row r="84" spans="1:9">
      <c r="A84" s="1707"/>
      <c r="B84" s="1713" t="s">
        <v>1727</v>
      </c>
      <c r="C84" s="1714">
        <v>59.867197773444531</v>
      </c>
      <c r="D84" s="1714">
        <v>52.44588334042367</v>
      </c>
      <c r="E84" s="1714">
        <v>67.156149520573976</v>
      </c>
      <c r="F84" s="1714">
        <v>12.630639531789086</v>
      </c>
      <c r="G84" s="1714">
        <v>17.115386301821857</v>
      </c>
      <c r="H84" s="1715">
        <v>8.8837703542190951</v>
      </c>
      <c r="I84" s="1707"/>
    </row>
    <row r="85" spans="1:9">
      <c r="A85" s="1707"/>
      <c r="B85" s="2173" t="s">
        <v>138</v>
      </c>
      <c r="C85" s="2174">
        <v>59.174529523121414</v>
      </c>
      <c r="D85" s="2174">
        <v>50.116085869681086</v>
      </c>
      <c r="E85" s="2174">
        <v>68.320417905160681</v>
      </c>
      <c r="F85" s="2174">
        <v>11.820652173913032</v>
      </c>
      <c r="G85" s="2174">
        <v>12.534843205574916</v>
      </c>
      <c r="H85" s="2175">
        <v>11.152764761012165</v>
      </c>
      <c r="I85" s="1707"/>
    </row>
    <row r="86" spans="1:9">
      <c r="A86" s="1707"/>
      <c r="B86" s="2176" t="s">
        <v>136</v>
      </c>
      <c r="C86" s="2177">
        <v>60.112612748505647</v>
      </c>
      <c r="D86" s="2177">
        <v>51.888173574524991</v>
      </c>
      <c r="E86" s="2177">
        <v>68.275844689966277</v>
      </c>
      <c r="F86" s="2177">
        <v>12.439678284182293</v>
      </c>
      <c r="G86" s="2177">
        <v>13.847457627118658</v>
      </c>
      <c r="H86" s="2178">
        <v>11.17977528089888</v>
      </c>
      <c r="I86" s="1707"/>
    </row>
    <row r="87" spans="1:9">
      <c r="A87" s="1707"/>
      <c r="B87" s="2176" t="s">
        <v>137</v>
      </c>
      <c r="C87" s="2177">
        <v>60.447759725393219</v>
      </c>
      <c r="D87" s="2177">
        <v>53.079948051497787</v>
      </c>
      <c r="E87" s="2177">
        <v>67.701432567168737</v>
      </c>
      <c r="F87" s="2177">
        <v>13.232413178984871</v>
      </c>
      <c r="G87" s="2177">
        <v>15.488215488215488</v>
      </c>
      <c r="H87" s="2178">
        <v>10.729653882132823</v>
      </c>
      <c r="I87" s="1707"/>
    </row>
    <row r="88" spans="1:9">
      <c r="A88" s="1707"/>
      <c r="B88" s="2176" t="s">
        <v>1715</v>
      </c>
      <c r="C88" s="2177">
        <v>60.11383356441533</v>
      </c>
      <c r="D88" s="2177">
        <v>52.091420745927543</v>
      </c>
      <c r="E88" s="2177">
        <v>68.120779515777443</v>
      </c>
      <c r="F88" s="2177">
        <v>13.741071428571445</v>
      </c>
      <c r="G88" s="2177">
        <v>17.028181041844576</v>
      </c>
      <c r="H88" s="2178">
        <v>10.705009276437849</v>
      </c>
      <c r="I88" s="1707"/>
    </row>
    <row r="89" spans="1:9">
      <c r="A89" s="1707"/>
      <c r="B89" s="2176" t="s">
        <v>1716</v>
      </c>
      <c r="C89" s="2177">
        <v>58.73381317013142</v>
      </c>
      <c r="D89" s="2177">
        <v>49.788487839014209</v>
      </c>
      <c r="E89" s="2177">
        <v>67.738885080644636</v>
      </c>
      <c r="F89" s="2177">
        <v>13.396567299006307</v>
      </c>
      <c r="G89" s="2177">
        <v>16.993865030674854</v>
      </c>
      <c r="H89" s="2178">
        <v>10.185528756957325</v>
      </c>
      <c r="I89" s="1707"/>
    </row>
    <row r="90" spans="1:9">
      <c r="A90" s="1707"/>
      <c r="B90" s="2176" t="s">
        <v>1717</v>
      </c>
      <c r="C90" s="2177">
        <v>58.203156349484246</v>
      </c>
      <c r="D90" s="2177">
        <v>49.986531987145234</v>
      </c>
      <c r="E90" s="2177">
        <v>66.332839250582083</v>
      </c>
      <c r="F90" s="2177">
        <v>13.768248175182492</v>
      </c>
      <c r="G90" s="2177">
        <v>18.367713004484301</v>
      </c>
      <c r="H90" s="2178">
        <v>9.7129629629629619</v>
      </c>
      <c r="I90" s="1707"/>
    </row>
    <row r="91" spans="1:9">
      <c r="A91" s="1707"/>
      <c r="B91" s="2176" t="s">
        <v>1718</v>
      </c>
      <c r="C91" s="2177">
        <v>58.896497286629497</v>
      </c>
      <c r="D91" s="2177">
        <v>51.118084853280671</v>
      </c>
      <c r="E91" s="2177">
        <v>66.549049226290464</v>
      </c>
      <c r="F91" s="2177">
        <v>13.236889692585891</v>
      </c>
      <c r="G91" s="2177">
        <v>18.545941123996428</v>
      </c>
      <c r="H91" s="2178">
        <v>8.564899451553913</v>
      </c>
      <c r="I91" s="1707"/>
    </row>
    <row r="92" spans="1:9">
      <c r="A92" s="1707"/>
      <c r="B92" s="2176" t="s">
        <v>1719</v>
      </c>
      <c r="C92" s="2177">
        <v>59.25625850423323</v>
      </c>
      <c r="D92" s="2177">
        <v>51.919073966064154</v>
      </c>
      <c r="E92" s="2177">
        <v>66.401926486003489</v>
      </c>
      <c r="F92" s="2177">
        <v>12.855863921217534</v>
      </c>
      <c r="G92" s="2177">
        <v>18.057742782152246</v>
      </c>
      <c r="H92" s="2178">
        <v>8.2299270072992812</v>
      </c>
      <c r="I92" s="1707"/>
    </row>
    <row r="93" spans="1:9">
      <c r="A93" s="1707"/>
      <c r="B93" s="2176" t="s">
        <v>1720</v>
      </c>
      <c r="C93" s="2177">
        <v>59.667956492844127</v>
      </c>
      <c r="D93" s="2177">
        <v>53.015932308730669</v>
      </c>
      <c r="E93" s="2177">
        <v>66.083317240756656</v>
      </c>
      <c r="F93" s="2177">
        <v>11.578947368421041</v>
      </c>
      <c r="G93" s="2177">
        <v>13.974683544303801</v>
      </c>
      <c r="H93" s="2178">
        <v>8.2224247948951614</v>
      </c>
      <c r="I93" s="1707"/>
    </row>
    <row r="94" spans="1:9">
      <c r="A94" s="1707"/>
      <c r="B94" s="2176" t="s">
        <v>93</v>
      </c>
      <c r="C94" s="2177">
        <v>61.248957783472846</v>
      </c>
      <c r="D94" s="2177">
        <v>54.774433527320134</v>
      </c>
      <c r="E94" s="2177">
        <v>67.49278774162741</v>
      </c>
      <c r="F94" s="2177">
        <v>12.435008665511262</v>
      </c>
      <c r="G94" s="2177">
        <v>17.940446650124059</v>
      </c>
      <c r="H94" s="2178">
        <v>8.3560399636694029</v>
      </c>
      <c r="I94" s="1707"/>
    </row>
    <row r="95" spans="1:9">
      <c r="A95" s="1707"/>
      <c r="B95" s="2176" t="s">
        <v>104</v>
      </c>
      <c r="C95" s="2177">
        <v>61.488982043976272</v>
      </c>
      <c r="D95" s="2177">
        <v>55.337581539045104</v>
      </c>
      <c r="E95" s="2177">
        <v>67.353279906911411</v>
      </c>
      <c r="F95" s="2177">
        <v>11.97446808510638</v>
      </c>
      <c r="G95" s="2177">
        <v>21.455748552522749</v>
      </c>
      <c r="H95" s="2178">
        <v>5.8651286601597121</v>
      </c>
      <c r="I95" s="1707"/>
    </row>
    <row r="96" spans="1:9">
      <c r="A96" s="1707"/>
      <c r="B96" s="2179" t="s">
        <v>1726</v>
      </c>
      <c r="C96" s="2180">
        <v>61.256539495157668</v>
      </c>
      <c r="D96" s="2180">
        <v>56.47860897701289</v>
      </c>
      <c r="E96" s="2180">
        <v>65.777389736020041</v>
      </c>
      <c r="F96" s="2180">
        <v>11.087866108786599</v>
      </c>
      <c r="G96" s="2180">
        <v>21.149797570850211</v>
      </c>
      <c r="H96" s="2181">
        <v>3.7011294526498659</v>
      </c>
      <c r="I96" s="1707"/>
    </row>
    <row r="97" spans="1:9">
      <c r="A97" s="1707"/>
      <c r="B97" s="1713" t="s">
        <v>1728</v>
      </c>
      <c r="C97" s="1714">
        <v>65.600152255925224</v>
      </c>
      <c r="D97" s="1714">
        <v>60.397438122189776</v>
      </c>
      <c r="E97" s="1714">
        <v>70.439652573463675</v>
      </c>
      <c r="F97" s="1714">
        <v>9.6000000000000085</v>
      </c>
      <c r="G97" s="1714">
        <v>15.452698136243754</v>
      </c>
      <c r="H97" s="1715">
        <v>5.0045618527696689</v>
      </c>
      <c r="I97" s="1707"/>
    </row>
    <row r="98" spans="1:9">
      <c r="A98" s="1707"/>
      <c r="B98" s="2173" t="s">
        <v>138</v>
      </c>
      <c r="C98" s="2174">
        <v>65.170815108505039</v>
      </c>
      <c r="D98" s="2174">
        <v>59.685355452041769</v>
      </c>
      <c r="E98" s="2174">
        <v>70.219290066389689</v>
      </c>
      <c r="F98" s="2174">
        <v>10.076954232482777</v>
      </c>
      <c r="G98" s="2174">
        <v>19.181051164950858</v>
      </c>
      <c r="H98" s="2175">
        <v>2.8583473861720137</v>
      </c>
      <c r="I98" s="1707"/>
    </row>
    <row r="99" spans="1:9">
      <c r="A99" s="1707"/>
      <c r="B99" s="2176" t="s">
        <v>136</v>
      </c>
      <c r="C99" s="2177">
        <v>65.633188192560183</v>
      </c>
      <c r="D99" s="2177">
        <v>60.69502845349907</v>
      </c>
      <c r="E99" s="2177">
        <v>70.147567219116539</v>
      </c>
      <c r="F99" s="2177">
        <v>9.1320934668574125</v>
      </c>
      <c r="G99" s="2177">
        <v>17.090963227631391</v>
      </c>
      <c r="H99" s="2178">
        <v>2.8212902139127465</v>
      </c>
      <c r="I99" s="1707"/>
    </row>
    <row r="100" spans="1:9">
      <c r="A100" s="1707"/>
      <c r="B100" s="2176" t="s">
        <v>137</v>
      </c>
      <c r="C100" s="2177">
        <v>65.652159575817166</v>
      </c>
      <c r="D100" s="2177">
        <v>61.391321379318349</v>
      </c>
      <c r="E100" s="2177">
        <v>69.566799696805859</v>
      </c>
      <c r="F100" s="2177">
        <v>8.5325574079899269</v>
      </c>
      <c r="G100" s="2177">
        <v>15.721574344023352</v>
      </c>
      <c r="H100" s="2178">
        <v>3.2778575652614705</v>
      </c>
      <c r="I100" s="1707"/>
    </row>
    <row r="101" spans="1:9">
      <c r="A101" s="1707"/>
      <c r="B101" s="2176" t="s">
        <v>1715</v>
      </c>
      <c r="C101" s="2177">
        <v>65.61261166621145</v>
      </c>
      <c r="D101" s="2177">
        <v>60.742255894371205</v>
      </c>
      <c r="E101" s="2177">
        <v>70.188848081431431</v>
      </c>
      <c r="F101" s="2177">
        <v>9.0666457335740489</v>
      </c>
      <c r="G101" s="2177">
        <v>16.637478108581448</v>
      </c>
      <c r="H101" s="2178">
        <v>3.1171442936148708</v>
      </c>
      <c r="I101" s="1707"/>
    </row>
    <row r="102" spans="1:9">
      <c r="A102" s="1707"/>
      <c r="B102" s="2176" t="s">
        <v>1716</v>
      </c>
      <c r="C102" s="2177">
        <v>64.796952534670666</v>
      </c>
      <c r="D102" s="2177">
        <v>58.792027197513427</v>
      </c>
      <c r="E102" s="2177">
        <v>70.449668125760056</v>
      </c>
      <c r="F102" s="2177">
        <v>10.24456305265673</v>
      </c>
      <c r="G102" s="2177">
        <v>18.113716383249653</v>
      </c>
      <c r="H102" s="2178">
        <v>4.0747600606162706</v>
      </c>
      <c r="I102" s="1707"/>
    </row>
    <row r="103" spans="1:9">
      <c r="A103" s="1707"/>
      <c r="B103" s="2176" t="s">
        <v>1717</v>
      </c>
      <c r="C103" s="2177">
        <v>64.441363765326727</v>
      </c>
      <c r="D103" s="2177">
        <v>59.113638875468311</v>
      </c>
      <c r="E103" s="2177">
        <v>69.334919142229211</v>
      </c>
      <c r="F103" s="2177">
        <v>10.650413024300278</v>
      </c>
      <c r="G103" s="2177">
        <v>18.267919381724511</v>
      </c>
      <c r="H103" s="2178">
        <v>4.6164233268630284</v>
      </c>
      <c r="I103" s="1707"/>
    </row>
    <row r="104" spans="1:9">
      <c r="A104" s="1707"/>
      <c r="B104" s="2176" t="s">
        <v>1718</v>
      </c>
      <c r="C104" s="2177">
        <v>65.34611737217034</v>
      </c>
      <c r="D104" s="2177">
        <v>60.058748126303811</v>
      </c>
      <c r="E104" s="2177">
        <v>70.270123664980332</v>
      </c>
      <c r="F104" s="2177">
        <v>10.891089108910904</v>
      </c>
      <c r="G104" s="2177">
        <v>17.473098051019662</v>
      </c>
      <c r="H104" s="2178">
        <v>5.6411551738654566</v>
      </c>
      <c r="I104" s="1707"/>
    </row>
    <row r="105" spans="1:9">
      <c r="A105" s="1707"/>
      <c r="B105" s="2176" t="s">
        <v>1719</v>
      </c>
      <c r="C105" s="2177">
        <v>65.159144177918805</v>
      </c>
      <c r="D105" s="2177">
        <v>59.624387191837215</v>
      </c>
      <c r="E105" s="2177">
        <v>70.303043724381297</v>
      </c>
      <c r="F105" s="2177">
        <v>9.9079803268284934</v>
      </c>
      <c r="G105" s="2177">
        <v>14.843634207796057</v>
      </c>
      <c r="H105" s="2178">
        <v>5.98549991569719</v>
      </c>
      <c r="I105" s="1707"/>
    </row>
    <row r="106" spans="1:9">
      <c r="A106" s="1707"/>
      <c r="B106" s="2176" t="s">
        <v>1720</v>
      </c>
      <c r="C106" s="2177">
        <v>65.498441464058246</v>
      </c>
      <c r="D106" s="2177">
        <v>60.462174026609596</v>
      </c>
      <c r="E106" s="2177">
        <v>70.147647754905194</v>
      </c>
      <c r="F106" s="2177">
        <v>9.7484276729559554</v>
      </c>
      <c r="G106" s="2177">
        <v>16.059529098178587</v>
      </c>
      <c r="H106" s="2178">
        <v>6.25</v>
      </c>
      <c r="I106" s="1707"/>
    </row>
    <row r="107" spans="1:9">
      <c r="A107" s="1707"/>
      <c r="B107" s="2176" t="s">
        <v>93</v>
      </c>
      <c r="C107" s="2177">
        <v>66.682698510538245</v>
      </c>
      <c r="D107" s="2177">
        <v>60.946418070884128</v>
      </c>
      <c r="E107" s="2177">
        <v>72.09368069230338</v>
      </c>
      <c r="F107" s="2177">
        <v>8.8092485549132959</v>
      </c>
      <c r="G107" s="2177">
        <v>11.256048811277083</v>
      </c>
      <c r="H107" s="2178">
        <v>6.9237217099748563</v>
      </c>
      <c r="I107" s="1707"/>
    </row>
    <row r="108" spans="1:9">
      <c r="A108" s="1707"/>
      <c r="B108" s="2176" t="s">
        <v>104</v>
      </c>
      <c r="C108" s="2177">
        <v>66.559486693739743</v>
      </c>
      <c r="D108" s="2177">
        <v>60.755968313665065</v>
      </c>
      <c r="E108" s="2177">
        <v>72.027722578863049</v>
      </c>
      <c r="F108" s="2177">
        <v>8.1781561146158026</v>
      </c>
      <c r="G108" s="2177">
        <v>9.7861618087714533</v>
      </c>
      <c r="H108" s="2178">
        <v>7.0488643030760016</v>
      </c>
      <c r="I108" s="1707"/>
    </row>
    <row r="109" spans="1:9">
      <c r="A109" s="1707"/>
      <c r="B109" s="2179" t="s">
        <v>1726</v>
      </c>
      <c r="C109" s="2180">
        <v>66.785600675453409</v>
      </c>
      <c r="D109" s="2180">
        <v>62.682363623442548</v>
      </c>
      <c r="E109" s="2180">
        <v>70.594536578489894</v>
      </c>
      <c r="F109" s="2180">
        <v>8.9566854990583664</v>
      </c>
      <c r="G109" s="2180">
        <v>11.001203047720892</v>
      </c>
      <c r="H109" s="2181">
        <v>7.4396782841823068</v>
      </c>
      <c r="I109" s="1707"/>
    </row>
    <row r="110" spans="1:9">
      <c r="A110" s="1707"/>
      <c r="B110" s="1713" t="s">
        <v>1729</v>
      </c>
      <c r="C110" s="1714">
        <v>71.87114720286749</v>
      </c>
      <c r="D110" s="1714">
        <v>69.31190135931385</v>
      </c>
      <c r="E110" s="1714">
        <v>74.288433579600763</v>
      </c>
      <c r="F110" s="1714">
        <v>9.6430494983031849</v>
      </c>
      <c r="G110" s="1714">
        <v>14.700000000000003</v>
      </c>
      <c r="H110" s="1715">
        <v>5.4000000000000057</v>
      </c>
      <c r="I110" s="1707"/>
    </row>
    <row r="111" spans="1:9">
      <c r="A111" s="1707"/>
      <c r="B111" s="2173" t="s">
        <v>138</v>
      </c>
      <c r="C111" s="2174">
        <v>71.36313612313613</v>
      </c>
      <c r="D111" s="2174">
        <v>67.189980552314282</v>
      </c>
      <c r="E111" s="2174">
        <v>75.139335260115601</v>
      </c>
      <c r="F111" s="2174">
        <v>9.537125616307307</v>
      </c>
      <c r="G111" s="2174">
        <v>12.541404169643442</v>
      </c>
      <c r="H111" s="2175">
        <v>6.9841790310681233</v>
      </c>
      <c r="I111" s="1707"/>
    </row>
    <row r="112" spans="1:9">
      <c r="A112" s="1707"/>
      <c r="B112" s="2176" t="s">
        <v>136</v>
      </c>
      <c r="C112" s="2177">
        <v>71.2606599713056</v>
      </c>
      <c r="D112" s="2177">
        <v>68.114467102731822</v>
      </c>
      <c r="E112" s="2177">
        <v>74.130311778291002</v>
      </c>
      <c r="F112" s="2177">
        <v>8.6301070570242473</v>
      </c>
      <c r="G112" s="2177">
        <v>12.186904005085822</v>
      </c>
      <c r="H112" s="2178">
        <v>5.618805799000711</v>
      </c>
      <c r="I112" s="1707"/>
    </row>
    <row r="113" spans="1:9">
      <c r="A113" s="1707"/>
      <c r="B113" s="2176" t="s">
        <v>137</v>
      </c>
      <c r="C113" s="2177">
        <v>71.400246796392977</v>
      </c>
      <c r="D113" s="2177">
        <v>69.422243491577333</v>
      </c>
      <c r="E113" s="2177">
        <v>73.372711670480555</v>
      </c>
      <c r="F113" s="2177">
        <v>8.9</v>
      </c>
      <c r="G113" s="2177">
        <v>13.056622787680297</v>
      </c>
      <c r="H113" s="2178">
        <v>5.439672801635993</v>
      </c>
      <c r="I113" s="1707"/>
    </row>
    <row r="114" spans="1:9">
      <c r="A114" s="1707"/>
      <c r="B114" s="2176" t="s">
        <v>1715</v>
      </c>
      <c r="C114" s="2177">
        <v>71.1131123648331</v>
      </c>
      <c r="D114" s="2177">
        <v>68.786791744840528</v>
      </c>
      <c r="E114" s="2177">
        <v>73.368986834573562</v>
      </c>
      <c r="F114" s="2177">
        <v>8.4</v>
      </c>
      <c r="G114" s="2177">
        <v>13.3</v>
      </c>
      <c r="H114" s="2178">
        <v>4.5</v>
      </c>
      <c r="I114" s="1707"/>
    </row>
    <row r="115" spans="1:9">
      <c r="A115" s="1707"/>
      <c r="B115" s="2176" t="s">
        <v>1716</v>
      </c>
      <c r="C115" s="2177">
        <v>70.932241054613925</v>
      </c>
      <c r="D115" s="2177">
        <v>67.717108433734936</v>
      </c>
      <c r="E115" s="2177">
        <v>73.988970251716253</v>
      </c>
      <c r="F115" s="2177">
        <v>9.6</v>
      </c>
      <c r="G115" s="2177">
        <v>15.2</v>
      </c>
      <c r="H115" s="2178">
        <v>5</v>
      </c>
      <c r="I115" s="1707"/>
    </row>
    <row r="116" spans="1:9">
      <c r="A116" s="1707"/>
      <c r="B116" s="2176" t="s">
        <v>1717</v>
      </c>
      <c r="C116" s="2177">
        <v>71.694545454545448</v>
      </c>
      <c r="D116" s="2177">
        <v>69.491799455888057</v>
      </c>
      <c r="E116" s="2177">
        <v>73.63086614173227</v>
      </c>
      <c r="F116" s="2177">
        <v>11.3</v>
      </c>
      <c r="G116" s="2177">
        <v>17.600000000000001</v>
      </c>
      <c r="H116" s="2178">
        <v>6.2</v>
      </c>
      <c r="I116" s="1707"/>
    </row>
    <row r="117" spans="1:9">
      <c r="A117" s="1707"/>
      <c r="B117" s="2176" t="s">
        <v>1718</v>
      </c>
      <c r="C117" s="2177">
        <v>71.949380362249755</v>
      </c>
      <c r="D117" s="2177">
        <v>70.006077348066299</v>
      </c>
      <c r="E117" s="2177">
        <v>73.74163575042158</v>
      </c>
      <c r="F117" s="2177">
        <v>10.199999999999999</v>
      </c>
      <c r="G117" s="2177">
        <v>16.600000000000001</v>
      </c>
      <c r="H117" s="2178">
        <v>5</v>
      </c>
      <c r="I117" s="1707"/>
    </row>
    <row r="118" spans="1:9">
      <c r="A118" s="1707"/>
      <c r="B118" s="2176" t="s">
        <v>1719</v>
      </c>
      <c r="C118" s="2177">
        <v>72.059003322259144</v>
      </c>
      <c r="D118" s="2177">
        <v>69.940031286664066</v>
      </c>
      <c r="E118" s="2177">
        <v>74.062179775280896</v>
      </c>
      <c r="F118" s="2177">
        <v>10.7</v>
      </c>
      <c r="G118" s="2177">
        <v>17.3</v>
      </c>
      <c r="H118" s="2178">
        <v>5.3</v>
      </c>
      <c r="I118" s="1707"/>
    </row>
    <row r="119" spans="1:9">
      <c r="A119" s="1707"/>
      <c r="B119" s="2176" t="s">
        <v>1720</v>
      </c>
      <c r="C119" s="2177">
        <v>72.426315294117657</v>
      </c>
      <c r="D119" s="2177">
        <v>70.892256568778976</v>
      </c>
      <c r="E119" s="2177">
        <v>73.870927374301687</v>
      </c>
      <c r="F119" s="2177">
        <v>10.601719197707737</v>
      </c>
      <c r="G119" s="2177">
        <v>17.25677830940991</v>
      </c>
      <c r="H119" s="2178">
        <v>5.2798477881718782</v>
      </c>
      <c r="I119" s="1707"/>
    </row>
    <row r="120" spans="1:9">
      <c r="A120" s="1707"/>
      <c r="B120" s="2176" t="s">
        <v>93</v>
      </c>
      <c r="C120" s="2177">
        <v>72.930335507921725</v>
      </c>
      <c r="D120" s="2177">
        <v>70.68113851992409</v>
      </c>
      <c r="E120" s="2177">
        <v>75.13704963747908</v>
      </c>
      <c r="F120" s="2177">
        <v>9.5</v>
      </c>
      <c r="G120" s="2177">
        <v>15.985879979828539</v>
      </c>
      <c r="H120" s="2178">
        <v>4.1862652869238133</v>
      </c>
      <c r="I120" s="1707"/>
    </row>
    <row r="121" spans="1:9">
      <c r="A121" s="1707"/>
      <c r="B121" s="2176" t="s">
        <v>104</v>
      </c>
      <c r="C121" s="2177">
        <v>72.344868360277147</v>
      </c>
      <c r="D121" s="2177">
        <v>69.414966442953016</v>
      </c>
      <c r="E121" s="2177">
        <v>75.148545961002782</v>
      </c>
      <c r="F121" s="2177">
        <v>8.7613293051359591</v>
      </c>
      <c r="G121" s="2177">
        <v>14.260901929160724</v>
      </c>
      <c r="H121" s="2178">
        <v>4.2906357657375338</v>
      </c>
      <c r="I121" s="1707"/>
    </row>
    <row r="122" spans="1:9">
      <c r="A122" s="1707"/>
      <c r="B122" s="2179" t="s">
        <v>1726</v>
      </c>
      <c r="C122" s="2180">
        <v>73.185128668171544</v>
      </c>
      <c r="D122" s="2180">
        <v>70.314321663019697</v>
      </c>
      <c r="E122" s="2180">
        <v>75.997606093579975</v>
      </c>
      <c r="F122" s="2180">
        <v>9.6</v>
      </c>
      <c r="G122" s="2180">
        <v>12.174855491329481</v>
      </c>
      <c r="H122" s="2181">
        <v>7.6107298814722242</v>
      </c>
      <c r="I122" s="1707"/>
    </row>
    <row r="123" spans="1:9">
      <c r="A123" s="1707"/>
      <c r="B123" s="1713" t="s">
        <v>1730</v>
      </c>
      <c r="C123" s="1714">
        <v>77.847239504565508</v>
      </c>
      <c r="D123" s="1714">
        <v>74.5561713765115</v>
      </c>
      <c r="E123" s="1714">
        <v>80.902467801290896</v>
      </c>
      <c r="F123" s="1714">
        <v>8.3042709975642168</v>
      </c>
      <c r="G123" s="1714">
        <v>7.6999999999999886</v>
      </c>
      <c r="H123" s="1715">
        <v>9.0000000000000142</v>
      </c>
      <c r="I123" s="1707"/>
    </row>
    <row r="124" spans="1:9">
      <c r="A124" s="1707"/>
      <c r="B124" s="2173" t="s">
        <v>138</v>
      </c>
      <c r="C124" s="2174">
        <v>76.826801346801346</v>
      </c>
      <c r="D124" s="2174">
        <v>73.819805523142733</v>
      </c>
      <c r="E124" s="2174">
        <v>79.51526589595376</v>
      </c>
      <c r="F124" s="2174">
        <v>7.6923076923077076</v>
      </c>
      <c r="G124" s="2174">
        <v>9.879963065558627</v>
      </c>
      <c r="H124" s="2175">
        <v>5.8156463106275424</v>
      </c>
      <c r="I124" s="1707"/>
    </row>
    <row r="125" spans="1:9">
      <c r="A125" s="1707"/>
      <c r="B125" s="2176" t="s">
        <v>136</v>
      </c>
      <c r="C125" s="2177">
        <v>77.326413199426113</v>
      </c>
      <c r="D125" s="2177">
        <v>74.983801462100814</v>
      </c>
      <c r="E125" s="2177">
        <v>79.474590069284076</v>
      </c>
      <c r="F125" s="2177">
        <v>8.5411638508983856</v>
      </c>
      <c r="G125" s="2177">
        <v>10.103700345667832</v>
      </c>
      <c r="H125" s="2178">
        <v>7.2508724311748836</v>
      </c>
      <c r="I125" s="1707"/>
    </row>
    <row r="126" spans="1:9">
      <c r="A126" s="1707"/>
      <c r="B126" s="2176" t="s">
        <v>137</v>
      </c>
      <c r="C126" s="2177">
        <v>77.770175605125772</v>
      </c>
      <c r="D126" s="2177">
        <v>76.113078101071977</v>
      </c>
      <c r="E126" s="2177">
        <v>79.349542334096114</v>
      </c>
      <c r="F126" s="2177">
        <v>8.9214380825565911</v>
      </c>
      <c r="G126" s="2177">
        <v>9.6378830083565532</v>
      </c>
      <c r="H126" s="2178">
        <v>8.1458494957331169</v>
      </c>
      <c r="I126" s="1707"/>
    </row>
    <row r="127" spans="1:9">
      <c r="A127" s="1707"/>
      <c r="B127" s="2176" t="s">
        <v>1715</v>
      </c>
      <c r="C127" s="2177">
        <v>77.106055477197941</v>
      </c>
      <c r="D127" s="2177">
        <v>74.563362101313317</v>
      </c>
      <c r="E127" s="2177">
        <v>79.644716657126494</v>
      </c>
      <c r="F127" s="2177">
        <v>8.4273390842733988</v>
      </c>
      <c r="G127" s="2177">
        <v>8.3977900552486062</v>
      </c>
      <c r="H127" s="2178">
        <v>8.301008533747094</v>
      </c>
      <c r="I127" s="1707"/>
    </row>
    <row r="128" spans="1:9">
      <c r="A128" s="1707"/>
      <c r="B128" s="2176" t="s">
        <v>1716</v>
      </c>
      <c r="C128" s="2177">
        <v>76.266195856873821</v>
      </c>
      <c r="D128" s="2177">
        <v>72.490120481927704</v>
      </c>
      <c r="E128" s="2177">
        <v>79.746201372997703</v>
      </c>
      <c r="F128" s="2177">
        <v>7.5197889182058191</v>
      </c>
      <c r="G128" s="2177">
        <v>7.0484581497797478</v>
      </c>
      <c r="H128" s="2178">
        <v>7.7812018489984638</v>
      </c>
      <c r="I128" s="1707"/>
    </row>
    <row r="129" spans="1:9">
      <c r="A129" s="1707"/>
      <c r="B129" s="2176" t="s">
        <v>1717</v>
      </c>
      <c r="C129" s="2177">
        <v>76.548863636363635</v>
      </c>
      <c r="D129" s="2177">
        <v>72.294193548387085</v>
      </c>
      <c r="E129" s="2177">
        <v>80.28897637795275</v>
      </c>
      <c r="F129" s="2177">
        <v>6.7708333333333428</v>
      </c>
      <c r="G129" s="2177">
        <v>4.0326975476839095</v>
      </c>
      <c r="H129" s="2178">
        <v>9.0425531914893611</v>
      </c>
      <c r="I129" s="1707"/>
    </row>
    <row r="130" spans="1:9">
      <c r="A130" s="1707"/>
      <c r="B130" s="2176" t="s">
        <v>1718</v>
      </c>
      <c r="C130" s="2177">
        <v>77.028160152526212</v>
      </c>
      <c r="D130" s="2177">
        <v>72.852478295185477</v>
      </c>
      <c r="E130" s="2177">
        <v>80.852636312535139</v>
      </c>
      <c r="F130" s="2177">
        <v>7.058823529411768</v>
      </c>
      <c r="G130" s="2177">
        <v>4.0659340659340728</v>
      </c>
      <c r="H130" s="2178">
        <v>9.6431283219438342</v>
      </c>
      <c r="I130" s="1707"/>
    </row>
    <row r="131" spans="1:9">
      <c r="A131" s="1707"/>
      <c r="B131" s="2176" t="s">
        <v>1719</v>
      </c>
      <c r="C131" s="2177">
        <v>77.135567157095394</v>
      </c>
      <c r="D131" s="2177">
        <v>72.902287837309359</v>
      </c>
      <c r="E131" s="2177">
        <v>81.054455056179776</v>
      </c>
      <c r="F131" s="2177">
        <v>7.0450097847357824</v>
      </c>
      <c r="G131" s="2177">
        <v>4.2354235423542264</v>
      </c>
      <c r="H131" s="2178">
        <v>9.4410876132930497</v>
      </c>
      <c r="I131" s="1707"/>
    </row>
    <row r="132" spans="1:9">
      <c r="A132" s="1707"/>
      <c r="B132" s="2176" t="s">
        <v>1720</v>
      </c>
      <c r="C132" s="2177">
        <v>77.867670588235299</v>
      </c>
      <c r="D132" s="2177">
        <v>74.170734157650685</v>
      </c>
      <c r="E132" s="2177">
        <v>81.269145251396637</v>
      </c>
      <c r="F132" s="2177">
        <v>7.512953367875653</v>
      </c>
      <c r="G132" s="2177">
        <v>4.6245919477693178</v>
      </c>
      <c r="H132" s="2178">
        <v>10.015060240963834</v>
      </c>
      <c r="I132" s="1707"/>
    </row>
    <row r="133" spans="1:9">
      <c r="A133" s="1707"/>
      <c r="B133" s="2176" t="s">
        <v>93</v>
      </c>
      <c r="C133" s="2177">
        <v>79.302889095992541</v>
      </c>
      <c r="D133" s="2177">
        <v>75.713328273244784</v>
      </c>
      <c r="E133" s="2177">
        <v>82.712944785276079</v>
      </c>
      <c r="F133" s="2177">
        <v>8.7378640776698973</v>
      </c>
      <c r="G133" s="2177">
        <v>7.1195652173912976</v>
      </c>
      <c r="H133" s="2178">
        <v>10.082768999247563</v>
      </c>
      <c r="I133" s="1707"/>
    </row>
    <row r="134" spans="1:9">
      <c r="A134" s="1707"/>
      <c r="B134" s="2176" t="s">
        <v>104</v>
      </c>
      <c r="C134" s="2177">
        <v>79.541967667436481</v>
      </c>
      <c r="D134" s="2177">
        <v>76.31124161073825</v>
      </c>
      <c r="E134" s="2177">
        <v>82.595699164345405</v>
      </c>
      <c r="F134" s="2177">
        <v>9.9483204134366758</v>
      </c>
      <c r="G134" s="2177">
        <v>9.9348534201954379</v>
      </c>
      <c r="H134" s="2178">
        <v>9.9099099099099135</v>
      </c>
      <c r="I134" s="1707"/>
    </row>
    <row r="135" spans="1:9">
      <c r="A135" s="1707"/>
      <c r="B135" s="2179" t="s">
        <v>1726</v>
      </c>
      <c r="C135" s="2180">
        <v>81.583422121896163</v>
      </c>
      <c r="D135" s="2180">
        <v>78.655419401896424</v>
      </c>
      <c r="E135" s="2180">
        <v>84.478498367791076</v>
      </c>
      <c r="F135" s="2180">
        <v>11.47540983606558</v>
      </c>
      <c r="G135" s="2180">
        <v>11.862587224906051</v>
      </c>
      <c r="H135" s="2181">
        <v>11.159420289855078</v>
      </c>
      <c r="I135" s="1707"/>
    </row>
    <row r="136" spans="1:9">
      <c r="A136" s="1707"/>
      <c r="B136" s="1713" t="s">
        <v>1731</v>
      </c>
      <c r="C136" s="1714">
        <v>85.506080809911097</v>
      </c>
      <c r="D136" s="1714">
        <v>81.743765730886125</v>
      </c>
      <c r="E136" s="1714">
        <v>89.05244028862667</v>
      </c>
      <c r="F136" s="1714">
        <v>9.8999999999999915</v>
      </c>
      <c r="G136" s="1714">
        <v>9.6000000000000085</v>
      </c>
      <c r="H136" s="1715">
        <v>10.000000000000014</v>
      </c>
      <c r="I136" s="1707"/>
    </row>
    <row r="137" spans="1:9">
      <c r="A137" s="1707"/>
      <c r="B137" s="2173" t="s">
        <v>138</v>
      </c>
      <c r="C137" s="2174">
        <v>85.93291005291006</v>
      </c>
      <c r="D137" s="2174">
        <v>82.814655775962663</v>
      </c>
      <c r="E137" s="2174">
        <v>88.72775144508671</v>
      </c>
      <c r="F137" s="2174">
        <v>11.852776044915785</v>
      </c>
      <c r="G137" s="2174">
        <v>12.184873949579838</v>
      </c>
      <c r="H137" s="2175">
        <v>11.585807385952208</v>
      </c>
      <c r="I137" s="1707"/>
    </row>
    <row r="138" spans="1:9">
      <c r="A138" s="1707"/>
      <c r="B138" s="2176" t="s">
        <v>136</v>
      </c>
      <c r="C138" s="2177">
        <v>86.019067431850786</v>
      </c>
      <c r="D138" s="2177">
        <v>82.779338207002695</v>
      </c>
      <c r="E138" s="2177">
        <v>88.956374133949197</v>
      </c>
      <c r="F138" s="2177">
        <v>11.241507103150084</v>
      </c>
      <c r="G138" s="2177">
        <v>10.396294390118371</v>
      </c>
      <c r="H138" s="2178">
        <v>11.930585683297195</v>
      </c>
      <c r="I138" s="1707"/>
    </row>
    <row r="139" spans="1:9">
      <c r="A139" s="1707"/>
      <c r="B139" s="2176" t="s">
        <v>137</v>
      </c>
      <c r="C139" s="2177">
        <v>85.946502135738015</v>
      </c>
      <c r="D139" s="2177">
        <v>83.074640122511497</v>
      </c>
      <c r="E139" s="2177">
        <v>88.741704805491992</v>
      </c>
      <c r="F139" s="2177">
        <v>10.51344743276286</v>
      </c>
      <c r="G139" s="2177">
        <v>9.1463414634146432</v>
      </c>
      <c r="H139" s="2178">
        <v>11.83644189383071</v>
      </c>
      <c r="I139" s="1707"/>
    </row>
    <row r="140" spans="1:9">
      <c r="A140" s="1707"/>
      <c r="B140" s="2176" t="s">
        <v>1715</v>
      </c>
      <c r="C140" s="2177">
        <v>85.175293841090749</v>
      </c>
      <c r="D140" s="2177">
        <v>81.214018761726081</v>
      </c>
      <c r="E140" s="2177">
        <v>89.001259301659999</v>
      </c>
      <c r="F140" s="2177">
        <v>10.465116279069761</v>
      </c>
      <c r="G140" s="2177">
        <v>8.9194699286442329</v>
      </c>
      <c r="H140" s="2178">
        <v>11.747851002865332</v>
      </c>
      <c r="I140" s="1707"/>
    </row>
    <row r="141" spans="1:9">
      <c r="A141" s="1707"/>
      <c r="B141" s="2176" t="s">
        <v>1716</v>
      </c>
      <c r="C141" s="2177">
        <v>84.173549905838044</v>
      </c>
      <c r="D141" s="2177">
        <v>78.829277108433729</v>
      </c>
      <c r="E141" s="2177">
        <v>89.151578947368421</v>
      </c>
      <c r="F141" s="2177">
        <v>10.368098159509202</v>
      </c>
      <c r="G141" s="2177">
        <v>8.7448559670781947</v>
      </c>
      <c r="H141" s="2178">
        <v>11.794138670478915</v>
      </c>
      <c r="I141" s="1707"/>
    </row>
    <row r="142" spans="1:9">
      <c r="A142" s="1707"/>
      <c r="B142" s="2176" t="s">
        <v>1717</v>
      </c>
      <c r="C142" s="2177">
        <v>84.063721590909083</v>
      </c>
      <c r="D142" s="2177">
        <v>79.224438398756305</v>
      </c>
      <c r="E142" s="2177">
        <v>88.457750281214842</v>
      </c>
      <c r="F142" s="2177">
        <v>9.8170731707317032</v>
      </c>
      <c r="G142" s="2177">
        <v>9.5861707700366452</v>
      </c>
      <c r="H142" s="2178">
        <v>10.174216027874564</v>
      </c>
      <c r="I142" s="1707"/>
    </row>
    <row r="143" spans="1:9">
      <c r="A143" s="1707"/>
      <c r="B143" s="2176" t="s">
        <v>1718</v>
      </c>
      <c r="C143" s="2177">
        <v>84.787407054337464</v>
      </c>
      <c r="D143" s="2177">
        <v>80.622383583267563</v>
      </c>
      <c r="E143" s="2177">
        <v>88.579550309162443</v>
      </c>
      <c r="F143" s="2177">
        <v>10.073260073260087</v>
      </c>
      <c r="G143" s="2177">
        <v>10.665258711721208</v>
      </c>
      <c r="H143" s="2178">
        <v>9.5567867036010909</v>
      </c>
      <c r="I143" s="1707"/>
    </row>
    <row r="144" spans="1:9">
      <c r="A144" s="1707"/>
      <c r="B144" s="2176" t="s">
        <v>1719</v>
      </c>
      <c r="C144" s="2177">
        <v>85.032444233507377</v>
      </c>
      <c r="D144" s="2177">
        <v>81.135052796245603</v>
      </c>
      <c r="E144" s="2177">
        <v>88.550174157303374</v>
      </c>
      <c r="F144" s="2177">
        <v>10.237659963436926</v>
      </c>
      <c r="G144" s="2177">
        <v>11.292875989445903</v>
      </c>
      <c r="H144" s="2178">
        <v>9.247757073844042</v>
      </c>
      <c r="I144" s="1707"/>
    </row>
    <row r="145" spans="1:9">
      <c r="A145" s="1707"/>
      <c r="B145" s="2176" t="s">
        <v>1720</v>
      </c>
      <c r="C145" s="2177">
        <v>85.232263529411767</v>
      </c>
      <c r="D145" s="2177">
        <v>81.807658423493024</v>
      </c>
      <c r="E145" s="2177">
        <v>88.333608938547485</v>
      </c>
      <c r="F145" s="2177">
        <v>9.4578313253011999</v>
      </c>
      <c r="G145" s="2177">
        <v>10.296411856474251</v>
      </c>
      <c r="H145" s="2178">
        <v>8.6926762491444265</v>
      </c>
      <c r="I145" s="1707"/>
    </row>
    <row r="146" spans="1:9">
      <c r="A146" s="1707"/>
      <c r="B146" s="2176" t="s">
        <v>93</v>
      </c>
      <c r="C146" s="2177">
        <v>86.194687791239502</v>
      </c>
      <c r="D146" s="2177">
        <v>82.32047817836812</v>
      </c>
      <c r="E146" s="2177">
        <v>89.836547685443392</v>
      </c>
      <c r="F146" s="2177">
        <v>8.6904761904761756</v>
      </c>
      <c r="G146" s="2177">
        <v>8.7265347539320146</v>
      </c>
      <c r="H146" s="2178">
        <v>8.612440191387563</v>
      </c>
      <c r="I146" s="1707"/>
    </row>
    <row r="147" spans="1:9">
      <c r="A147" s="1707"/>
      <c r="B147" s="2176" t="s">
        <v>104</v>
      </c>
      <c r="C147" s="2177">
        <v>86.084785219399535</v>
      </c>
      <c r="D147" s="2177">
        <v>82.227718120805363</v>
      </c>
      <c r="E147" s="2177">
        <v>89.704345403899708</v>
      </c>
      <c r="F147" s="2177">
        <v>8.2256169212690793</v>
      </c>
      <c r="G147" s="2177">
        <v>7.7</v>
      </c>
      <c r="H147" s="2178">
        <v>8.6065573770491852</v>
      </c>
      <c r="I147" s="1707"/>
    </row>
    <row r="148" spans="1:9">
      <c r="A148" s="1707"/>
      <c r="B148" s="2179" t="s">
        <v>1726</v>
      </c>
      <c r="C148" s="2180">
        <v>87.905214446952584</v>
      </c>
      <c r="D148" s="2180">
        <v>85.260361050328228</v>
      </c>
      <c r="E148" s="2180">
        <v>90.591349292709452</v>
      </c>
      <c r="F148" s="2180">
        <v>7.8</v>
      </c>
      <c r="G148" s="2180">
        <v>8.4</v>
      </c>
      <c r="H148" s="2181">
        <v>7.2</v>
      </c>
      <c r="I148" s="1707"/>
    </row>
    <row r="149" spans="1:9">
      <c r="A149" s="1707"/>
      <c r="B149" s="1713" t="s">
        <v>1732</v>
      </c>
      <c r="C149" s="1714">
        <v>93.270804713948195</v>
      </c>
      <c r="D149" s="1714">
        <v>91.216875030540223</v>
      </c>
      <c r="E149" s="1714">
        <v>95.090850371569019</v>
      </c>
      <c r="F149" s="1714">
        <v>9.0999999999999943</v>
      </c>
      <c r="G149" s="1714">
        <v>11.600000000000009</v>
      </c>
      <c r="H149" s="1715">
        <v>6.8000000000000114</v>
      </c>
      <c r="I149" s="1707"/>
    </row>
    <row r="150" spans="1:9">
      <c r="A150" s="1707"/>
      <c r="B150" s="2173" t="s">
        <v>138</v>
      </c>
      <c r="C150" s="2174">
        <v>92.690601250601247</v>
      </c>
      <c r="D150" s="2174">
        <v>90.142357059509919</v>
      </c>
      <c r="E150" s="2174">
        <v>94.888601156069385</v>
      </c>
      <c r="F150" s="2174">
        <v>7.9</v>
      </c>
      <c r="G150" s="2174">
        <v>8.9</v>
      </c>
      <c r="H150" s="2175">
        <v>7</v>
      </c>
      <c r="I150" s="1707"/>
    </row>
    <row r="151" spans="1:9">
      <c r="A151" s="1707"/>
      <c r="B151" s="2176" t="s">
        <v>136</v>
      </c>
      <c r="C151" s="2177">
        <v>92.849010043041616</v>
      </c>
      <c r="D151" s="2177">
        <v>90.497691419776842</v>
      </c>
      <c r="E151" s="2177">
        <v>94.932771362586607</v>
      </c>
      <c r="F151" s="2177">
        <v>8</v>
      </c>
      <c r="G151" s="2177">
        <v>9.4</v>
      </c>
      <c r="H151" s="2178">
        <v>6.8</v>
      </c>
      <c r="I151" s="1707"/>
    </row>
    <row r="152" spans="1:9">
      <c r="A152" s="1707"/>
      <c r="B152" s="2176" t="s">
        <v>137</v>
      </c>
      <c r="C152" s="2177">
        <v>93.172093023255826</v>
      </c>
      <c r="D152" s="2177">
        <v>91.351163859111793</v>
      </c>
      <c r="E152" s="2177">
        <v>94.832379862700222</v>
      </c>
      <c r="F152" s="2177">
        <v>8.4</v>
      </c>
      <c r="G152" s="2177">
        <v>10</v>
      </c>
      <c r="H152" s="2178">
        <v>6.9</v>
      </c>
      <c r="I152" s="1707"/>
    </row>
    <row r="153" spans="1:9">
      <c r="A153" s="1707"/>
      <c r="B153" s="2176" t="s">
        <v>1715</v>
      </c>
      <c r="C153" s="2177">
        <v>93.669228960977904</v>
      </c>
      <c r="D153" s="2177">
        <v>92.159099437148228</v>
      </c>
      <c r="E153" s="2177">
        <v>95.105832856325122</v>
      </c>
      <c r="F153" s="2177">
        <v>10</v>
      </c>
      <c r="G153" s="2177">
        <v>13.5</v>
      </c>
      <c r="H153" s="2178">
        <v>6.9</v>
      </c>
      <c r="I153" s="1707"/>
    </row>
    <row r="154" spans="1:9">
      <c r="A154" s="1707"/>
      <c r="B154" s="2176" t="s">
        <v>1716</v>
      </c>
      <c r="C154" s="2177">
        <v>92.82952919020714</v>
      </c>
      <c r="D154" s="2177">
        <v>90.202469879518077</v>
      </c>
      <c r="E154" s="2177">
        <v>95.136819221967968</v>
      </c>
      <c r="F154" s="2177">
        <v>10.3</v>
      </c>
      <c r="G154" s="2177">
        <v>14.5</v>
      </c>
      <c r="H154" s="2178">
        <v>6.7</v>
      </c>
      <c r="I154" s="1707"/>
    </row>
    <row r="155" spans="1:9">
      <c r="A155" s="1707"/>
      <c r="B155" s="2176" t="s">
        <v>1717</v>
      </c>
      <c r="C155" s="2177">
        <v>92.232045454545457</v>
      </c>
      <c r="D155" s="2177">
        <v>89.449389817333838</v>
      </c>
      <c r="E155" s="2177">
        <v>94.612305961754771</v>
      </c>
      <c r="F155" s="2177">
        <v>9.6999999999999993</v>
      </c>
      <c r="G155" s="2177">
        <v>12.9</v>
      </c>
      <c r="H155" s="2178">
        <v>6.9</v>
      </c>
      <c r="I155" s="1707"/>
    </row>
    <row r="156" spans="1:9">
      <c r="A156" s="1707"/>
      <c r="B156" s="2176" t="s">
        <v>1718</v>
      </c>
      <c r="C156" s="2177">
        <v>92.217473784556717</v>
      </c>
      <c r="D156" s="2177">
        <v>89.315445935280181</v>
      </c>
      <c r="E156" s="2177">
        <v>94.738684654300158</v>
      </c>
      <c r="F156" s="2177">
        <v>8.8000000000000007</v>
      </c>
      <c r="G156" s="2177">
        <v>10.8</v>
      </c>
      <c r="H156" s="2178">
        <v>6.9</v>
      </c>
      <c r="I156" s="1707"/>
    </row>
    <row r="157" spans="1:9">
      <c r="A157" s="1707"/>
      <c r="B157" s="2176" t="s">
        <v>1719</v>
      </c>
      <c r="C157" s="2177">
        <v>92.553279544375911</v>
      </c>
      <c r="D157" s="2177">
        <v>89.86793899100509</v>
      </c>
      <c r="E157" s="2177">
        <v>94.871191011235936</v>
      </c>
      <c r="F157" s="2177">
        <v>8.9</v>
      </c>
      <c r="G157" s="2177">
        <v>10.8</v>
      </c>
      <c r="H157" s="2178">
        <v>7.1</v>
      </c>
      <c r="I157" s="1707"/>
    </row>
    <row r="158" spans="1:9">
      <c r="A158" s="1707"/>
      <c r="B158" s="2176" t="s">
        <v>1720</v>
      </c>
      <c r="C158" s="2177">
        <v>93.300480000000007</v>
      </c>
      <c r="D158" s="2177">
        <v>91.835942812982978</v>
      </c>
      <c r="E158" s="2177">
        <v>94.508061452513957</v>
      </c>
      <c r="F158" s="2177">
        <v>9.4</v>
      </c>
      <c r="G158" s="2177">
        <v>12.3</v>
      </c>
      <c r="H158" s="2178">
        <v>7</v>
      </c>
      <c r="I158" s="1707"/>
    </row>
    <row r="159" spans="1:9">
      <c r="A159" s="1707"/>
      <c r="B159" s="2176" t="s">
        <v>93</v>
      </c>
      <c r="C159" s="2177">
        <v>94.597017707362539</v>
      </c>
      <c r="D159" s="2177">
        <v>92.922648956356724</v>
      </c>
      <c r="E159" s="2177">
        <v>96.168639152258777</v>
      </c>
      <c r="F159" s="2182">
        <v>9.6999999999999993</v>
      </c>
      <c r="G159" s="2177">
        <v>12.9</v>
      </c>
      <c r="H159" s="2178">
        <v>7</v>
      </c>
      <c r="I159" s="1707"/>
    </row>
    <row r="160" spans="1:9">
      <c r="A160" s="1707"/>
      <c r="B160" s="2176" t="s">
        <v>104</v>
      </c>
      <c r="C160" s="2177">
        <v>94.216572748267893</v>
      </c>
      <c r="D160" s="2177">
        <v>92.289496644295298</v>
      </c>
      <c r="E160" s="2177">
        <v>96.023142061281334</v>
      </c>
      <c r="F160" s="2182">
        <v>9.5</v>
      </c>
      <c r="G160" s="2177">
        <v>12.2</v>
      </c>
      <c r="H160" s="2178">
        <v>7</v>
      </c>
      <c r="I160" s="1707"/>
    </row>
    <row r="161" spans="1:9">
      <c r="A161" s="1707"/>
      <c r="B161" s="2179" t="s">
        <v>1726</v>
      </c>
      <c r="C161" s="2180">
        <v>95.01146275395034</v>
      </c>
      <c r="D161" s="2180">
        <v>94.73373450036469</v>
      </c>
      <c r="E161" s="2180">
        <v>95.382502720348199</v>
      </c>
      <c r="F161" s="2183">
        <v>8.1</v>
      </c>
      <c r="G161" s="2180">
        <v>11.1</v>
      </c>
      <c r="H161" s="2181">
        <v>5.3</v>
      </c>
      <c r="I161" s="1707"/>
    </row>
    <row r="162" spans="1:9">
      <c r="A162" s="1707"/>
      <c r="B162" s="1713" t="s">
        <v>1733</v>
      </c>
      <c r="C162" s="1714">
        <v>100.000232097447</v>
      </c>
      <c r="D162" s="1714">
        <v>100.002419945542</v>
      </c>
      <c r="E162" s="1714">
        <v>100.00058567265299</v>
      </c>
      <c r="F162" s="1714">
        <v>7.2000000000000028</v>
      </c>
      <c r="G162" s="1714">
        <v>9.6000000000000085</v>
      </c>
      <c r="H162" s="1715">
        <v>5.2000000000000028</v>
      </c>
      <c r="I162" s="1707"/>
    </row>
    <row r="163" spans="1:9">
      <c r="A163" s="1707"/>
      <c r="B163" s="2173" t="s">
        <v>138</v>
      </c>
      <c r="C163" s="2174">
        <v>99.64</v>
      </c>
      <c r="D163" s="2174">
        <v>99.68</v>
      </c>
      <c r="E163" s="2174">
        <v>99.61</v>
      </c>
      <c r="F163" s="2174">
        <v>7.5</v>
      </c>
      <c r="G163" s="2174">
        <v>10.6</v>
      </c>
      <c r="H163" s="2175">
        <v>5</v>
      </c>
      <c r="I163" s="1707"/>
    </row>
    <row r="164" spans="1:9">
      <c r="A164" s="1707"/>
      <c r="B164" s="2176" t="s">
        <v>136</v>
      </c>
      <c r="C164" s="2177">
        <v>99.87</v>
      </c>
      <c r="D164" s="2177">
        <v>100.3</v>
      </c>
      <c r="E164" s="2177">
        <v>99.53</v>
      </c>
      <c r="F164" s="2177">
        <v>7.6</v>
      </c>
      <c r="G164" s="2177">
        <v>10.8</v>
      </c>
      <c r="H164" s="2178">
        <v>4.8</v>
      </c>
      <c r="I164" s="1707"/>
    </row>
    <row r="165" spans="1:9">
      <c r="A165" s="1707"/>
      <c r="B165" s="2176" t="s">
        <v>137</v>
      </c>
      <c r="C165" s="2177">
        <v>100.16</v>
      </c>
      <c r="D165" s="2177">
        <v>101.02</v>
      </c>
      <c r="E165" s="2177">
        <v>99.5</v>
      </c>
      <c r="F165" s="2177">
        <v>7.5</v>
      </c>
      <c r="G165" s="2177">
        <v>10.6</v>
      </c>
      <c r="H165" s="2178">
        <v>4.9000000000000004</v>
      </c>
      <c r="I165" s="1707"/>
    </row>
    <row r="166" spans="1:9">
      <c r="A166" s="1707"/>
      <c r="B166" s="2176" t="s">
        <v>1715</v>
      </c>
      <c r="C166" s="2177">
        <v>100.37</v>
      </c>
      <c r="D166" s="2177">
        <v>101.28</v>
      </c>
      <c r="E166" s="2177">
        <v>99.67</v>
      </c>
      <c r="F166" s="2177">
        <v>7.2</v>
      </c>
      <c r="G166" s="2177">
        <v>9.9</v>
      </c>
      <c r="H166" s="2178">
        <v>4.8</v>
      </c>
      <c r="I166" s="1707"/>
    </row>
    <row r="167" spans="1:9">
      <c r="A167" s="1707"/>
      <c r="B167" s="2176" t="s">
        <v>1716</v>
      </c>
      <c r="C167" s="2184">
        <v>99.38</v>
      </c>
      <c r="D167" s="2177">
        <v>99.04</v>
      </c>
      <c r="E167" s="2177">
        <v>99.64</v>
      </c>
      <c r="F167" s="2177">
        <v>7</v>
      </c>
      <c r="G167" s="2177">
        <v>9.8000000000000007</v>
      </c>
      <c r="H167" s="2178">
        <v>4.8</v>
      </c>
      <c r="I167" s="1707"/>
    </row>
    <row r="168" spans="1:9">
      <c r="A168" s="1707"/>
      <c r="B168" s="2176" t="s">
        <v>1717</v>
      </c>
      <c r="C168" s="2177">
        <v>98.58</v>
      </c>
      <c r="D168" s="2177">
        <v>97.44</v>
      </c>
      <c r="E168" s="2177">
        <v>99.48</v>
      </c>
      <c r="F168" s="2177">
        <v>6.8</v>
      </c>
      <c r="G168" s="2177">
        <v>9</v>
      </c>
      <c r="H168" s="2178">
        <v>5.0999999999999996</v>
      </c>
      <c r="I168" s="1707"/>
    </row>
    <row r="169" spans="1:9">
      <c r="A169" s="1707"/>
      <c r="B169" s="2176" t="s">
        <v>1718</v>
      </c>
      <c r="C169" s="2177">
        <v>98.66</v>
      </c>
      <c r="D169" s="2177">
        <v>97.47</v>
      </c>
      <c r="E169" s="2177">
        <v>99.61</v>
      </c>
      <c r="F169" s="2177">
        <v>7</v>
      </c>
      <c r="G169" s="2177">
        <v>9.1</v>
      </c>
      <c r="H169" s="2178">
        <v>5.2</v>
      </c>
      <c r="I169" s="1707"/>
    </row>
    <row r="170" spans="1:9">
      <c r="A170" s="1707"/>
      <c r="B170" s="2176" t="s">
        <v>1719</v>
      </c>
      <c r="C170" s="2177">
        <v>99.04</v>
      </c>
      <c r="D170" s="2177">
        <v>98.37</v>
      </c>
      <c r="E170" s="2177">
        <v>99.57</v>
      </c>
      <c r="F170" s="2185">
        <v>7</v>
      </c>
      <c r="G170" s="2177">
        <v>9.5</v>
      </c>
      <c r="H170" s="2178">
        <v>4.9000000000000004</v>
      </c>
      <c r="I170" s="1707"/>
    </row>
    <row r="171" spans="1:9">
      <c r="A171" s="1707"/>
      <c r="B171" s="2176" t="s">
        <v>1720</v>
      </c>
      <c r="C171" s="2182">
        <v>99.68</v>
      </c>
      <c r="D171" s="2177">
        <v>99.82</v>
      </c>
      <c r="E171" s="2177">
        <v>99.57</v>
      </c>
      <c r="F171" s="2186">
        <v>6.9</v>
      </c>
      <c r="G171" s="2177">
        <v>8.6999999999999993</v>
      </c>
      <c r="H171" s="2178">
        <v>5.3</v>
      </c>
      <c r="I171" s="1707"/>
    </row>
    <row r="172" spans="1:9">
      <c r="A172" s="1707"/>
      <c r="B172" s="2176" t="s">
        <v>93</v>
      </c>
      <c r="C172" s="2182">
        <v>101.3</v>
      </c>
      <c r="D172" s="2177">
        <v>101.22</v>
      </c>
      <c r="E172" s="2177">
        <v>101.37</v>
      </c>
      <c r="F172" s="2182">
        <v>7.1</v>
      </c>
      <c r="G172" s="2177">
        <v>8.9</v>
      </c>
      <c r="H172" s="2178">
        <v>5.4</v>
      </c>
      <c r="I172" s="1707"/>
    </row>
    <row r="173" spans="1:9">
      <c r="A173" s="1707"/>
      <c r="B173" s="2176" t="s">
        <v>104</v>
      </c>
      <c r="C173" s="2187">
        <v>101.18</v>
      </c>
      <c r="D173" s="2177">
        <v>101.07</v>
      </c>
      <c r="E173" s="2177">
        <v>101.27</v>
      </c>
      <c r="F173" s="2188">
        <v>7.4</v>
      </c>
      <c r="G173" s="2177">
        <v>9.5</v>
      </c>
      <c r="H173" s="2178">
        <v>5.5</v>
      </c>
      <c r="I173" s="1707"/>
    </row>
    <row r="174" spans="1:9">
      <c r="A174" s="1707"/>
      <c r="B174" s="2179" t="s">
        <v>1726</v>
      </c>
      <c r="C174" s="2180">
        <v>102.21</v>
      </c>
      <c r="D174" s="2180">
        <v>103.49</v>
      </c>
      <c r="E174" s="2180">
        <v>101.22</v>
      </c>
      <c r="F174" s="2189">
        <v>7.6</v>
      </c>
      <c r="G174" s="2180">
        <v>9.1999999999999993</v>
      </c>
      <c r="H174" s="2181">
        <v>6.1</v>
      </c>
      <c r="I174" s="1707"/>
    </row>
    <row r="175" spans="1:9">
      <c r="A175" s="1707"/>
      <c r="B175" s="1713" t="s">
        <v>1734</v>
      </c>
      <c r="C175" s="1714">
        <v>109.93833333333332</v>
      </c>
      <c r="D175" s="1714">
        <v>110.92916666666666</v>
      </c>
      <c r="E175" s="1714">
        <v>109.18083333333334</v>
      </c>
      <c r="F175" s="1714">
        <v>9.9341666666666644</v>
      </c>
      <c r="G175" s="1714">
        <v>10.930000000000001</v>
      </c>
      <c r="H175" s="1715">
        <v>9.1733333333333338</v>
      </c>
      <c r="I175" s="1707"/>
    </row>
    <row r="176" spans="1:9">
      <c r="A176" s="1707"/>
      <c r="B176" s="2173" t="s">
        <v>138</v>
      </c>
      <c r="C176" s="2174">
        <v>106.52</v>
      </c>
      <c r="D176" s="2190">
        <v>106.94</v>
      </c>
      <c r="E176" s="2174">
        <v>106.2</v>
      </c>
      <c r="F176" s="2174">
        <v>6.91</v>
      </c>
      <c r="G176" s="2174">
        <v>7.28</v>
      </c>
      <c r="H176" s="2191">
        <v>6.62</v>
      </c>
      <c r="I176" s="1707"/>
    </row>
    <row r="177" spans="1:9">
      <c r="A177" s="1707"/>
      <c r="B177" s="2176" t="s">
        <v>136</v>
      </c>
      <c r="C177" s="2177">
        <v>107.05</v>
      </c>
      <c r="D177" s="2177">
        <v>108.32</v>
      </c>
      <c r="E177" s="2182">
        <v>106.07</v>
      </c>
      <c r="F177" s="2177">
        <v>7.2</v>
      </c>
      <c r="G177" s="2177">
        <v>8</v>
      </c>
      <c r="H177" s="2178">
        <v>6.57</v>
      </c>
      <c r="I177" s="1707"/>
    </row>
    <row r="178" spans="1:9">
      <c r="A178" s="1707"/>
      <c r="B178" s="2176" t="s">
        <v>137</v>
      </c>
      <c r="C178" s="2177">
        <v>108.37</v>
      </c>
      <c r="D178" s="2177">
        <v>110.78</v>
      </c>
      <c r="E178" s="2177">
        <v>106.51</v>
      </c>
      <c r="F178" s="2177">
        <v>8.19</v>
      </c>
      <c r="G178" s="2177">
        <v>9.67</v>
      </c>
      <c r="H178" s="2178">
        <v>7.05</v>
      </c>
      <c r="I178" s="1707"/>
    </row>
    <row r="179" spans="1:9">
      <c r="A179" s="1707"/>
      <c r="B179" s="2176" t="s">
        <v>1715</v>
      </c>
      <c r="C179" s="2177">
        <v>110.85</v>
      </c>
      <c r="D179" s="2177">
        <v>113.54</v>
      </c>
      <c r="E179" s="2182">
        <v>108.8</v>
      </c>
      <c r="F179" s="2177">
        <v>10.44</v>
      </c>
      <c r="G179" s="2177">
        <v>12.11</v>
      </c>
      <c r="H179" s="2178">
        <v>9.16</v>
      </c>
      <c r="I179" s="1707"/>
    </row>
    <row r="180" spans="1:9">
      <c r="A180" s="1707"/>
      <c r="B180" s="2176" t="s">
        <v>1716</v>
      </c>
      <c r="C180" s="2177">
        <v>110.88</v>
      </c>
      <c r="D180" s="2177">
        <v>113.74</v>
      </c>
      <c r="E180" s="2177">
        <v>108.7</v>
      </c>
      <c r="F180" s="2177">
        <v>11.58</v>
      </c>
      <c r="G180" s="2177">
        <v>14.84</v>
      </c>
      <c r="H180" s="2178">
        <v>9.09</v>
      </c>
      <c r="I180" s="1707"/>
    </row>
    <row r="181" spans="1:9">
      <c r="A181" s="1707"/>
      <c r="B181" s="2176" t="s">
        <v>1717</v>
      </c>
      <c r="C181" s="2177">
        <v>110.46</v>
      </c>
      <c r="D181" s="2177">
        <v>112.22</v>
      </c>
      <c r="E181" s="2177">
        <v>109.13</v>
      </c>
      <c r="F181" s="2177">
        <v>12.06</v>
      </c>
      <c r="G181" s="2177">
        <v>15.17</v>
      </c>
      <c r="H181" s="2178">
        <v>9.6999999999999993</v>
      </c>
      <c r="I181" s="1707"/>
    </row>
    <row r="182" spans="1:9">
      <c r="A182" s="1707"/>
      <c r="B182" s="2176" t="s">
        <v>1718</v>
      </c>
      <c r="C182" s="2177">
        <v>109.8</v>
      </c>
      <c r="D182" s="2177">
        <v>109.98</v>
      </c>
      <c r="E182" s="2177">
        <v>109.65</v>
      </c>
      <c r="F182" s="2177">
        <v>11.28</v>
      </c>
      <c r="G182" s="2177">
        <v>12.84</v>
      </c>
      <c r="H182" s="2178">
        <v>10.08</v>
      </c>
      <c r="I182" s="1707"/>
    </row>
    <row r="183" spans="1:9">
      <c r="A183" s="1707"/>
      <c r="B183" s="2176" t="s">
        <v>1719</v>
      </c>
      <c r="C183" s="2177">
        <v>109.18</v>
      </c>
      <c r="D183" s="2177">
        <v>108.54</v>
      </c>
      <c r="E183" s="2177">
        <v>109.68</v>
      </c>
      <c r="F183" s="2177">
        <v>10.24</v>
      </c>
      <c r="G183" s="2177">
        <v>10.34</v>
      </c>
      <c r="H183" s="2178">
        <v>10.16</v>
      </c>
      <c r="I183" s="1707"/>
    </row>
    <row r="184" spans="1:9">
      <c r="A184" s="1707"/>
      <c r="B184" s="2176" t="s">
        <v>1720</v>
      </c>
      <c r="C184" s="2177">
        <v>109.35</v>
      </c>
      <c r="D184" s="2177">
        <v>109.09</v>
      </c>
      <c r="E184" s="2177">
        <v>109.56</v>
      </c>
      <c r="F184" s="2177">
        <v>9.7100000000000009</v>
      </c>
      <c r="G184" s="2177">
        <v>9.2799999999999994</v>
      </c>
      <c r="H184" s="2178">
        <v>10.039999999999999</v>
      </c>
      <c r="I184" s="1707"/>
    </row>
    <row r="185" spans="1:9">
      <c r="A185" s="1707"/>
      <c r="B185" s="2176" t="s">
        <v>93</v>
      </c>
      <c r="C185" s="2177">
        <v>111.48</v>
      </c>
      <c r="D185" s="2177">
        <v>110.91</v>
      </c>
      <c r="E185" s="2177">
        <v>111.93</v>
      </c>
      <c r="F185" s="2177">
        <v>10.039999999999999</v>
      </c>
      <c r="G185" s="2177">
        <v>9.57</v>
      </c>
      <c r="H185" s="2178">
        <v>10.42</v>
      </c>
      <c r="I185" s="1707"/>
    </row>
    <row r="186" spans="1:9">
      <c r="A186" s="1707"/>
      <c r="B186" s="2176" t="s">
        <v>104</v>
      </c>
      <c r="C186" s="2177">
        <v>112.44</v>
      </c>
      <c r="D186" s="2177">
        <v>113.08</v>
      </c>
      <c r="E186" s="2177">
        <v>111.93</v>
      </c>
      <c r="F186" s="2177">
        <v>11.12</v>
      </c>
      <c r="G186" s="2177">
        <v>11.89</v>
      </c>
      <c r="H186" s="2178">
        <v>10.53</v>
      </c>
      <c r="I186" s="1707"/>
    </row>
    <row r="187" spans="1:9">
      <c r="A187" s="1707"/>
      <c r="B187" s="2179" t="s">
        <v>1726</v>
      </c>
      <c r="C187" s="2180">
        <v>112.88</v>
      </c>
      <c r="D187" s="2180">
        <v>114.01</v>
      </c>
      <c r="E187" s="2180">
        <v>112.01</v>
      </c>
      <c r="F187" s="2180">
        <v>10.44</v>
      </c>
      <c r="G187" s="2180">
        <v>10.17</v>
      </c>
      <c r="H187" s="2181">
        <v>10.66</v>
      </c>
      <c r="I187" s="1707"/>
    </row>
    <row r="188" spans="1:9">
      <c r="A188" s="1707"/>
      <c r="B188" s="1713" t="s">
        <v>1735</v>
      </c>
      <c r="C188" s="1714">
        <v>114.83</v>
      </c>
      <c r="D188" s="1714">
        <v>113.03</v>
      </c>
      <c r="E188" s="1714">
        <v>116.27</v>
      </c>
      <c r="F188" s="1714">
        <v>4.47</v>
      </c>
      <c r="G188" s="1714">
        <v>1.91</v>
      </c>
      <c r="H188" s="1715">
        <v>6.51</v>
      </c>
      <c r="I188" s="1707"/>
    </row>
    <row r="189" spans="1:9">
      <c r="A189" s="1707"/>
      <c r="B189" s="2173" t="s">
        <v>138</v>
      </c>
      <c r="C189" s="2174">
        <v>115.7</v>
      </c>
      <c r="D189" s="2174">
        <v>116.91</v>
      </c>
      <c r="E189" s="2174">
        <v>114.75</v>
      </c>
      <c r="F189" s="2174">
        <v>8.61</v>
      </c>
      <c r="G189" s="2174">
        <v>9.32</v>
      </c>
      <c r="H189" s="2175">
        <v>8.06</v>
      </c>
      <c r="I189" s="1707"/>
    </row>
    <row r="190" spans="1:9">
      <c r="A190" s="1707"/>
      <c r="B190" s="2176" t="s">
        <v>136</v>
      </c>
      <c r="C190" s="2177">
        <v>115.5</v>
      </c>
      <c r="D190" s="2177">
        <v>116.61</v>
      </c>
      <c r="E190" s="2177">
        <v>114.63</v>
      </c>
      <c r="F190" s="2177">
        <v>7.89</v>
      </c>
      <c r="G190" s="2177">
        <v>7.65</v>
      </c>
      <c r="H190" s="2178">
        <v>8.07</v>
      </c>
      <c r="I190" s="1707"/>
    </row>
    <row r="191" spans="1:9">
      <c r="A191" s="1707"/>
      <c r="B191" s="2176" t="s">
        <v>137</v>
      </c>
      <c r="C191" s="2177">
        <v>115.66</v>
      </c>
      <c r="D191" s="2177">
        <v>117.07</v>
      </c>
      <c r="E191" s="2177">
        <v>114.57</v>
      </c>
      <c r="F191" s="2177">
        <v>6.73</v>
      </c>
      <c r="G191" s="2177">
        <v>5.67</v>
      </c>
      <c r="H191" s="2178">
        <v>7.56</v>
      </c>
      <c r="I191" s="1707"/>
    </row>
    <row r="192" spans="1:9">
      <c r="A192" s="1707"/>
      <c r="B192" s="2176" t="s">
        <v>1715</v>
      </c>
      <c r="C192" s="2177">
        <v>116.12</v>
      </c>
      <c r="D192" s="2177">
        <v>116.5</v>
      </c>
      <c r="E192" s="2177">
        <v>115.83</v>
      </c>
      <c r="F192" s="2177">
        <v>4.75</v>
      </c>
      <c r="G192" s="2177">
        <v>2.61</v>
      </c>
      <c r="H192" s="2178">
        <v>6.46</v>
      </c>
      <c r="I192" s="1707"/>
    </row>
    <row r="193" spans="1:9">
      <c r="A193" s="1707"/>
      <c r="B193" s="2176" t="s">
        <v>1716</v>
      </c>
      <c r="C193" s="2177">
        <v>115.13</v>
      </c>
      <c r="D193" s="2192">
        <v>114.4</v>
      </c>
      <c r="E193" s="2192">
        <v>115.7</v>
      </c>
      <c r="F193" s="2177">
        <v>3.83</v>
      </c>
      <c r="G193" s="2177">
        <v>0.57999999999999996</v>
      </c>
      <c r="H193" s="2178">
        <v>6.45</v>
      </c>
      <c r="I193" s="1707"/>
    </row>
    <row r="194" spans="1:9">
      <c r="A194" s="1707"/>
      <c r="B194" s="2176" t="s">
        <v>1717</v>
      </c>
      <c r="C194" s="2177">
        <v>113.94</v>
      </c>
      <c r="D194" s="2177">
        <v>111.47</v>
      </c>
      <c r="E194" s="2177">
        <v>115.91</v>
      </c>
      <c r="F194" s="2177">
        <v>3.15</v>
      </c>
      <c r="G194" s="2177">
        <v>-0.67</v>
      </c>
      <c r="H194" s="2178">
        <v>6.21</v>
      </c>
      <c r="I194" s="1707"/>
    </row>
    <row r="195" spans="1:9">
      <c r="A195" s="1707"/>
      <c r="B195" s="2176" t="s">
        <v>1718</v>
      </c>
      <c r="C195" s="2177">
        <v>113.38</v>
      </c>
      <c r="D195" s="2177">
        <v>109.74</v>
      </c>
      <c r="E195" s="2177">
        <v>116.32</v>
      </c>
      <c r="F195" s="2177">
        <v>3.26</v>
      </c>
      <c r="G195" s="2177">
        <v>-0.22</v>
      </c>
      <c r="H195" s="2178">
        <v>6.08</v>
      </c>
      <c r="I195" s="1707"/>
    </row>
    <row r="196" spans="1:9">
      <c r="A196" s="1707"/>
      <c r="B196" s="2176" t="s">
        <v>1719</v>
      </c>
      <c r="C196" s="2177">
        <v>112.39</v>
      </c>
      <c r="D196" s="2177">
        <v>108.16</v>
      </c>
      <c r="E196" s="2177">
        <v>115.81</v>
      </c>
      <c r="F196" s="2177">
        <v>2.94</v>
      </c>
      <c r="G196" s="2177">
        <v>-0.35</v>
      </c>
      <c r="H196" s="2178">
        <v>5.58</v>
      </c>
      <c r="I196" s="1707"/>
    </row>
    <row r="197" spans="1:9">
      <c r="A197" s="1707"/>
      <c r="B197" s="2176" t="s">
        <v>1720</v>
      </c>
      <c r="C197" s="2177">
        <v>113.47</v>
      </c>
      <c r="D197" s="2177">
        <v>109.86</v>
      </c>
      <c r="E197" s="2177">
        <v>116.44</v>
      </c>
      <c r="F197" s="2177">
        <v>3.76</v>
      </c>
      <c r="G197" s="2177">
        <v>0.71</v>
      </c>
      <c r="H197" s="2178">
        <v>6.27</v>
      </c>
      <c r="I197" s="1707"/>
    </row>
    <row r="198" spans="1:9">
      <c r="A198" s="1707"/>
      <c r="B198" s="2176" t="s">
        <v>93</v>
      </c>
      <c r="C198" s="2177">
        <v>115.22</v>
      </c>
      <c r="D198" s="2177">
        <v>111.1</v>
      </c>
      <c r="E198" s="2177">
        <v>118.61</v>
      </c>
      <c r="F198" s="2177">
        <v>3.36</v>
      </c>
      <c r="G198" s="2177">
        <v>0.18</v>
      </c>
      <c r="H198" s="2178">
        <v>5.97</v>
      </c>
      <c r="I198" s="1707"/>
    </row>
    <row r="199" spans="1:9">
      <c r="A199" s="1707"/>
      <c r="B199" s="2176" t="s">
        <v>104</v>
      </c>
      <c r="C199" s="2177">
        <v>115.57</v>
      </c>
      <c r="D199" s="2177">
        <v>111.97</v>
      </c>
      <c r="E199" s="2177">
        <v>118.46</v>
      </c>
      <c r="F199" s="2177">
        <v>2.78</v>
      </c>
      <c r="G199" s="2177">
        <v>-0.98</v>
      </c>
      <c r="H199" s="2178">
        <v>5.83</v>
      </c>
      <c r="I199" s="1707"/>
    </row>
    <row r="200" spans="1:9">
      <c r="A200" s="1707"/>
      <c r="B200" s="2179" t="s">
        <v>1726</v>
      </c>
      <c r="C200" s="2180">
        <v>115.94</v>
      </c>
      <c r="D200" s="2180">
        <v>113.01</v>
      </c>
      <c r="E200" s="2180">
        <v>118.29</v>
      </c>
      <c r="F200" s="2180">
        <v>2.71</v>
      </c>
      <c r="G200" s="2180">
        <v>-0.87</v>
      </c>
      <c r="H200" s="2181">
        <v>5.6</v>
      </c>
      <c r="I200" s="1707"/>
    </row>
    <row r="201" spans="1:9">
      <c r="A201" s="1707"/>
      <c r="B201" s="1716" t="s">
        <v>1736</v>
      </c>
      <c r="C201" s="1717">
        <f>AVERAGE(C202:C213)</f>
        <v>119.60083333333334</v>
      </c>
      <c r="D201" s="1717">
        <f>AVERAGE(D202:D213)</f>
        <v>116.15000000000002</v>
      </c>
      <c r="E201" s="1717">
        <f>AVERAGE(E202:E213)</f>
        <v>122.39999999999999</v>
      </c>
      <c r="F201" s="1717">
        <v>4.2</v>
      </c>
      <c r="G201" s="1717">
        <v>2.7</v>
      </c>
      <c r="H201" s="1715">
        <f t="shared" ref="H201:H213" si="0">E201/E188*100-100</f>
        <v>5.2722112324761241</v>
      </c>
      <c r="I201" s="1707"/>
    </row>
    <row r="202" spans="1:9">
      <c r="A202" s="1707"/>
      <c r="B202" s="2173" t="s">
        <v>138</v>
      </c>
      <c r="C202" s="2174">
        <v>118.34</v>
      </c>
      <c r="D202" s="2174">
        <v>115.7</v>
      </c>
      <c r="E202" s="2174">
        <v>120.4</v>
      </c>
      <c r="F202" s="2174">
        <f>C202/C189*100-100</f>
        <v>2.2817631806396008</v>
      </c>
      <c r="G202" s="2174">
        <f t="shared" ref="G202:G213" si="1">D202/D189*100-100</f>
        <v>-1.0349841758617657</v>
      </c>
      <c r="H202" s="2175">
        <f t="shared" si="0"/>
        <v>4.9237472766884451</v>
      </c>
      <c r="I202" s="1707"/>
    </row>
    <row r="203" spans="1:9">
      <c r="A203" s="1707"/>
      <c r="B203" s="2176" t="s">
        <v>136</v>
      </c>
      <c r="C203" s="2177">
        <v>119.41</v>
      </c>
      <c r="D203" s="2177">
        <v>118.7</v>
      </c>
      <c r="E203" s="2177">
        <v>120</v>
      </c>
      <c r="F203" s="2177">
        <f t="shared" ref="F203:F213" si="2">C203/C190*100-100</f>
        <v>3.3852813852813739</v>
      </c>
      <c r="G203" s="2177">
        <f t="shared" si="1"/>
        <v>1.7922991167138349</v>
      </c>
      <c r="H203" s="2178">
        <f t="shared" si="0"/>
        <v>4.6846375294425542</v>
      </c>
      <c r="I203" s="1707"/>
    </row>
    <row r="204" spans="1:9">
      <c r="A204" s="1707"/>
      <c r="B204" s="2176" t="s">
        <v>137</v>
      </c>
      <c r="C204" s="2177">
        <v>119.24</v>
      </c>
      <c r="D204" s="2177">
        <v>117.7</v>
      </c>
      <c r="E204" s="2177">
        <v>120.5</v>
      </c>
      <c r="F204" s="2177">
        <f t="shared" si="2"/>
        <v>3.0952792668165188</v>
      </c>
      <c r="G204" s="2177">
        <f t="shared" si="1"/>
        <v>0.53813957461348139</v>
      </c>
      <c r="H204" s="2178">
        <f t="shared" si="0"/>
        <v>5.1758750109103744</v>
      </c>
      <c r="I204" s="1707"/>
    </row>
    <row r="205" spans="1:9">
      <c r="A205" s="1707"/>
      <c r="B205" s="2176" t="s">
        <v>1715</v>
      </c>
      <c r="C205" s="2177">
        <v>120.59</v>
      </c>
      <c r="D205" s="2177">
        <v>119.2</v>
      </c>
      <c r="E205" s="2177">
        <v>121.7</v>
      </c>
      <c r="F205" s="2177">
        <f t="shared" si="2"/>
        <v>3.8494660695831868</v>
      </c>
      <c r="G205" s="2177">
        <f t="shared" si="1"/>
        <v>2.3175965665236191</v>
      </c>
      <c r="H205" s="2178">
        <f t="shared" si="0"/>
        <v>5.067771734438395</v>
      </c>
      <c r="I205" s="1707"/>
    </row>
    <row r="206" spans="1:9">
      <c r="A206" s="1707"/>
      <c r="B206" s="2176" t="s">
        <v>1716</v>
      </c>
      <c r="C206" s="2177">
        <v>119.92</v>
      </c>
      <c r="D206" s="2192">
        <v>117.6</v>
      </c>
      <c r="E206" s="2192">
        <v>121.8</v>
      </c>
      <c r="F206" s="2177">
        <f t="shared" si="2"/>
        <v>4.1605142013376337</v>
      </c>
      <c r="G206" s="2177">
        <f t="shared" si="1"/>
        <v>2.797202797202786</v>
      </c>
      <c r="H206" s="2178">
        <f t="shared" si="0"/>
        <v>5.272255834053567</v>
      </c>
      <c r="I206" s="1707"/>
    </row>
    <row r="207" spans="1:9">
      <c r="A207" s="1707"/>
      <c r="B207" s="2176" t="s">
        <v>1717</v>
      </c>
      <c r="C207" s="2177">
        <v>118.5</v>
      </c>
      <c r="D207" s="2177">
        <v>114.2</v>
      </c>
      <c r="E207" s="2177">
        <v>122</v>
      </c>
      <c r="F207" s="2177">
        <f t="shared" si="2"/>
        <v>4.0021063717746301</v>
      </c>
      <c r="G207" s="2177">
        <f t="shared" si="1"/>
        <v>2.4490894411052295</v>
      </c>
      <c r="H207" s="2178">
        <f t="shared" si="0"/>
        <v>5.2540764386161669</v>
      </c>
      <c r="I207" s="1707"/>
    </row>
    <row r="208" spans="1:9">
      <c r="A208" s="1707"/>
      <c r="B208" s="2176" t="s">
        <v>1718</v>
      </c>
      <c r="C208" s="2177">
        <v>119.04</v>
      </c>
      <c r="D208" s="2177">
        <v>114.1</v>
      </c>
      <c r="E208" s="2177">
        <v>123.1</v>
      </c>
      <c r="F208" s="2177">
        <f t="shared" si="2"/>
        <v>4.9920620920797347</v>
      </c>
      <c r="G208" s="2177">
        <f>D208/D195*100-100</f>
        <v>3.9730271550938596</v>
      </c>
      <c r="H208" s="2178">
        <f t="shared" si="0"/>
        <v>5.8287482806052253</v>
      </c>
      <c r="I208" s="1707"/>
    </row>
    <row r="209" spans="1:9">
      <c r="A209" s="1707"/>
      <c r="B209" s="2176" t="s">
        <v>1719</v>
      </c>
      <c r="C209" s="2177">
        <v>119.09</v>
      </c>
      <c r="D209" s="2177">
        <v>114.2</v>
      </c>
      <c r="E209" s="2177">
        <v>123.1</v>
      </c>
      <c r="F209" s="2177">
        <f t="shared" si="2"/>
        <v>5.9613844648100525</v>
      </c>
      <c r="G209" s="2177">
        <f t="shared" si="1"/>
        <v>5.5843195266272403</v>
      </c>
      <c r="H209" s="2178">
        <f t="shared" si="0"/>
        <v>6.2947931957516516</v>
      </c>
      <c r="I209" s="1707"/>
    </row>
    <row r="210" spans="1:9">
      <c r="A210" s="1707"/>
      <c r="B210" s="2176" t="s">
        <v>1720</v>
      </c>
      <c r="C210" s="2177">
        <v>119.51</v>
      </c>
      <c r="D210" s="2177">
        <v>115</v>
      </c>
      <c r="E210" s="2177">
        <v>123.2</v>
      </c>
      <c r="F210" s="2177">
        <f t="shared" si="2"/>
        <v>5.3229928615493094</v>
      </c>
      <c r="G210" s="2177">
        <f t="shared" si="1"/>
        <v>4.6786819588567283</v>
      </c>
      <c r="H210" s="2178">
        <f t="shared" si="0"/>
        <v>5.8055650979045055</v>
      </c>
      <c r="I210" s="1707"/>
    </row>
    <row r="211" spans="1:9">
      <c r="A211" s="1707"/>
      <c r="B211" s="2176" t="s">
        <v>93</v>
      </c>
      <c r="C211" s="2177">
        <v>120</v>
      </c>
      <c r="D211" s="2177">
        <v>114.7</v>
      </c>
      <c r="E211" s="2177">
        <v>124.3</v>
      </c>
      <c r="F211" s="2177">
        <f t="shared" si="2"/>
        <v>4.1485853150494734</v>
      </c>
      <c r="G211" s="2177">
        <f t="shared" si="1"/>
        <v>3.2403240324032367</v>
      </c>
      <c r="H211" s="2178">
        <f t="shared" si="0"/>
        <v>4.7972346345164851</v>
      </c>
      <c r="I211" s="1707"/>
    </row>
    <row r="212" spans="1:9">
      <c r="A212" s="1707"/>
      <c r="B212" s="2176" t="s">
        <v>104</v>
      </c>
      <c r="C212" s="2177">
        <v>120.32</v>
      </c>
      <c r="D212" s="2177">
        <v>115.3</v>
      </c>
      <c r="E212" s="2177">
        <v>124.4</v>
      </c>
      <c r="F212" s="2177">
        <f t="shared" si="2"/>
        <v>4.1100631651812733</v>
      </c>
      <c r="G212" s="2177">
        <f t="shared" si="1"/>
        <v>2.974010895775649</v>
      </c>
      <c r="H212" s="2178">
        <f t="shared" si="0"/>
        <v>5.0143508357251392</v>
      </c>
      <c r="I212" s="1707"/>
    </row>
    <row r="213" spans="1:9">
      <c r="A213" s="1707"/>
      <c r="B213" s="2179" t="s">
        <v>1726</v>
      </c>
      <c r="C213" s="2180">
        <v>121.25</v>
      </c>
      <c r="D213" s="2180">
        <v>117.4</v>
      </c>
      <c r="E213" s="2180">
        <v>124.3</v>
      </c>
      <c r="F213" s="2180">
        <f t="shared" si="2"/>
        <v>4.5799551492151238</v>
      </c>
      <c r="G213" s="2180">
        <f t="shared" si="1"/>
        <v>3.8846119812405959</v>
      </c>
      <c r="H213" s="2181">
        <f t="shared" si="0"/>
        <v>5.0807337898385327</v>
      </c>
      <c r="I213" s="1707"/>
    </row>
    <row r="214" spans="1:9">
      <c r="A214" s="1707"/>
      <c r="B214" s="1716" t="s">
        <v>1737</v>
      </c>
      <c r="C214" s="2193">
        <v>125.14</v>
      </c>
      <c r="D214" s="2193">
        <v>119.72</v>
      </c>
      <c r="E214" s="2193">
        <v>129.55000000000001</v>
      </c>
      <c r="F214" s="2193">
        <v>4.6399999999999997</v>
      </c>
      <c r="G214" s="2193">
        <v>3.09</v>
      </c>
      <c r="H214" s="2194">
        <v>5.86</v>
      </c>
      <c r="I214" s="1707"/>
    </row>
    <row r="215" spans="1:9">
      <c r="A215" s="1707"/>
      <c r="B215" s="2173" t="s">
        <v>138</v>
      </c>
      <c r="C215" s="2174">
        <v>123.3</v>
      </c>
      <c r="D215" s="2174">
        <v>119.1</v>
      </c>
      <c r="E215" s="2174">
        <v>126.7</v>
      </c>
      <c r="F215" s="2174">
        <f>C215/C202*100-100</f>
        <v>4.1913131654554689</v>
      </c>
      <c r="G215" s="2174">
        <f>D215/D202*100-100</f>
        <v>2.9386343993085546</v>
      </c>
      <c r="H215" s="2175">
        <f>E215/E202*100-100</f>
        <v>5.2325581395348735</v>
      </c>
      <c r="I215" s="1707"/>
    </row>
    <row r="216" spans="1:9" ht="12.75" customHeight="1">
      <c r="A216" s="1707"/>
      <c r="B216" s="2176" t="s">
        <v>136</v>
      </c>
      <c r="C216" s="2177">
        <v>124.03</v>
      </c>
      <c r="D216" s="2177">
        <v>120.38</v>
      </c>
      <c r="E216" s="2177">
        <v>126.96</v>
      </c>
      <c r="F216" s="2177">
        <f t="shared" ref="F216:H226" si="3">C216/C203*100-100</f>
        <v>3.8690226949166657</v>
      </c>
      <c r="G216" s="2177">
        <f t="shared" si="3"/>
        <v>1.4153327716933433</v>
      </c>
      <c r="H216" s="2178">
        <f t="shared" si="3"/>
        <v>5.8000000000000114</v>
      </c>
      <c r="I216" s="1707"/>
    </row>
    <row r="217" spans="1:9" ht="12.75" customHeight="1">
      <c r="A217" s="1707"/>
      <c r="B217" s="2176" t="s">
        <v>137</v>
      </c>
      <c r="C217" s="2177">
        <v>124.82</v>
      </c>
      <c r="D217" s="2177">
        <v>121.7</v>
      </c>
      <c r="E217" s="2177">
        <v>127.32</v>
      </c>
      <c r="F217" s="2177">
        <f t="shared" si="3"/>
        <v>4.6796377054679539</v>
      </c>
      <c r="G217" s="2177">
        <f t="shared" si="3"/>
        <v>3.3984706881903293</v>
      </c>
      <c r="H217" s="2178">
        <f t="shared" si="3"/>
        <v>5.6597510373443924</v>
      </c>
      <c r="I217" s="1707"/>
    </row>
    <row r="218" spans="1:9" ht="13.5" customHeight="1">
      <c r="A218" s="1707"/>
      <c r="B218" s="2176" t="s">
        <v>1715</v>
      </c>
      <c r="C218" s="2177">
        <v>125.59</v>
      </c>
      <c r="D218" s="2177">
        <v>120.77</v>
      </c>
      <c r="E218" s="2177">
        <v>129.49</v>
      </c>
      <c r="F218" s="2177">
        <f t="shared" si="3"/>
        <v>4.1462807861348381</v>
      </c>
      <c r="G218" s="2177">
        <f t="shared" si="3"/>
        <v>1.3171140939597166</v>
      </c>
      <c r="H218" s="2178">
        <f t="shared" si="3"/>
        <v>6.4009860312243205</v>
      </c>
      <c r="I218" s="1707"/>
    </row>
    <row r="219" spans="1:9" ht="13.5" customHeight="1">
      <c r="A219" s="1707"/>
      <c r="B219" s="2176" t="s">
        <v>1716</v>
      </c>
      <c r="C219" s="2177">
        <v>124.37</v>
      </c>
      <c r="D219" s="2177">
        <v>118.11</v>
      </c>
      <c r="E219" s="2192">
        <v>129.5</v>
      </c>
      <c r="F219" s="2177">
        <f t="shared" si="3"/>
        <v>3.710807204803217</v>
      </c>
      <c r="G219" s="2177">
        <f t="shared" si="3"/>
        <v>0.43367346938777018</v>
      </c>
      <c r="H219" s="2178">
        <f t="shared" si="3"/>
        <v>6.3218390804597817</v>
      </c>
      <c r="I219" s="1707"/>
    </row>
    <row r="220" spans="1:9" ht="12" customHeight="1">
      <c r="A220" s="1707"/>
      <c r="B220" s="2176" t="s">
        <v>1717</v>
      </c>
      <c r="C220" s="2177">
        <v>123.92</v>
      </c>
      <c r="D220" s="2177">
        <v>117.18</v>
      </c>
      <c r="E220" s="2177">
        <v>129.46</v>
      </c>
      <c r="F220" s="2177">
        <f t="shared" si="3"/>
        <v>4.5738396624472699</v>
      </c>
      <c r="G220" s="2177">
        <f t="shared" si="3"/>
        <v>2.6094570928196106</v>
      </c>
      <c r="H220" s="2178">
        <f t="shared" si="3"/>
        <v>6.1147540983606632</v>
      </c>
      <c r="I220" s="1707"/>
    </row>
    <row r="221" spans="1:9">
      <c r="A221" s="1707"/>
      <c r="B221" s="2176" t="s">
        <v>1718</v>
      </c>
      <c r="C221" s="2177">
        <v>124.22</v>
      </c>
      <c r="D221" s="2177">
        <v>116.92</v>
      </c>
      <c r="E221" s="2177">
        <v>130.26</v>
      </c>
      <c r="F221" s="2177">
        <f t="shared" si="3"/>
        <v>4.3514784946236489</v>
      </c>
      <c r="G221" s="2177">
        <f t="shared" si="3"/>
        <v>2.471516213847508</v>
      </c>
      <c r="H221" s="2178">
        <f t="shared" si="3"/>
        <v>5.8164094232331394</v>
      </c>
      <c r="I221" s="1707"/>
    </row>
    <row r="222" spans="1:9" ht="13.5" customHeight="1">
      <c r="A222" s="1707"/>
      <c r="B222" s="2176" t="s">
        <v>1719</v>
      </c>
      <c r="C222" s="2177">
        <v>124.09</v>
      </c>
      <c r="D222" s="2177">
        <v>116.64</v>
      </c>
      <c r="E222" s="2177">
        <v>130.25</v>
      </c>
      <c r="F222" s="2177">
        <f t="shared" si="3"/>
        <v>4.1985053321017745</v>
      </c>
      <c r="G222" s="2177">
        <f t="shared" si="3"/>
        <v>2.1366024518388826</v>
      </c>
      <c r="H222" s="2178">
        <f t="shared" si="3"/>
        <v>5.8082859463850554</v>
      </c>
      <c r="I222" s="1707"/>
    </row>
    <row r="223" spans="1:9" ht="13.5" customHeight="1">
      <c r="A223" s="1707"/>
      <c r="B223" s="2176" t="s">
        <v>1720</v>
      </c>
      <c r="C223" s="2177">
        <v>124.81</v>
      </c>
      <c r="D223" s="2177">
        <v>118.22</v>
      </c>
      <c r="E223" s="2177">
        <v>130.22999999999999</v>
      </c>
      <c r="F223" s="2177">
        <f t="shared" si="3"/>
        <v>4.4347753326081403</v>
      </c>
      <c r="G223" s="2177">
        <f t="shared" si="3"/>
        <v>2.7999999999999972</v>
      </c>
      <c r="H223" s="2178">
        <f t="shared" si="3"/>
        <v>5.7061688311688101</v>
      </c>
      <c r="I223" s="1707"/>
    </row>
    <row r="224" spans="1:9">
      <c r="A224" s="1707"/>
      <c r="B224" s="2176" t="s">
        <v>93</v>
      </c>
      <c r="C224" s="2177">
        <v>126.3</v>
      </c>
      <c r="D224" s="2177">
        <v>120.04</v>
      </c>
      <c r="E224" s="2177">
        <v>131.43</v>
      </c>
      <c r="F224" s="2177">
        <f t="shared" si="3"/>
        <v>5.25</v>
      </c>
      <c r="G224" s="2177">
        <f t="shared" si="3"/>
        <v>4.6556233653007837</v>
      </c>
      <c r="H224" s="2178">
        <f t="shared" si="3"/>
        <v>5.7361222847948596</v>
      </c>
      <c r="I224" s="1707"/>
    </row>
    <row r="225" spans="1:9">
      <c r="A225" s="1707"/>
      <c r="B225" s="2176" t="s">
        <v>104</v>
      </c>
      <c r="C225" s="2177">
        <v>127.74</v>
      </c>
      <c r="D225" s="2177">
        <v>123.06</v>
      </c>
      <c r="E225" s="2177">
        <v>131.52000000000001</v>
      </c>
      <c r="F225" s="2177">
        <f t="shared" si="3"/>
        <v>6.1668882978723474</v>
      </c>
      <c r="G225" s="2177">
        <f t="shared" si="3"/>
        <v>6.7302688638334729</v>
      </c>
      <c r="H225" s="2178">
        <f t="shared" si="3"/>
        <v>5.7234726688103024</v>
      </c>
      <c r="I225" s="1707"/>
    </row>
    <row r="226" spans="1:9" ht="15.75" thickBot="1">
      <c r="A226" s="1707"/>
      <c r="B226" s="1718" t="s">
        <v>1726</v>
      </c>
      <c r="C226" s="1719">
        <v>128.55000000000001</v>
      </c>
      <c r="D226" s="1719">
        <v>124.79</v>
      </c>
      <c r="E226" s="1719">
        <v>131.57</v>
      </c>
      <c r="F226" s="1719">
        <f t="shared" si="3"/>
        <v>6.020618556701038</v>
      </c>
      <c r="G226" s="1719">
        <f t="shared" si="3"/>
        <v>6.2947189097103831</v>
      </c>
      <c r="H226" s="1720">
        <f t="shared" si="3"/>
        <v>5.8487530168946051</v>
      </c>
      <c r="I226" s="1707"/>
    </row>
    <row r="227" spans="1:9" ht="15.75" thickTop="1">
      <c r="A227" s="1707"/>
      <c r="B227" s="1707"/>
      <c r="C227" s="1707"/>
      <c r="D227" s="1707"/>
      <c r="E227" s="1707"/>
      <c r="F227" s="1707"/>
      <c r="G227" s="1707"/>
      <c r="H227" s="1707"/>
      <c r="I227" s="1707"/>
    </row>
    <row r="228" spans="1:9">
      <c r="A228" s="1707"/>
      <c r="B228" s="1707"/>
      <c r="C228" s="1707"/>
      <c r="D228" s="1707"/>
      <c r="E228" s="1707"/>
      <c r="F228" s="1707"/>
      <c r="G228" s="1707"/>
      <c r="H228" s="1707"/>
      <c r="I228" s="1707"/>
    </row>
    <row r="229" spans="1:9">
      <c r="A229" s="1707"/>
      <c r="B229" s="1707"/>
      <c r="C229" s="1707"/>
      <c r="D229" s="1707"/>
      <c r="E229" s="1707"/>
      <c r="F229" s="1707"/>
      <c r="G229" s="1707"/>
      <c r="H229" s="1707"/>
      <c r="I229" s="1707"/>
    </row>
    <row r="230" spans="1:9">
      <c r="A230" s="1707"/>
      <c r="B230" s="1707"/>
      <c r="C230" s="1707"/>
      <c r="D230" s="1707"/>
      <c r="E230" s="1707"/>
      <c r="F230" s="1707"/>
      <c r="G230" s="1707"/>
      <c r="H230" s="1707"/>
      <c r="I230" s="1707"/>
    </row>
    <row r="231" spans="1:9">
      <c r="C231" s="1721"/>
      <c r="D231" s="1721"/>
      <c r="E231" s="1721"/>
      <c r="F231" s="1721"/>
      <c r="G231" s="1721"/>
      <c r="H231" s="1721"/>
    </row>
  </sheetData>
  <mergeCells count="6">
    <mergeCell ref="B1:H1"/>
    <mergeCell ref="B2:H2"/>
    <mergeCell ref="B3:H3"/>
    <mergeCell ref="B4:B5"/>
    <mergeCell ref="C4:E4"/>
    <mergeCell ref="F4:H4"/>
  </mergeCells>
  <pageMargins left="0.7" right="0.7" top="0.49" bottom="0.41" header="0.3" footer="0.3"/>
  <pageSetup orientation="portrait" r:id="rId1"/>
</worksheet>
</file>

<file path=xl/worksheets/sheet66.xml><?xml version="1.0" encoding="utf-8"?>
<worksheet xmlns="http://schemas.openxmlformats.org/spreadsheetml/2006/main" xmlns:r="http://schemas.openxmlformats.org/officeDocument/2006/relationships">
  <sheetPr>
    <pageSetUpPr fitToPage="1"/>
  </sheetPr>
  <dimension ref="B1:K90"/>
  <sheetViews>
    <sheetView showGridLines="0" workbookViewId="0">
      <pane xSplit="3" ySplit="4" topLeftCell="D34" activePane="bottomRight" state="frozen"/>
      <selection activeCell="L9" sqref="L9"/>
      <selection pane="topRight" activeCell="L9" sqref="L9"/>
      <selection pane="bottomLeft" activeCell="L9" sqref="L9"/>
      <selection pane="bottomRight" activeCell="B31" activeCellId="2" sqref="G31:G49 B32 B31:B50"/>
    </sheetView>
  </sheetViews>
  <sheetFormatPr defaultRowHeight="15.75"/>
  <cols>
    <col min="1" max="1" width="4.7109375" style="1722" customWidth="1"/>
    <col min="2" max="2" width="14.140625" style="1730" bestFit="1" customWidth="1"/>
    <col min="3" max="3" width="15.28515625" style="1730" bestFit="1" customWidth="1"/>
    <col min="4" max="4" width="19.5703125" style="1722" customWidth="1"/>
    <col min="5" max="7" width="14.85546875" style="1722" customWidth="1"/>
    <col min="8" max="8" width="20.140625" style="1722" bestFit="1" customWidth="1"/>
    <col min="9" max="11" width="14.85546875" style="1722" customWidth="1"/>
    <col min="12" max="256" width="9.140625" style="1722"/>
    <col min="257" max="257" width="4.7109375" style="1722" customWidth="1"/>
    <col min="258" max="258" width="14.140625" style="1722" bestFit="1" customWidth="1"/>
    <col min="259" max="259" width="15.28515625" style="1722" bestFit="1" customWidth="1"/>
    <col min="260" max="260" width="20.140625" style="1722" bestFit="1" customWidth="1"/>
    <col min="261" max="263" width="14.85546875" style="1722" customWidth="1"/>
    <col min="264" max="264" width="20.140625" style="1722" bestFit="1" customWidth="1"/>
    <col min="265" max="267" width="14.85546875" style="1722" customWidth="1"/>
    <col min="268" max="512" width="9.140625" style="1722"/>
    <col min="513" max="513" width="4.7109375" style="1722" customWidth="1"/>
    <col min="514" max="514" width="14.140625" style="1722" bestFit="1" customWidth="1"/>
    <col min="515" max="515" width="15.28515625" style="1722" bestFit="1" customWidth="1"/>
    <col min="516" max="516" width="20.140625" style="1722" bestFit="1" customWidth="1"/>
    <col min="517" max="519" width="14.85546875" style="1722" customWidth="1"/>
    <col min="520" max="520" width="20.140625" style="1722" bestFit="1" customWidth="1"/>
    <col min="521" max="523" width="14.85546875" style="1722" customWidth="1"/>
    <col min="524" max="768" width="9.140625" style="1722"/>
    <col min="769" max="769" width="4.7109375" style="1722" customWidth="1"/>
    <col min="770" max="770" width="14.140625" style="1722" bestFit="1" customWidth="1"/>
    <col min="771" max="771" width="15.28515625" style="1722" bestFit="1" customWidth="1"/>
    <col min="772" max="772" width="20.140625" style="1722" bestFit="1" customWidth="1"/>
    <col min="773" max="775" width="14.85546875" style="1722" customWidth="1"/>
    <col min="776" max="776" width="20.140625" style="1722" bestFit="1" customWidth="1"/>
    <col min="777" max="779" width="14.85546875" style="1722" customWidth="1"/>
    <col min="780" max="1024" width="9.140625" style="1722"/>
    <col min="1025" max="1025" width="4.7109375" style="1722" customWidth="1"/>
    <col min="1026" max="1026" width="14.140625" style="1722" bestFit="1" customWidth="1"/>
    <col min="1027" max="1027" width="15.28515625" style="1722" bestFit="1" customWidth="1"/>
    <col min="1028" max="1028" width="20.140625" style="1722" bestFit="1" customWidth="1"/>
    <col min="1029" max="1031" width="14.85546875" style="1722" customWidth="1"/>
    <col min="1032" max="1032" width="20.140625" style="1722" bestFit="1" customWidth="1"/>
    <col min="1033" max="1035" width="14.85546875" style="1722" customWidth="1"/>
    <col min="1036" max="1280" width="9.140625" style="1722"/>
    <col min="1281" max="1281" width="4.7109375" style="1722" customWidth="1"/>
    <col min="1282" max="1282" width="14.140625" style="1722" bestFit="1" customWidth="1"/>
    <col min="1283" max="1283" width="15.28515625" style="1722" bestFit="1" customWidth="1"/>
    <col min="1284" max="1284" width="20.140625" style="1722" bestFit="1" customWidth="1"/>
    <col min="1285" max="1287" width="14.85546875" style="1722" customWidth="1"/>
    <col min="1288" max="1288" width="20.140625" style="1722" bestFit="1" customWidth="1"/>
    <col min="1289" max="1291" width="14.85546875" style="1722" customWidth="1"/>
    <col min="1292" max="1536" width="9.140625" style="1722"/>
    <col min="1537" max="1537" width="4.7109375" style="1722" customWidth="1"/>
    <col min="1538" max="1538" width="14.140625" style="1722" bestFit="1" customWidth="1"/>
    <col min="1539" max="1539" width="15.28515625" style="1722" bestFit="1" customWidth="1"/>
    <col min="1540" max="1540" width="20.140625" style="1722" bestFit="1" customWidth="1"/>
    <col min="1541" max="1543" width="14.85546875" style="1722" customWidth="1"/>
    <col min="1544" max="1544" width="20.140625" style="1722" bestFit="1" customWidth="1"/>
    <col min="1545" max="1547" width="14.85546875" style="1722" customWidth="1"/>
    <col min="1548" max="1792" width="9.140625" style="1722"/>
    <col min="1793" max="1793" width="4.7109375" style="1722" customWidth="1"/>
    <col min="1794" max="1794" width="14.140625" style="1722" bestFit="1" customWidth="1"/>
    <col min="1795" max="1795" width="15.28515625" style="1722" bestFit="1" customWidth="1"/>
    <col min="1796" max="1796" width="20.140625" style="1722" bestFit="1" customWidth="1"/>
    <col min="1797" max="1799" width="14.85546875" style="1722" customWidth="1"/>
    <col min="1800" max="1800" width="20.140625" style="1722" bestFit="1" customWidth="1"/>
    <col min="1801" max="1803" width="14.85546875" style="1722" customWidth="1"/>
    <col min="1804" max="2048" width="9.140625" style="1722"/>
    <col min="2049" max="2049" width="4.7109375" style="1722" customWidth="1"/>
    <col min="2050" max="2050" width="14.140625" style="1722" bestFit="1" customWidth="1"/>
    <col min="2051" max="2051" width="15.28515625" style="1722" bestFit="1" customWidth="1"/>
    <col min="2052" max="2052" width="20.140625" style="1722" bestFit="1" customWidth="1"/>
    <col min="2053" max="2055" width="14.85546875" style="1722" customWidth="1"/>
    <col min="2056" max="2056" width="20.140625" style="1722" bestFit="1" customWidth="1"/>
    <col min="2057" max="2059" width="14.85546875" style="1722" customWidth="1"/>
    <col min="2060" max="2304" width="9.140625" style="1722"/>
    <col min="2305" max="2305" width="4.7109375" style="1722" customWidth="1"/>
    <col min="2306" max="2306" width="14.140625" style="1722" bestFit="1" customWidth="1"/>
    <col min="2307" max="2307" width="15.28515625" style="1722" bestFit="1" customWidth="1"/>
    <col min="2308" max="2308" width="20.140625" style="1722" bestFit="1" customWidth="1"/>
    <col min="2309" max="2311" width="14.85546875" style="1722" customWidth="1"/>
    <col min="2312" max="2312" width="20.140625" style="1722" bestFit="1" customWidth="1"/>
    <col min="2313" max="2315" width="14.85546875" style="1722" customWidth="1"/>
    <col min="2316" max="2560" width="9.140625" style="1722"/>
    <col min="2561" max="2561" width="4.7109375" style="1722" customWidth="1"/>
    <col min="2562" max="2562" width="14.140625" style="1722" bestFit="1" customWidth="1"/>
    <col min="2563" max="2563" width="15.28515625" style="1722" bestFit="1" customWidth="1"/>
    <col min="2564" max="2564" width="20.140625" style="1722" bestFit="1" customWidth="1"/>
    <col min="2565" max="2567" width="14.85546875" style="1722" customWidth="1"/>
    <col min="2568" max="2568" width="20.140625" style="1722" bestFit="1" customWidth="1"/>
    <col min="2569" max="2571" width="14.85546875" style="1722" customWidth="1"/>
    <col min="2572" max="2816" width="9.140625" style="1722"/>
    <col min="2817" max="2817" width="4.7109375" style="1722" customWidth="1"/>
    <col min="2818" max="2818" width="14.140625" style="1722" bestFit="1" customWidth="1"/>
    <col min="2819" max="2819" width="15.28515625" style="1722" bestFit="1" customWidth="1"/>
    <col min="2820" max="2820" width="20.140625" style="1722" bestFit="1" customWidth="1"/>
    <col min="2821" max="2823" width="14.85546875" style="1722" customWidth="1"/>
    <col min="2824" max="2824" width="20.140625" style="1722" bestFit="1" customWidth="1"/>
    <col min="2825" max="2827" width="14.85546875" style="1722" customWidth="1"/>
    <col min="2828" max="3072" width="9.140625" style="1722"/>
    <col min="3073" max="3073" width="4.7109375" style="1722" customWidth="1"/>
    <col min="3074" max="3074" width="14.140625" style="1722" bestFit="1" customWidth="1"/>
    <col min="3075" max="3075" width="15.28515625" style="1722" bestFit="1" customWidth="1"/>
    <col min="3076" max="3076" width="20.140625" style="1722" bestFit="1" customWidth="1"/>
    <col min="3077" max="3079" width="14.85546875" style="1722" customWidth="1"/>
    <col min="3080" max="3080" width="20.140625" style="1722" bestFit="1" customWidth="1"/>
    <col min="3081" max="3083" width="14.85546875" style="1722" customWidth="1"/>
    <col min="3084" max="3328" width="9.140625" style="1722"/>
    <col min="3329" max="3329" width="4.7109375" style="1722" customWidth="1"/>
    <col min="3330" max="3330" width="14.140625" style="1722" bestFit="1" customWidth="1"/>
    <col min="3331" max="3331" width="15.28515625" style="1722" bestFit="1" customWidth="1"/>
    <col min="3332" max="3332" width="20.140625" style="1722" bestFit="1" customWidth="1"/>
    <col min="3333" max="3335" width="14.85546875" style="1722" customWidth="1"/>
    <col min="3336" max="3336" width="20.140625" style="1722" bestFit="1" customWidth="1"/>
    <col min="3337" max="3339" width="14.85546875" style="1722" customWidth="1"/>
    <col min="3340" max="3584" width="9.140625" style="1722"/>
    <col min="3585" max="3585" width="4.7109375" style="1722" customWidth="1"/>
    <col min="3586" max="3586" width="14.140625" style="1722" bestFit="1" customWidth="1"/>
    <col min="3587" max="3587" width="15.28515625" style="1722" bestFit="1" customWidth="1"/>
    <col min="3588" max="3588" width="20.140625" style="1722" bestFit="1" customWidth="1"/>
    <col min="3589" max="3591" width="14.85546875" style="1722" customWidth="1"/>
    <col min="3592" max="3592" width="20.140625" style="1722" bestFit="1" customWidth="1"/>
    <col min="3593" max="3595" width="14.85546875" style="1722" customWidth="1"/>
    <col min="3596" max="3840" width="9.140625" style="1722"/>
    <col min="3841" max="3841" width="4.7109375" style="1722" customWidth="1"/>
    <col min="3842" max="3842" width="14.140625" style="1722" bestFit="1" customWidth="1"/>
    <col min="3843" max="3843" width="15.28515625" style="1722" bestFit="1" customWidth="1"/>
    <col min="3844" max="3844" width="20.140625" style="1722" bestFit="1" customWidth="1"/>
    <col min="3845" max="3847" width="14.85546875" style="1722" customWidth="1"/>
    <col min="3848" max="3848" width="20.140625" style="1722" bestFit="1" customWidth="1"/>
    <col min="3849" max="3851" width="14.85546875" style="1722" customWidth="1"/>
    <col min="3852" max="4096" width="9.140625" style="1722"/>
    <col min="4097" max="4097" width="4.7109375" style="1722" customWidth="1"/>
    <col min="4098" max="4098" width="14.140625" style="1722" bestFit="1" customWidth="1"/>
    <col min="4099" max="4099" width="15.28515625" style="1722" bestFit="1" customWidth="1"/>
    <col min="4100" max="4100" width="20.140625" style="1722" bestFit="1" customWidth="1"/>
    <col min="4101" max="4103" width="14.85546875" style="1722" customWidth="1"/>
    <col min="4104" max="4104" width="20.140625" style="1722" bestFit="1" customWidth="1"/>
    <col min="4105" max="4107" width="14.85546875" style="1722" customWidth="1"/>
    <col min="4108" max="4352" width="9.140625" style="1722"/>
    <col min="4353" max="4353" width="4.7109375" style="1722" customWidth="1"/>
    <col min="4354" max="4354" width="14.140625" style="1722" bestFit="1" customWidth="1"/>
    <col min="4355" max="4355" width="15.28515625" style="1722" bestFit="1" customWidth="1"/>
    <col min="4356" max="4356" width="20.140625" style="1722" bestFit="1" customWidth="1"/>
    <col min="4357" max="4359" width="14.85546875" style="1722" customWidth="1"/>
    <col min="4360" max="4360" width="20.140625" style="1722" bestFit="1" customWidth="1"/>
    <col min="4361" max="4363" width="14.85546875" style="1722" customWidth="1"/>
    <col min="4364" max="4608" width="9.140625" style="1722"/>
    <col min="4609" max="4609" width="4.7109375" style="1722" customWidth="1"/>
    <col min="4610" max="4610" width="14.140625" style="1722" bestFit="1" customWidth="1"/>
    <col min="4611" max="4611" width="15.28515625" style="1722" bestFit="1" customWidth="1"/>
    <col min="4612" max="4612" width="20.140625" style="1722" bestFit="1" customWidth="1"/>
    <col min="4613" max="4615" width="14.85546875" style="1722" customWidth="1"/>
    <col min="4616" max="4616" width="20.140625" style="1722" bestFit="1" customWidth="1"/>
    <col min="4617" max="4619" width="14.85546875" style="1722" customWidth="1"/>
    <col min="4620" max="4864" width="9.140625" style="1722"/>
    <col min="4865" max="4865" width="4.7109375" style="1722" customWidth="1"/>
    <col min="4866" max="4866" width="14.140625" style="1722" bestFit="1" customWidth="1"/>
    <col min="4867" max="4867" width="15.28515625" style="1722" bestFit="1" customWidth="1"/>
    <col min="4868" max="4868" width="20.140625" style="1722" bestFit="1" customWidth="1"/>
    <col min="4869" max="4871" width="14.85546875" style="1722" customWidth="1"/>
    <col min="4872" max="4872" width="20.140625" style="1722" bestFit="1" customWidth="1"/>
    <col min="4873" max="4875" width="14.85546875" style="1722" customWidth="1"/>
    <col min="4876" max="5120" width="9.140625" style="1722"/>
    <col min="5121" max="5121" width="4.7109375" style="1722" customWidth="1"/>
    <col min="5122" max="5122" width="14.140625" style="1722" bestFit="1" customWidth="1"/>
    <col min="5123" max="5123" width="15.28515625" style="1722" bestFit="1" customWidth="1"/>
    <col min="5124" max="5124" width="20.140625" style="1722" bestFit="1" customWidth="1"/>
    <col min="5125" max="5127" width="14.85546875" style="1722" customWidth="1"/>
    <col min="5128" max="5128" width="20.140625" style="1722" bestFit="1" customWidth="1"/>
    <col min="5129" max="5131" width="14.85546875" style="1722" customWidth="1"/>
    <col min="5132" max="5376" width="9.140625" style="1722"/>
    <col min="5377" max="5377" width="4.7109375" style="1722" customWidth="1"/>
    <col min="5378" max="5378" width="14.140625" style="1722" bestFit="1" customWidth="1"/>
    <col min="5379" max="5379" width="15.28515625" style="1722" bestFit="1" customWidth="1"/>
    <col min="5380" max="5380" width="20.140625" style="1722" bestFit="1" customWidth="1"/>
    <col min="5381" max="5383" width="14.85546875" style="1722" customWidth="1"/>
    <col min="5384" max="5384" width="20.140625" style="1722" bestFit="1" customWidth="1"/>
    <col min="5385" max="5387" width="14.85546875" style="1722" customWidth="1"/>
    <col min="5388" max="5632" width="9.140625" style="1722"/>
    <col min="5633" max="5633" width="4.7109375" style="1722" customWidth="1"/>
    <col min="5634" max="5634" width="14.140625" style="1722" bestFit="1" customWidth="1"/>
    <col min="5635" max="5635" width="15.28515625" style="1722" bestFit="1" customWidth="1"/>
    <col min="5636" max="5636" width="20.140625" style="1722" bestFit="1" customWidth="1"/>
    <col min="5637" max="5639" width="14.85546875" style="1722" customWidth="1"/>
    <col min="5640" max="5640" width="20.140625" style="1722" bestFit="1" customWidth="1"/>
    <col min="5641" max="5643" width="14.85546875" style="1722" customWidth="1"/>
    <col min="5644" max="5888" width="9.140625" style="1722"/>
    <col min="5889" max="5889" width="4.7109375" style="1722" customWidth="1"/>
    <col min="5890" max="5890" width="14.140625" style="1722" bestFit="1" customWidth="1"/>
    <col min="5891" max="5891" width="15.28515625" style="1722" bestFit="1" customWidth="1"/>
    <col min="5892" max="5892" width="20.140625" style="1722" bestFit="1" customWidth="1"/>
    <col min="5893" max="5895" width="14.85546875" style="1722" customWidth="1"/>
    <col min="5896" max="5896" width="20.140625" style="1722" bestFit="1" customWidth="1"/>
    <col min="5897" max="5899" width="14.85546875" style="1722" customWidth="1"/>
    <col min="5900" max="6144" width="9.140625" style="1722"/>
    <col min="6145" max="6145" width="4.7109375" style="1722" customWidth="1"/>
    <col min="6146" max="6146" width="14.140625" style="1722" bestFit="1" customWidth="1"/>
    <col min="6147" max="6147" width="15.28515625" style="1722" bestFit="1" customWidth="1"/>
    <col min="6148" max="6148" width="20.140625" style="1722" bestFit="1" customWidth="1"/>
    <col min="6149" max="6151" width="14.85546875" style="1722" customWidth="1"/>
    <col min="6152" max="6152" width="20.140625" style="1722" bestFit="1" customWidth="1"/>
    <col min="6153" max="6155" width="14.85546875" style="1722" customWidth="1"/>
    <col min="6156" max="6400" width="9.140625" style="1722"/>
    <col min="6401" max="6401" width="4.7109375" style="1722" customWidth="1"/>
    <col min="6402" max="6402" width="14.140625" style="1722" bestFit="1" customWidth="1"/>
    <col min="6403" max="6403" width="15.28515625" style="1722" bestFit="1" customWidth="1"/>
    <col min="6404" max="6404" width="20.140625" style="1722" bestFit="1" customWidth="1"/>
    <col min="6405" max="6407" width="14.85546875" style="1722" customWidth="1"/>
    <col min="6408" max="6408" width="20.140625" style="1722" bestFit="1" customWidth="1"/>
    <col min="6409" max="6411" width="14.85546875" style="1722" customWidth="1"/>
    <col min="6412" max="6656" width="9.140625" style="1722"/>
    <col min="6657" max="6657" width="4.7109375" style="1722" customWidth="1"/>
    <col min="6658" max="6658" width="14.140625" style="1722" bestFit="1" customWidth="1"/>
    <col min="6659" max="6659" width="15.28515625" style="1722" bestFit="1" customWidth="1"/>
    <col min="6660" max="6660" width="20.140625" style="1722" bestFit="1" customWidth="1"/>
    <col min="6661" max="6663" width="14.85546875" style="1722" customWidth="1"/>
    <col min="6664" max="6664" width="20.140625" style="1722" bestFit="1" customWidth="1"/>
    <col min="6665" max="6667" width="14.85546875" style="1722" customWidth="1"/>
    <col min="6668" max="6912" width="9.140625" style="1722"/>
    <col min="6913" max="6913" width="4.7109375" style="1722" customWidth="1"/>
    <col min="6914" max="6914" width="14.140625" style="1722" bestFit="1" customWidth="1"/>
    <col min="6915" max="6915" width="15.28515625" style="1722" bestFit="1" customWidth="1"/>
    <col min="6916" max="6916" width="20.140625" style="1722" bestFit="1" customWidth="1"/>
    <col min="6917" max="6919" width="14.85546875" style="1722" customWidth="1"/>
    <col min="6920" max="6920" width="20.140625" style="1722" bestFit="1" customWidth="1"/>
    <col min="6921" max="6923" width="14.85546875" style="1722" customWidth="1"/>
    <col min="6924" max="7168" width="9.140625" style="1722"/>
    <col min="7169" max="7169" width="4.7109375" style="1722" customWidth="1"/>
    <col min="7170" max="7170" width="14.140625" style="1722" bestFit="1" customWidth="1"/>
    <col min="7171" max="7171" width="15.28515625" style="1722" bestFit="1" customWidth="1"/>
    <col min="7172" max="7172" width="20.140625" style="1722" bestFit="1" customWidth="1"/>
    <col min="7173" max="7175" width="14.85546875" style="1722" customWidth="1"/>
    <col min="7176" max="7176" width="20.140625" style="1722" bestFit="1" customWidth="1"/>
    <col min="7177" max="7179" width="14.85546875" style="1722" customWidth="1"/>
    <col min="7180" max="7424" width="9.140625" style="1722"/>
    <col min="7425" max="7425" width="4.7109375" style="1722" customWidth="1"/>
    <col min="7426" max="7426" width="14.140625" style="1722" bestFit="1" customWidth="1"/>
    <col min="7427" max="7427" width="15.28515625" style="1722" bestFit="1" customWidth="1"/>
    <col min="7428" max="7428" width="20.140625" style="1722" bestFit="1" customWidth="1"/>
    <col min="7429" max="7431" width="14.85546875" style="1722" customWidth="1"/>
    <col min="7432" max="7432" width="20.140625" style="1722" bestFit="1" customWidth="1"/>
    <col min="7433" max="7435" width="14.85546875" style="1722" customWidth="1"/>
    <col min="7436" max="7680" width="9.140625" style="1722"/>
    <col min="7681" max="7681" width="4.7109375" style="1722" customWidth="1"/>
    <col min="7682" max="7682" width="14.140625" style="1722" bestFit="1" customWidth="1"/>
    <col min="7683" max="7683" width="15.28515625" style="1722" bestFit="1" customWidth="1"/>
    <col min="7684" max="7684" width="20.140625" style="1722" bestFit="1" customWidth="1"/>
    <col min="7685" max="7687" width="14.85546875" style="1722" customWidth="1"/>
    <col min="7688" max="7688" width="20.140625" style="1722" bestFit="1" customWidth="1"/>
    <col min="7689" max="7691" width="14.85546875" style="1722" customWidth="1"/>
    <col min="7692" max="7936" width="9.140625" style="1722"/>
    <col min="7937" max="7937" width="4.7109375" style="1722" customWidth="1"/>
    <col min="7938" max="7938" width="14.140625" style="1722" bestFit="1" customWidth="1"/>
    <col min="7939" max="7939" width="15.28515625" style="1722" bestFit="1" customWidth="1"/>
    <col min="7940" max="7940" width="20.140625" style="1722" bestFit="1" customWidth="1"/>
    <col min="7941" max="7943" width="14.85546875" style="1722" customWidth="1"/>
    <col min="7944" max="7944" width="20.140625" style="1722" bestFit="1" customWidth="1"/>
    <col min="7945" max="7947" width="14.85546875" style="1722" customWidth="1"/>
    <col min="7948" max="8192" width="9.140625" style="1722"/>
    <col min="8193" max="8193" width="4.7109375" style="1722" customWidth="1"/>
    <col min="8194" max="8194" width="14.140625" style="1722" bestFit="1" customWidth="1"/>
    <col min="8195" max="8195" width="15.28515625" style="1722" bestFit="1" customWidth="1"/>
    <col min="8196" max="8196" width="20.140625" style="1722" bestFit="1" customWidth="1"/>
    <col min="8197" max="8199" width="14.85546875" style="1722" customWidth="1"/>
    <col min="8200" max="8200" width="20.140625" style="1722" bestFit="1" customWidth="1"/>
    <col min="8201" max="8203" width="14.85546875" style="1722" customWidth="1"/>
    <col min="8204" max="8448" width="9.140625" style="1722"/>
    <col min="8449" max="8449" width="4.7109375" style="1722" customWidth="1"/>
    <col min="8450" max="8450" width="14.140625" style="1722" bestFit="1" customWidth="1"/>
    <col min="8451" max="8451" width="15.28515625" style="1722" bestFit="1" customWidth="1"/>
    <col min="8452" max="8452" width="20.140625" style="1722" bestFit="1" customWidth="1"/>
    <col min="8453" max="8455" width="14.85546875" style="1722" customWidth="1"/>
    <col min="8456" max="8456" width="20.140625" style="1722" bestFit="1" customWidth="1"/>
    <col min="8457" max="8459" width="14.85546875" style="1722" customWidth="1"/>
    <col min="8460" max="8704" width="9.140625" style="1722"/>
    <col min="8705" max="8705" width="4.7109375" style="1722" customWidth="1"/>
    <col min="8706" max="8706" width="14.140625" style="1722" bestFit="1" customWidth="1"/>
    <col min="8707" max="8707" width="15.28515625" style="1722" bestFit="1" customWidth="1"/>
    <col min="8708" max="8708" width="20.140625" style="1722" bestFit="1" customWidth="1"/>
    <col min="8709" max="8711" width="14.85546875" style="1722" customWidth="1"/>
    <col min="8712" max="8712" width="20.140625" style="1722" bestFit="1" customWidth="1"/>
    <col min="8713" max="8715" width="14.85546875" style="1722" customWidth="1"/>
    <col min="8716" max="8960" width="9.140625" style="1722"/>
    <col min="8961" max="8961" width="4.7109375" style="1722" customWidth="1"/>
    <col min="8962" max="8962" width="14.140625" style="1722" bestFit="1" customWidth="1"/>
    <col min="8963" max="8963" width="15.28515625" style="1722" bestFit="1" customWidth="1"/>
    <col min="8964" max="8964" width="20.140625" style="1722" bestFit="1" customWidth="1"/>
    <col min="8965" max="8967" width="14.85546875" style="1722" customWidth="1"/>
    <col min="8968" max="8968" width="20.140625" style="1722" bestFit="1" customWidth="1"/>
    <col min="8969" max="8971" width="14.85546875" style="1722" customWidth="1"/>
    <col min="8972" max="9216" width="9.140625" style="1722"/>
    <col min="9217" max="9217" width="4.7109375" style="1722" customWidth="1"/>
    <col min="9218" max="9218" width="14.140625" style="1722" bestFit="1" customWidth="1"/>
    <col min="9219" max="9219" width="15.28515625" style="1722" bestFit="1" customWidth="1"/>
    <col min="9220" max="9220" width="20.140625" style="1722" bestFit="1" customWidth="1"/>
    <col min="9221" max="9223" width="14.85546875" style="1722" customWidth="1"/>
    <col min="9224" max="9224" width="20.140625" style="1722" bestFit="1" customWidth="1"/>
    <col min="9225" max="9227" width="14.85546875" style="1722" customWidth="1"/>
    <col min="9228" max="9472" width="9.140625" style="1722"/>
    <col min="9473" max="9473" width="4.7109375" style="1722" customWidth="1"/>
    <col min="9474" max="9474" width="14.140625" style="1722" bestFit="1" customWidth="1"/>
    <col min="9475" max="9475" width="15.28515625" style="1722" bestFit="1" customWidth="1"/>
    <col min="9476" max="9476" width="20.140625" style="1722" bestFit="1" customWidth="1"/>
    <col min="9477" max="9479" width="14.85546875" style="1722" customWidth="1"/>
    <col min="9480" max="9480" width="20.140625" style="1722" bestFit="1" customWidth="1"/>
    <col min="9481" max="9483" width="14.85546875" style="1722" customWidth="1"/>
    <col min="9484" max="9728" width="9.140625" style="1722"/>
    <col min="9729" max="9729" width="4.7109375" style="1722" customWidth="1"/>
    <col min="9730" max="9730" width="14.140625" style="1722" bestFit="1" customWidth="1"/>
    <col min="9731" max="9731" width="15.28515625" style="1722" bestFit="1" customWidth="1"/>
    <col min="9732" max="9732" width="20.140625" style="1722" bestFit="1" customWidth="1"/>
    <col min="9733" max="9735" width="14.85546875" style="1722" customWidth="1"/>
    <col min="9736" max="9736" width="20.140625" style="1722" bestFit="1" customWidth="1"/>
    <col min="9737" max="9739" width="14.85546875" style="1722" customWidth="1"/>
    <col min="9740" max="9984" width="9.140625" style="1722"/>
    <col min="9985" max="9985" width="4.7109375" style="1722" customWidth="1"/>
    <col min="9986" max="9986" width="14.140625" style="1722" bestFit="1" customWidth="1"/>
    <col min="9987" max="9987" width="15.28515625" style="1722" bestFit="1" customWidth="1"/>
    <col min="9988" max="9988" width="20.140625" style="1722" bestFit="1" customWidth="1"/>
    <col min="9989" max="9991" width="14.85546875" style="1722" customWidth="1"/>
    <col min="9992" max="9992" width="20.140625" style="1722" bestFit="1" customWidth="1"/>
    <col min="9993" max="9995" width="14.85546875" style="1722" customWidth="1"/>
    <col min="9996" max="10240" width="9.140625" style="1722"/>
    <col min="10241" max="10241" width="4.7109375" style="1722" customWidth="1"/>
    <col min="10242" max="10242" width="14.140625" style="1722" bestFit="1" customWidth="1"/>
    <col min="10243" max="10243" width="15.28515625" style="1722" bestFit="1" customWidth="1"/>
    <col min="10244" max="10244" width="20.140625" style="1722" bestFit="1" customWidth="1"/>
    <col min="10245" max="10247" width="14.85546875" style="1722" customWidth="1"/>
    <col min="10248" max="10248" width="20.140625" style="1722" bestFit="1" customWidth="1"/>
    <col min="10249" max="10251" width="14.85546875" style="1722" customWidth="1"/>
    <col min="10252" max="10496" width="9.140625" style="1722"/>
    <col min="10497" max="10497" width="4.7109375" style="1722" customWidth="1"/>
    <col min="10498" max="10498" width="14.140625" style="1722" bestFit="1" customWidth="1"/>
    <col min="10499" max="10499" width="15.28515625" style="1722" bestFit="1" customWidth="1"/>
    <col min="10500" max="10500" width="20.140625" style="1722" bestFit="1" customWidth="1"/>
    <col min="10501" max="10503" width="14.85546875" style="1722" customWidth="1"/>
    <col min="10504" max="10504" width="20.140625" style="1722" bestFit="1" customWidth="1"/>
    <col min="10505" max="10507" width="14.85546875" style="1722" customWidth="1"/>
    <col min="10508" max="10752" width="9.140625" style="1722"/>
    <col min="10753" max="10753" width="4.7109375" style="1722" customWidth="1"/>
    <col min="10754" max="10754" width="14.140625" style="1722" bestFit="1" customWidth="1"/>
    <col min="10755" max="10755" width="15.28515625" style="1722" bestFit="1" customWidth="1"/>
    <col min="10756" max="10756" width="20.140625" style="1722" bestFit="1" customWidth="1"/>
    <col min="10757" max="10759" width="14.85546875" style="1722" customWidth="1"/>
    <col min="10760" max="10760" width="20.140625" style="1722" bestFit="1" customWidth="1"/>
    <col min="10761" max="10763" width="14.85546875" style="1722" customWidth="1"/>
    <col min="10764" max="11008" width="9.140625" style="1722"/>
    <col min="11009" max="11009" width="4.7109375" style="1722" customWidth="1"/>
    <col min="11010" max="11010" width="14.140625" style="1722" bestFit="1" customWidth="1"/>
    <col min="11011" max="11011" width="15.28515625" style="1722" bestFit="1" customWidth="1"/>
    <col min="11012" max="11012" width="20.140625" style="1722" bestFit="1" customWidth="1"/>
    <col min="11013" max="11015" width="14.85546875" style="1722" customWidth="1"/>
    <col min="11016" max="11016" width="20.140625" style="1722" bestFit="1" customWidth="1"/>
    <col min="11017" max="11019" width="14.85546875" style="1722" customWidth="1"/>
    <col min="11020" max="11264" width="9.140625" style="1722"/>
    <col min="11265" max="11265" width="4.7109375" style="1722" customWidth="1"/>
    <col min="11266" max="11266" width="14.140625" style="1722" bestFit="1" customWidth="1"/>
    <col min="11267" max="11267" width="15.28515625" style="1722" bestFit="1" customWidth="1"/>
    <col min="11268" max="11268" width="20.140625" style="1722" bestFit="1" customWidth="1"/>
    <col min="11269" max="11271" width="14.85546875" style="1722" customWidth="1"/>
    <col min="11272" max="11272" width="20.140625" style="1722" bestFit="1" customWidth="1"/>
    <col min="11273" max="11275" width="14.85546875" style="1722" customWidth="1"/>
    <col min="11276" max="11520" width="9.140625" style="1722"/>
    <col min="11521" max="11521" width="4.7109375" style="1722" customWidth="1"/>
    <col min="11522" max="11522" width="14.140625" style="1722" bestFit="1" customWidth="1"/>
    <col min="11523" max="11523" width="15.28515625" style="1722" bestFit="1" customWidth="1"/>
    <col min="11524" max="11524" width="20.140625" style="1722" bestFit="1" customWidth="1"/>
    <col min="11525" max="11527" width="14.85546875" style="1722" customWidth="1"/>
    <col min="11528" max="11528" width="20.140625" style="1722" bestFit="1" customWidth="1"/>
    <col min="11529" max="11531" width="14.85546875" style="1722" customWidth="1"/>
    <col min="11532" max="11776" width="9.140625" style="1722"/>
    <col min="11777" max="11777" width="4.7109375" style="1722" customWidth="1"/>
    <col min="11778" max="11778" width="14.140625" style="1722" bestFit="1" customWidth="1"/>
    <col min="11779" max="11779" width="15.28515625" style="1722" bestFit="1" customWidth="1"/>
    <col min="11780" max="11780" width="20.140625" style="1722" bestFit="1" customWidth="1"/>
    <col min="11781" max="11783" width="14.85546875" style="1722" customWidth="1"/>
    <col min="11784" max="11784" width="20.140625" style="1722" bestFit="1" customWidth="1"/>
    <col min="11785" max="11787" width="14.85546875" style="1722" customWidth="1"/>
    <col min="11788" max="12032" width="9.140625" style="1722"/>
    <col min="12033" max="12033" width="4.7109375" style="1722" customWidth="1"/>
    <col min="12034" max="12034" width="14.140625" style="1722" bestFit="1" customWidth="1"/>
    <col min="12035" max="12035" width="15.28515625" style="1722" bestFit="1" customWidth="1"/>
    <col min="12036" max="12036" width="20.140625" style="1722" bestFit="1" customWidth="1"/>
    <col min="12037" max="12039" width="14.85546875" style="1722" customWidth="1"/>
    <col min="12040" max="12040" width="20.140625" style="1722" bestFit="1" customWidth="1"/>
    <col min="12041" max="12043" width="14.85546875" style="1722" customWidth="1"/>
    <col min="12044" max="12288" width="9.140625" style="1722"/>
    <col min="12289" max="12289" width="4.7109375" style="1722" customWidth="1"/>
    <col min="12290" max="12290" width="14.140625" style="1722" bestFit="1" customWidth="1"/>
    <col min="12291" max="12291" width="15.28515625" style="1722" bestFit="1" customWidth="1"/>
    <col min="12292" max="12292" width="20.140625" style="1722" bestFit="1" customWidth="1"/>
    <col min="12293" max="12295" width="14.85546875" style="1722" customWidth="1"/>
    <col min="12296" max="12296" width="20.140625" style="1722" bestFit="1" customWidth="1"/>
    <col min="12297" max="12299" width="14.85546875" style="1722" customWidth="1"/>
    <col min="12300" max="12544" width="9.140625" style="1722"/>
    <col min="12545" max="12545" width="4.7109375" style="1722" customWidth="1"/>
    <col min="12546" max="12546" width="14.140625" style="1722" bestFit="1" customWidth="1"/>
    <col min="12547" max="12547" width="15.28515625" style="1722" bestFit="1" customWidth="1"/>
    <col min="12548" max="12548" width="20.140625" style="1722" bestFit="1" customWidth="1"/>
    <col min="12549" max="12551" width="14.85546875" style="1722" customWidth="1"/>
    <col min="12552" max="12552" width="20.140625" style="1722" bestFit="1" customWidth="1"/>
    <col min="12553" max="12555" width="14.85546875" style="1722" customWidth="1"/>
    <col min="12556" max="12800" width="9.140625" style="1722"/>
    <col min="12801" max="12801" width="4.7109375" style="1722" customWidth="1"/>
    <col min="12802" max="12802" width="14.140625" style="1722" bestFit="1" customWidth="1"/>
    <col min="12803" max="12803" width="15.28515625" style="1722" bestFit="1" customWidth="1"/>
    <col min="12804" max="12804" width="20.140625" style="1722" bestFit="1" customWidth="1"/>
    <col min="12805" max="12807" width="14.85546875" style="1722" customWidth="1"/>
    <col min="12808" max="12808" width="20.140625" style="1722" bestFit="1" customWidth="1"/>
    <col min="12809" max="12811" width="14.85546875" style="1722" customWidth="1"/>
    <col min="12812" max="13056" width="9.140625" style="1722"/>
    <col min="13057" max="13057" width="4.7109375" style="1722" customWidth="1"/>
    <col min="13058" max="13058" width="14.140625" style="1722" bestFit="1" customWidth="1"/>
    <col min="13059" max="13059" width="15.28515625" style="1722" bestFit="1" customWidth="1"/>
    <col min="13060" max="13060" width="20.140625" style="1722" bestFit="1" customWidth="1"/>
    <col min="13061" max="13063" width="14.85546875" style="1722" customWidth="1"/>
    <col min="13064" max="13064" width="20.140625" style="1722" bestFit="1" customWidth="1"/>
    <col min="13065" max="13067" width="14.85546875" style="1722" customWidth="1"/>
    <col min="13068" max="13312" width="9.140625" style="1722"/>
    <col min="13313" max="13313" width="4.7109375" style="1722" customWidth="1"/>
    <col min="13314" max="13314" width="14.140625" style="1722" bestFit="1" customWidth="1"/>
    <col min="13315" max="13315" width="15.28515625" style="1722" bestFit="1" customWidth="1"/>
    <col min="13316" max="13316" width="20.140625" style="1722" bestFit="1" customWidth="1"/>
    <col min="13317" max="13319" width="14.85546875" style="1722" customWidth="1"/>
    <col min="13320" max="13320" width="20.140625" style="1722" bestFit="1" customWidth="1"/>
    <col min="13321" max="13323" width="14.85546875" style="1722" customWidth="1"/>
    <col min="13324" max="13568" width="9.140625" style="1722"/>
    <col min="13569" max="13569" width="4.7109375" style="1722" customWidth="1"/>
    <col min="13570" max="13570" width="14.140625" style="1722" bestFit="1" customWidth="1"/>
    <col min="13571" max="13571" width="15.28515625" style="1722" bestFit="1" customWidth="1"/>
    <col min="13572" max="13572" width="20.140625" style="1722" bestFit="1" customWidth="1"/>
    <col min="13573" max="13575" width="14.85546875" style="1722" customWidth="1"/>
    <col min="13576" max="13576" width="20.140625" style="1722" bestFit="1" customWidth="1"/>
    <col min="13577" max="13579" width="14.85546875" style="1722" customWidth="1"/>
    <col min="13580" max="13824" width="9.140625" style="1722"/>
    <col min="13825" max="13825" width="4.7109375" style="1722" customWidth="1"/>
    <col min="13826" max="13826" width="14.140625" style="1722" bestFit="1" customWidth="1"/>
    <col min="13827" max="13827" width="15.28515625" style="1722" bestFit="1" customWidth="1"/>
    <col min="13828" max="13828" width="20.140625" style="1722" bestFit="1" customWidth="1"/>
    <col min="13829" max="13831" width="14.85546875" style="1722" customWidth="1"/>
    <col min="13832" max="13832" width="20.140625" style="1722" bestFit="1" customWidth="1"/>
    <col min="13833" max="13835" width="14.85546875" style="1722" customWidth="1"/>
    <col min="13836" max="14080" width="9.140625" style="1722"/>
    <col min="14081" max="14081" width="4.7109375" style="1722" customWidth="1"/>
    <col min="14082" max="14082" width="14.140625" style="1722" bestFit="1" customWidth="1"/>
    <col min="14083" max="14083" width="15.28515625" style="1722" bestFit="1" customWidth="1"/>
    <col min="14084" max="14084" width="20.140625" style="1722" bestFit="1" customWidth="1"/>
    <col min="14085" max="14087" width="14.85546875" style="1722" customWidth="1"/>
    <col min="14088" max="14088" width="20.140625" style="1722" bestFit="1" customWidth="1"/>
    <col min="14089" max="14091" width="14.85546875" style="1722" customWidth="1"/>
    <col min="14092" max="14336" width="9.140625" style="1722"/>
    <col min="14337" max="14337" width="4.7109375" style="1722" customWidth="1"/>
    <col min="14338" max="14338" width="14.140625" style="1722" bestFit="1" customWidth="1"/>
    <col min="14339" max="14339" width="15.28515625" style="1722" bestFit="1" customWidth="1"/>
    <col min="14340" max="14340" width="20.140625" style="1722" bestFit="1" customWidth="1"/>
    <col min="14341" max="14343" width="14.85546875" style="1722" customWidth="1"/>
    <col min="14344" max="14344" width="20.140625" style="1722" bestFit="1" customWidth="1"/>
    <col min="14345" max="14347" width="14.85546875" style="1722" customWidth="1"/>
    <col min="14348" max="14592" width="9.140625" style="1722"/>
    <col min="14593" max="14593" width="4.7109375" style="1722" customWidth="1"/>
    <col min="14594" max="14594" width="14.140625" style="1722" bestFit="1" customWidth="1"/>
    <col min="14595" max="14595" width="15.28515625" style="1722" bestFit="1" customWidth="1"/>
    <col min="14596" max="14596" width="20.140625" style="1722" bestFit="1" customWidth="1"/>
    <col min="14597" max="14599" width="14.85546875" style="1722" customWidth="1"/>
    <col min="14600" max="14600" width="20.140625" style="1722" bestFit="1" customWidth="1"/>
    <col min="14601" max="14603" width="14.85546875" style="1722" customWidth="1"/>
    <col min="14604" max="14848" width="9.140625" style="1722"/>
    <col min="14849" max="14849" width="4.7109375" style="1722" customWidth="1"/>
    <col min="14850" max="14850" width="14.140625" style="1722" bestFit="1" customWidth="1"/>
    <col min="14851" max="14851" width="15.28515625" style="1722" bestFit="1" customWidth="1"/>
    <col min="14852" max="14852" width="20.140625" style="1722" bestFit="1" customWidth="1"/>
    <col min="14853" max="14855" width="14.85546875" style="1722" customWidth="1"/>
    <col min="14856" max="14856" width="20.140625" style="1722" bestFit="1" customWidth="1"/>
    <col min="14857" max="14859" width="14.85546875" style="1722" customWidth="1"/>
    <col min="14860" max="15104" width="9.140625" style="1722"/>
    <col min="15105" max="15105" width="4.7109375" style="1722" customWidth="1"/>
    <col min="15106" max="15106" width="14.140625" style="1722" bestFit="1" customWidth="1"/>
    <col min="15107" max="15107" width="15.28515625" style="1722" bestFit="1" customWidth="1"/>
    <col min="15108" max="15108" width="20.140625" style="1722" bestFit="1" customWidth="1"/>
    <col min="15109" max="15111" width="14.85546875" style="1722" customWidth="1"/>
    <col min="15112" max="15112" width="20.140625" style="1722" bestFit="1" customWidth="1"/>
    <col min="15113" max="15115" width="14.85546875" style="1722" customWidth="1"/>
    <col min="15116" max="15360" width="9.140625" style="1722"/>
    <col min="15361" max="15361" width="4.7109375" style="1722" customWidth="1"/>
    <col min="15362" max="15362" width="14.140625" style="1722" bestFit="1" customWidth="1"/>
    <col min="15363" max="15363" width="15.28515625" style="1722" bestFit="1" customWidth="1"/>
    <col min="15364" max="15364" width="20.140625" style="1722" bestFit="1" customWidth="1"/>
    <col min="15365" max="15367" width="14.85546875" style="1722" customWidth="1"/>
    <col min="15368" max="15368" width="20.140625" style="1722" bestFit="1" customWidth="1"/>
    <col min="15369" max="15371" width="14.85546875" style="1722" customWidth="1"/>
    <col min="15372" max="15616" width="9.140625" style="1722"/>
    <col min="15617" max="15617" width="4.7109375" style="1722" customWidth="1"/>
    <col min="15618" max="15618" width="14.140625" style="1722" bestFit="1" customWidth="1"/>
    <col min="15619" max="15619" width="15.28515625" style="1722" bestFit="1" customWidth="1"/>
    <col min="15620" max="15620" width="20.140625" style="1722" bestFit="1" customWidth="1"/>
    <col min="15621" max="15623" width="14.85546875" style="1722" customWidth="1"/>
    <col min="15624" max="15624" width="20.140625" style="1722" bestFit="1" customWidth="1"/>
    <col min="15625" max="15627" width="14.85546875" style="1722" customWidth="1"/>
    <col min="15628" max="15872" width="9.140625" style="1722"/>
    <col min="15873" max="15873" width="4.7109375" style="1722" customWidth="1"/>
    <col min="15874" max="15874" width="14.140625" style="1722" bestFit="1" customWidth="1"/>
    <col min="15875" max="15875" width="15.28515625" style="1722" bestFit="1" customWidth="1"/>
    <col min="15876" max="15876" width="20.140625" style="1722" bestFit="1" customWidth="1"/>
    <col min="15877" max="15879" width="14.85546875" style="1722" customWidth="1"/>
    <col min="15880" max="15880" width="20.140625" style="1722" bestFit="1" customWidth="1"/>
    <col min="15881" max="15883" width="14.85546875" style="1722" customWidth="1"/>
    <col min="15884" max="16128" width="9.140625" style="1722"/>
    <col min="16129" max="16129" width="4.7109375" style="1722" customWidth="1"/>
    <col min="16130" max="16130" width="14.140625" style="1722" bestFit="1" customWidth="1"/>
    <col min="16131" max="16131" width="15.28515625" style="1722" bestFit="1" customWidth="1"/>
    <col min="16132" max="16132" width="20.140625" style="1722" bestFit="1" customWidth="1"/>
    <col min="16133" max="16135" width="14.85546875" style="1722" customWidth="1"/>
    <col min="16136" max="16136" width="20.140625" style="1722" bestFit="1" customWidth="1"/>
    <col min="16137" max="16139" width="14.85546875" style="1722" customWidth="1"/>
    <col min="16140" max="16384" width="9.140625" style="1722"/>
  </cols>
  <sheetData>
    <row r="1" spans="2:11">
      <c r="B1" s="3002" t="s">
        <v>1738</v>
      </c>
      <c r="C1" s="3002"/>
      <c r="D1" s="3002"/>
      <c r="E1" s="3002"/>
      <c r="F1" s="3002"/>
      <c r="G1" s="3002"/>
      <c r="H1" s="3002"/>
      <c r="I1" s="3002"/>
      <c r="J1" s="3002"/>
      <c r="K1" s="3002"/>
    </row>
    <row r="2" spans="2:11" ht="16.5" thickBot="1">
      <c r="B2" s="3003" t="s">
        <v>1739</v>
      </c>
      <c r="C2" s="3003"/>
      <c r="D2" s="3003"/>
      <c r="E2" s="3003"/>
      <c r="F2" s="3003"/>
      <c r="G2" s="3003"/>
      <c r="H2" s="3003"/>
      <c r="I2" s="3003"/>
      <c r="J2" s="3003"/>
      <c r="K2" s="3003"/>
    </row>
    <row r="3" spans="2:11" s="1723" customFormat="1" ht="20.25" customHeight="1" thickTop="1">
      <c r="B3" s="3004" t="s">
        <v>1626</v>
      </c>
      <c r="C3" s="2984" t="s">
        <v>1627</v>
      </c>
      <c r="D3" s="3006" t="s">
        <v>1628</v>
      </c>
      <c r="E3" s="3006"/>
      <c r="F3" s="3006"/>
      <c r="G3" s="3006"/>
      <c r="H3" s="3006" t="s">
        <v>1740</v>
      </c>
      <c r="I3" s="3006"/>
      <c r="J3" s="3006"/>
      <c r="K3" s="3007"/>
    </row>
    <row r="4" spans="2:11" s="1723" customFormat="1" ht="34.5" customHeight="1">
      <c r="B4" s="3005"/>
      <c r="C4" s="2985"/>
      <c r="D4" s="1724" t="s">
        <v>1741</v>
      </c>
      <c r="E4" s="1724" t="s">
        <v>1742</v>
      </c>
      <c r="F4" s="1724" t="s">
        <v>1743</v>
      </c>
      <c r="G4" s="1724" t="s">
        <v>1418</v>
      </c>
      <c r="H4" s="1724" t="s">
        <v>1741</v>
      </c>
      <c r="I4" s="1724" t="s">
        <v>1742</v>
      </c>
      <c r="J4" s="1724" t="s">
        <v>1743</v>
      </c>
      <c r="K4" s="1725" t="s">
        <v>1418</v>
      </c>
    </row>
    <row r="5" spans="2:11" ht="21.75" customHeight="1">
      <c r="B5" s="1726" t="s">
        <v>1633</v>
      </c>
      <c r="C5" s="1727" t="s">
        <v>1634</v>
      </c>
      <c r="D5" s="2157">
        <v>-644.19999999999982</v>
      </c>
      <c r="E5" s="2157">
        <v>-120.3</v>
      </c>
      <c r="F5" s="2157">
        <v>422.4</v>
      </c>
      <c r="G5" s="2157"/>
      <c r="H5" s="2158">
        <v>-3.8875143322672128</v>
      </c>
      <c r="I5" s="2158">
        <v>-0.7259670508720053</v>
      </c>
      <c r="J5" s="2158">
        <v>2.5490314404682879</v>
      </c>
      <c r="K5" s="2159"/>
    </row>
    <row r="6" spans="2:11" ht="21.75" customHeight="1">
      <c r="B6" s="2160" t="s">
        <v>1635</v>
      </c>
      <c r="C6" s="2161" t="s">
        <v>1636</v>
      </c>
      <c r="D6" s="2162">
        <v>-528.59999999999991</v>
      </c>
      <c r="E6" s="2162">
        <v>60</v>
      </c>
      <c r="F6" s="2162">
        <v>358.2</v>
      </c>
      <c r="G6" s="2162"/>
      <c r="H6" s="2163">
        <v>-3.038978958261469</v>
      </c>
      <c r="I6" s="2163">
        <v>0.34494653328734048</v>
      </c>
      <c r="J6" s="2163">
        <v>2.0593308037254223</v>
      </c>
      <c r="K6" s="2164"/>
    </row>
    <row r="7" spans="2:11" ht="21.75" customHeight="1">
      <c r="B7" s="2160" t="s">
        <v>1637</v>
      </c>
      <c r="C7" s="2161" t="s">
        <v>1638</v>
      </c>
      <c r="D7" s="2162">
        <v>-363.20000000000027</v>
      </c>
      <c r="E7" s="2162">
        <v>254.7</v>
      </c>
      <c r="F7" s="2162">
        <v>310.8</v>
      </c>
      <c r="G7" s="2162"/>
      <c r="H7" s="2163">
        <v>-2.1018518518518534</v>
      </c>
      <c r="I7" s="2163">
        <v>1.4739583333333299</v>
      </c>
      <c r="J7" s="2163">
        <v>1.7986111111111112</v>
      </c>
      <c r="K7" s="2164"/>
    </row>
    <row r="8" spans="2:11" ht="21.75" customHeight="1">
      <c r="B8" s="2160" t="s">
        <v>1639</v>
      </c>
      <c r="C8" s="2161" t="s">
        <v>1640</v>
      </c>
      <c r="D8" s="2162">
        <v>-879</v>
      </c>
      <c r="E8" s="2162">
        <v>-291.5</v>
      </c>
      <c r="F8" s="2162">
        <v>10.8</v>
      </c>
      <c r="G8" s="2162"/>
      <c r="H8" s="2163">
        <v>-4.454692884654369</v>
      </c>
      <c r="I8" s="2163">
        <v>-1.4772957632272452</v>
      </c>
      <c r="J8" s="2163">
        <v>5.4733427934319887E-2</v>
      </c>
      <c r="K8" s="2164"/>
    </row>
    <row r="9" spans="2:11" ht="21.75" customHeight="1">
      <c r="B9" s="2160" t="s">
        <v>1641</v>
      </c>
      <c r="C9" s="2161" t="s">
        <v>1642</v>
      </c>
      <c r="D9" s="2162">
        <v>-830.20000000000027</v>
      </c>
      <c r="E9" s="2162">
        <v>39.4</v>
      </c>
      <c r="F9" s="2162">
        <v>583.4</v>
      </c>
      <c r="G9" s="2162"/>
      <c r="H9" s="2163">
        <v>-3.7371145622327266</v>
      </c>
      <c r="I9" s="2163">
        <v>0.17735764123340086</v>
      </c>
      <c r="J9" s="2163">
        <v>2.6261534998874634</v>
      </c>
      <c r="K9" s="2164"/>
    </row>
    <row r="10" spans="2:11" ht="21.75" customHeight="1">
      <c r="B10" s="2160" t="s">
        <v>1643</v>
      </c>
      <c r="C10" s="2161" t="s">
        <v>1644</v>
      </c>
      <c r="D10" s="2162">
        <v>-1529.8000000000002</v>
      </c>
      <c r="E10" s="2162">
        <v>-341.6</v>
      </c>
      <c r="F10" s="2162">
        <v>26.400000000000091</v>
      </c>
      <c r="G10" s="2162"/>
      <c r="H10" s="2163">
        <v>-6.5513254250353317</v>
      </c>
      <c r="I10" s="2163">
        <v>-1.4628923814825918</v>
      </c>
      <c r="J10" s="2163">
        <v>0.11305725664853793</v>
      </c>
      <c r="K10" s="2164"/>
    </row>
    <row r="11" spans="2:11" ht="21.75" customHeight="1">
      <c r="B11" s="2160" t="s">
        <v>1744</v>
      </c>
      <c r="C11" s="2161" t="s">
        <v>1646</v>
      </c>
      <c r="D11" s="2162">
        <v>-1713.1999999999998</v>
      </c>
      <c r="E11" s="2162">
        <v>-295.7</v>
      </c>
      <c r="F11" s="2162">
        <v>194</v>
      </c>
      <c r="G11" s="2162"/>
      <c r="H11" s="2163">
        <v>-6.273849196176803</v>
      </c>
      <c r="I11" s="2163">
        <v>-1.0828725235287655</v>
      </c>
      <c r="J11" s="2163">
        <v>0.71044054638004905</v>
      </c>
      <c r="K11" s="2164"/>
    </row>
    <row r="12" spans="2:11" ht="21.75" customHeight="1">
      <c r="B12" s="2160" t="s">
        <v>1647</v>
      </c>
      <c r="C12" s="2161" t="s">
        <v>1648</v>
      </c>
      <c r="D12" s="2162">
        <v>-2074</v>
      </c>
      <c r="E12" s="2162">
        <v>-392.3</v>
      </c>
      <c r="F12" s="2162">
        <v>501.5</v>
      </c>
      <c r="G12" s="2162"/>
      <c r="H12" s="2163">
        <v>-6.6929133858267722</v>
      </c>
      <c r="I12" s="2163">
        <v>-1.2659739253904738</v>
      </c>
      <c r="J12" s="2163">
        <v>1.6183684006712278</v>
      </c>
      <c r="K12" s="2164"/>
    </row>
    <row r="13" spans="2:11" ht="21.75" customHeight="1">
      <c r="B13" s="2160" t="s">
        <v>1649</v>
      </c>
      <c r="C13" s="2161" t="s">
        <v>1650</v>
      </c>
      <c r="D13" s="2162">
        <v>-3562.0999999999995</v>
      </c>
      <c r="E13" s="2162">
        <v>-1671.4</v>
      </c>
      <c r="F13" s="2162">
        <v>-675</v>
      </c>
      <c r="G13" s="2162"/>
      <c r="H13" s="2163">
        <v>-10.550931548236129</v>
      </c>
      <c r="I13" s="2163">
        <v>-4.9506827404401532</v>
      </c>
      <c r="J13" s="2163">
        <v>-1.9993483605343445</v>
      </c>
      <c r="K13" s="2164"/>
    </row>
    <row r="14" spans="2:11" ht="21.75" customHeight="1">
      <c r="B14" s="2160" t="s">
        <v>1651</v>
      </c>
      <c r="C14" s="2161" t="s">
        <v>1652</v>
      </c>
      <c r="D14" s="2162">
        <v>-3416.8</v>
      </c>
      <c r="E14" s="2162">
        <v>-1343.4</v>
      </c>
      <c r="F14" s="2162">
        <v>-126</v>
      </c>
      <c r="G14" s="2162"/>
      <c r="H14" s="2163">
        <v>-8.6742828128966742</v>
      </c>
      <c r="I14" s="2163">
        <v>-3.4105102817974111</v>
      </c>
      <c r="J14" s="2163">
        <v>-0.31987814166031991</v>
      </c>
      <c r="K14" s="2164"/>
    </row>
    <row r="15" spans="2:11" ht="21.75" customHeight="1">
      <c r="B15" s="2160" t="s">
        <v>1653</v>
      </c>
      <c r="C15" s="2161" t="s">
        <v>1654</v>
      </c>
      <c r="D15" s="2162">
        <v>-3942.7</v>
      </c>
      <c r="E15" s="2162">
        <v>-1849</v>
      </c>
      <c r="F15" s="2162">
        <v>-866</v>
      </c>
      <c r="G15" s="2162"/>
      <c r="H15" s="2163">
        <v>-8.4630905617446928</v>
      </c>
      <c r="I15" s="2163">
        <v>-3.9689183677850042</v>
      </c>
      <c r="J15" s="2163">
        <v>-1.8588876725266705</v>
      </c>
      <c r="K15" s="2164"/>
    </row>
    <row r="16" spans="2:11" ht="21.75" customHeight="1">
      <c r="B16" s="2160" t="s">
        <v>1655</v>
      </c>
      <c r="C16" s="2161" t="s">
        <v>1656</v>
      </c>
      <c r="D16" s="2162">
        <v>-4711.7999999999993</v>
      </c>
      <c r="E16" s="2162">
        <v>-2470.9</v>
      </c>
      <c r="F16" s="2162">
        <v>563</v>
      </c>
      <c r="G16" s="2162"/>
      <c r="H16" s="2163">
        <v>-8.4540854774464407</v>
      </c>
      <c r="I16" s="2163">
        <v>-4.4333799834930208</v>
      </c>
      <c r="J16" s="2163">
        <v>1.0101553809164963</v>
      </c>
      <c r="K16" s="2164"/>
    </row>
    <row r="17" spans="2:11" ht="21.75" customHeight="1">
      <c r="B17" s="2160" t="s">
        <v>1657</v>
      </c>
      <c r="C17" s="2161" t="s">
        <v>1658</v>
      </c>
      <c r="D17" s="2162">
        <v>-5596.699999999998</v>
      </c>
      <c r="E17" s="2162">
        <v>-2904.4</v>
      </c>
      <c r="F17" s="2162">
        <v>376.5</v>
      </c>
      <c r="G17" s="2162"/>
      <c r="H17" s="2163">
        <v>-8.7634661154954241</v>
      </c>
      <c r="I17" s="2163">
        <v>-4.5477890517349371</v>
      </c>
      <c r="J17" s="2163">
        <v>0.58953400977076287</v>
      </c>
      <c r="K17" s="2164"/>
    </row>
    <row r="18" spans="2:11" ht="21.75" customHeight="1">
      <c r="B18" s="2160" t="s">
        <v>1659</v>
      </c>
      <c r="C18" s="2161" t="s">
        <v>1660</v>
      </c>
      <c r="D18" s="2162">
        <v>-7553.7999999999993</v>
      </c>
      <c r="E18" s="2162">
        <v>-4575.1000000000004</v>
      </c>
      <c r="F18" s="2162">
        <v>2273</v>
      </c>
      <c r="G18" s="2162"/>
      <c r="H18" s="2163">
        <v>-9.8221205107533862</v>
      </c>
      <c r="I18" s="2163">
        <v>-5.9489506670480852</v>
      </c>
      <c r="J18" s="2163">
        <v>2.9555561334616285</v>
      </c>
      <c r="K18" s="2164"/>
    </row>
    <row r="19" spans="2:11" ht="21.75" customHeight="1">
      <c r="B19" s="2160" t="s">
        <v>1745</v>
      </c>
      <c r="C19" s="2161" t="s">
        <v>1662</v>
      </c>
      <c r="D19" s="2162">
        <v>-9096.2000000000007</v>
      </c>
      <c r="E19" s="2162">
        <v>-6334.8</v>
      </c>
      <c r="F19" s="2162">
        <v>75.900000000000006</v>
      </c>
      <c r="G19" s="2162"/>
      <c r="H19" s="2163">
        <v>-10.189537358575111</v>
      </c>
      <c r="I19" s="2163">
        <v>-7.0962249355886646</v>
      </c>
      <c r="J19" s="2163">
        <v>8.5022964041671339E-2</v>
      </c>
      <c r="K19" s="2164"/>
    </row>
    <row r="20" spans="2:11" ht="21.75" customHeight="1">
      <c r="B20" s="2160" t="s">
        <v>1663</v>
      </c>
      <c r="C20" s="2161" t="s">
        <v>1664</v>
      </c>
      <c r="D20" s="2162">
        <v>-10433.699999999999</v>
      </c>
      <c r="E20" s="2162">
        <v>-7643.6</v>
      </c>
      <c r="F20" s="2162">
        <v>2649.6</v>
      </c>
      <c r="G20" s="2162"/>
      <c r="H20" s="2163">
        <v>-10.08905778602924</v>
      </c>
      <c r="I20" s="2163">
        <v>-7.3911193625744565</v>
      </c>
      <c r="J20" s="2163">
        <v>2.5620793687630536</v>
      </c>
      <c r="K20" s="2164"/>
    </row>
    <row r="21" spans="2:11" ht="21.75" customHeight="1">
      <c r="B21" s="2160" t="s">
        <v>1665</v>
      </c>
      <c r="C21" s="2161" t="s">
        <v>1666</v>
      </c>
      <c r="D21" s="2162">
        <v>-13160.900000000001</v>
      </c>
      <c r="E21" s="2162">
        <v>-9499.7000000000007</v>
      </c>
      <c r="F21" s="2162">
        <v>4132.2</v>
      </c>
      <c r="G21" s="2162"/>
      <c r="H21" s="2163">
        <v>-10.933704411398191</v>
      </c>
      <c r="I21" s="2163">
        <v>-7.8920827448699855</v>
      </c>
      <c r="J21" s="2163">
        <v>3.4329151782005485</v>
      </c>
      <c r="K21" s="2164"/>
    </row>
    <row r="22" spans="2:11" ht="21.75" customHeight="1">
      <c r="B22" s="2160" t="s">
        <v>1667</v>
      </c>
      <c r="C22" s="2161" t="s">
        <v>1668</v>
      </c>
      <c r="D22" s="2162">
        <v>-14368.3</v>
      </c>
      <c r="E22" s="2162">
        <v>-10074.000000000004</v>
      </c>
      <c r="F22" s="2162">
        <v>3394.4</v>
      </c>
      <c r="G22" s="2162"/>
      <c r="H22" s="2163">
        <v>-9.6117388134085235</v>
      </c>
      <c r="I22" s="2163">
        <v>-6.7390475425956806</v>
      </c>
      <c r="J22" s="2163">
        <v>2.2706991243385715</v>
      </c>
      <c r="K22" s="2164"/>
    </row>
    <row r="23" spans="2:11" ht="21.75" customHeight="1">
      <c r="B23" s="2160" t="s">
        <v>1669</v>
      </c>
      <c r="C23" s="2161" t="s">
        <v>1670</v>
      </c>
      <c r="D23" s="2162">
        <v>-16909.100000000006</v>
      </c>
      <c r="E23" s="2162">
        <v>-9971.8000000000011</v>
      </c>
      <c r="F23" s="2162">
        <v>7740.2</v>
      </c>
      <c r="G23" s="2162"/>
      <c r="H23" s="2163">
        <v>-9.8610284941157289</v>
      </c>
      <c r="I23" s="2163">
        <v>-5.8153422676324107</v>
      </c>
      <c r="J23" s="2163">
        <v>4.513920477740065</v>
      </c>
      <c r="K23" s="2164"/>
    </row>
    <row r="24" spans="2:11" ht="21.75" customHeight="1">
      <c r="B24" s="2160" t="s">
        <v>1671</v>
      </c>
      <c r="C24" s="2161" t="s">
        <v>1672</v>
      </c>
      <c r="D24" s="2162">
        <v>-14836.199999999997</v>
      </c>
      <c r="E24" s="2162">
        <v>-8027.2000000000007</v>
      </c>
      <c r="F24" s="2162">
        <v>6283.3</v>
      </c>
      <c r="G24" s="2162"/>
      <c r="H24" s="2163">
        <v>-7.4452005299289397</v>
      </c>
      <c r="I24" s="2163">
        <v>-4.0282628768718141</v>
      </c>
      <c r="J24" s="2163">
        <v>3.153127383676583</v>
      </c>
      <c r="K24" s="2164"/>
    </row>
    <row r="25" spans="2:11" ht="21.75" customHeight="1">
      <c r="B25" s="2160" t="s">
        <v>1673</v>
      </c>
      <c r="C25" s="2161" t="s">
        <v>1674</v>
      </c>
      <c r="D25" s="2162">
        <v>-22494.899999999994</v>
      </c>
      <c r="E25" s="2162">
        <v>-11786.099999999989</v>
      </c>
      <c r="F25" s="2162">
        <v>-313.89999999999998</v>
      </c>
      <c r="G25" s="2162"/>
      <c r="H25" s="2163">
        <v>-10.263442454659517</v>
      </c>
      <c r="I25" s="2163">
        <v>-5.3774837458651712</v>
      </c>
      <c r="J25" s="2163">
        <v>-0.14321888901562677</v>
      </c>
      <c r="K25" s="2164"/>
    </row>
    <row r="26" spans="2:11" ht="21.75" customHeight="1">
      <c r="B26" s="2160" t="s">
        <v>1675</v>
      </c>
      <c r="C26" s="2161" t="s">
        <v>1676</v>
      </c>
      <c r="D26" s="2162">
        <v>-33735.400000000009</v>
      </c>
      <c r="E26" s="2162">
        <v>-21542.200000000008</v>
      </c>
      <c r="F26" s="2162">
        <v>-1080.5</v>
      </c>
      <c r="G26" s="2162"/>
      <c r="H26" s="2163">
        <v>-13.553088830233861</v>
      </c>
      <c r="I26" s="2163">
        <v>-8.6545098086480046</v>
      </c>
      <c r="J26" s="2163">
        <v>-0.43408741206767021</v>
      </c>
      <c r="K26" s="2164"/>
    </row>
    <row r="27" spans="2:11" ht="21.75" customHeight="1">
      <c r="B27" s="2160" t="s">
        <v>1677</v>
      </c>
      <c r="C27" s="2161" t="s">
        <v>1678</v>
      </c>
      <c r="D27" s="2162">
        <v>-31638.099999999991</v>
      </c>
      <c r="E27" s="2162">
        <v>-16507.999999999982</v>
      </c>
      <c r="F27" s="2162">
        <v>3202.1</v>
      </c>
      <c r="G27" s="2162"/>
      <c r="H27" s="2163">
        <v>-11.278657317129683</v>
      </c>
      <c r="I27" s="2163">
        <v>-5.8849322491292675</v>
      </c>
      <c r="J27" s="2163">
        <v>1.1415157229789707</v>
      </c>
      <c r="K27" s="2164"/>
    </row>
    <row r="28" spans="2:11" ht="21.75" customHeight="1">
      <c r="B28" s="2160" t="s">
        <v>1679</v>
      </c>
      <c r="C28" s="2161" t="s">
        <v>1680</v>
      </c>
      <c r="D28" s="2162">
        <v>-32486.100000000006</v>
      </c>
      <c r="E28" s="2162">
        <v>-15188.2</v>
      </c>
      <c r="F28" s="2162">
        <v>10965.9</v>
      </c>
      <c r="G28" s="2162"/>
      <c r="H28" s="2163">
        <v>-10.798284831059185</v>
      </c>
      <c r="I28" s="2163">
        <v>-5.0485133540527514</v>
      </c>
      <c r="J28" s="2163">
        <v>3.6450331566088852</v>
      </c>
      <c r="K28" s="2164"/>
    </row>
    <row r="29" spans="2:11" ht="21.75" customHeight="1">
      <c r="B29" s="2160" t="s">
        <v>1681</v>
      </c>
      <c r="C29" s="2161" t="s">
        <v>1682</v>
      </c>
      <c r="D29" s="2162">
        <v>-21801</v>
      </c>
      <c r="E29" s="2162">
        <v>235.09999999999127</v>
      </c>
      <c r="F29" s="2162">
        <v>9840</v>
      </c>
      <c r="G29" s="2162"/>
      <c r="H29" s="2163">
        <v>-6.3738904676700692</v>
      </c>
      <c r="I29" s="2163">
        <v>6.8735454747450936E-2</v>
      </c>
      <c r="J29" s="2163">
        <v>2.8768901519138335</v>
      </c>
      <c r="K29" s="2164"/>
    </row>
    <row r="30" spans="2:11" ht="21.75" customHeight="1">
      <c r="B30" s="2160" t="s">
        <v>1683</v>
      </c>
      <c r="C30" s="2161" t="s">
        <v>1684</v>
      </c>
      <c r="D30" s="2162">
        <v>-32333.999999999985</v>
      </c>
      <c r="E30" s="2162">
        <v>-8965.7999999999975</v>
      </c>
      <c r="F30" s="2162">
        <v>14434.099999999999</v>
      </c>
      <c r="G30" s="2162"/>
      <c r="H30" s="2163">
        <v>-8.5204275233999454</v>
      </c>
      <c r="I30" s="2163">
        <v>-2.3626043511257264</v>
      </c>
      <c r="J30" s="2163">
        <v>3.8035721814655532</v>
      </c>
      <c r="K30" s="2164"/>
    </row>
    <row r="31" spans="2:11" ht="21.75" customHeight="1">
      <c r="B31" s="2160" t="s">
        <v>383</v>
      </c>
      <c r="C31" s="2161" t="s">
        <v>382</v>
      </c>
      <c r="D31" s="2162">
        <v>-47147.199999999997</v>
      </c>
      <c r="E31" s="2162">
        <v>20148.499999999993</v>
      </c>
      <c r="F31" s="2162">
        <v>5221.3999999999996</v>
      </c>
      <c r="G31" s="2162">
        <v>47216.1</v>
      </c>
      <c r="H31" s="2163">
        <v>-10.678407950733716</v>
      </c>
      <c r="I31" s="2163">
        <v>4.5634502705432816</v>
      </c>
      <c r="J31" s="2163">
        <v>1.1825991633429138</v>
      </c>
      <c r="K31" s="2164">
        <v>10.694013168176228</v>
      </c>
    </row>
    <row r="32" spans="2:11" ht="21.75" customHeight="1">
      <c r="B32" s="2160" t="s">
        <v>1685</v>
      </c>
      <c r="C32" s="2161" t="s">
        <v>1686</v>
      </c>
      <c r="D32" s="2162">
        <v>-49420.100000000006</v>
      </c>
      <c r="E32" s="2162">
        <v>18161.100000000009</v>
      </c>
      <c r="F32" s="2162">
        <v>-3342.9000000000005</v>
      </c>
      <c r="G32" s="2162">
        <v>47536.3</v>
      </c>
      <c r="H32" s="2163">
        <v>-10.756524748445402</v>
      </c>
      <c r="I32" s="2163">
        <v>3.9528516050957379</v>
      </c>
      <c r="J32" s="2163">
        <v>-0.72759841808450687</v>
      </c>
      <c r="K32" s="2164">
        <v>10.346506530733954</v>
      </c>
    </row>
    <row r="33" spans="2:11" ht="21.75" customHeight="1">
      <c r="B33" s="2160" t="s">
        <v>1687</v>
      </c>
      <c r="C33" s="2161" t="s">
        <v>1688</v>
      </c>
      <c r="D33" s="2162">
        <v>-63242.600000000006</v>
      </c>
      <c r="E33" s="2162">
        <v>11614.7</v>
      </c>
      <c r="F33" s="2162">
        <v>4363.5</v>
      </c>
      <c r="G33" s="2162">
        <v>54203.3</v>
      </c>
      <c r="H33" s="2163">
        <v>-12.848154626587924</v>
      </c>
      <c r="I33" s="2163">
        <v>2.3596035194857699</v>
      </c>
      <c r="J33" s="2163">
        <v>0.88647403353303633</v>
      </c>
      <c r="K33" s="2164">
        <v>11.011760738352521</v>
      </c>
    </row>
    <row r="34" spans="2:11" ht="21.75" customHeight="1">
      <c r="B34" s="2160" t="s">
        <v>1689</v>
      </c>
      <c r="C34" s="2161" t="s">
        <v>1690</v>
      </c>
      <c r="D34" s="2162">
        <v>-68606.699999999983</v>
      </c>
      <c r="E34" s="2162">
        <v>14598</v>
      </c>
      <c r="F34" s="2162">
        <v>16005.2</v>
      </c>
      <c r="G34" s="2162">
        <v>58587.6</v>
      </c>
      <c r="H34" s="2163">
        <v>-12.781896193565331</v>
      </c>
      <c r="I34" s="2163">
        <v>2.7197069766315356</v>
      </c>
      <c r="J34" s="2163">
        <v>2.9818779354968523</v>
      </c>
      <c r="K34" s="2164">
        <v>10.915269520762964</v>
      </c>
    </row>
    <row r="35" spans="2:11" ht="21.75" customHeight="1">
      <c r="B35" s="2160" t="s">
        <v>1691</v>
      </c>
      <c r="C35" s="2161" t="s">
        <v>1692</v>
      </c>
      <c r="D35" s="2162">
        <v>-87796.300000000017</v>
      </c>
      <c r="E35" s="2162">
        <v>11544.6</v>
      </c>
      <c r="F35" s="2162">
        <v>5742.1</v>
      </c>
      <c r="G35" s="2162">
        <v>65541.2</v>
      </c>
      <c r="H35" s="2163">
        <v>-14.89557389398248</v>
      </c>
      <c r="I35" s="2163">
        <v>1.9586638887569305</v>
      </c>
      <c r="J35" s="2163">
        <v>0.97420819392886482</v>
      </c>
      <c r="K35" s="2164">
        <v>11.119760032031923</v>
      </c>
    </row>
    <row r="36" spans="2:11" ht="21.75" customHeight="1">
      <c r="B36" s="2160" t="s">
        <v>1693</v>
      </c>
      <c r="C36" s="2161" t="s">
        <v>1694</v>
      </c>
      <c r="D36" s="2162">
        <v>-116876.69999999998</v>
      </c>
      <c r="E36" s="2162">
        <v>14224.5</v>
      </c>
      <c r="F36" s="2162">
        <v>25597.8</v>
      </c>
      <c r="G36" s="2162">
        <v>97688.5</v>
      </c>
      <c r="H36" s="2163">
        <v>-17.868759975782925</v>
      </c>
      <c r="I36" s="2163">
        <v>2.174720678078045</v>
      </c>
      <c r="J36" s="2163">
        <v>3.9135340414992568</v>
      </c>
      <c r="K36" s="2164">
        <v>14.935161233113789</v>
      </c>
    </row>
    <row r="37" spans="2:11" ht="21.75" customHeight="1">
      <c r="B37" s="2160" t="s">
        <v>1328</v>
      </c>
      <c r="C37" s="2161" t="s">
        <v>1695</v>
      </c>
      <c r="D37" s="2162">
        <v>-137326</v>
      </c>
      <c r="E37" s="2162">
        <v>-902.20000000001164</v>
      </c>
      <c r="F37" s="2162">
        <v>5904.2999999999993</v>
      </c>
      <c r="G37" s="2162">
        <v>100144.8</v>
      </c>
      <c r="H37" s="2163">
        <v>-18.867946133860194</v>
      </c>
      <c r="I37" s="2163">
        <v>-0.12395803418121031</v>
      </c>
      <c r="J37" s="2163">
        <v>0.81122303393494843</v>
      </c>
      <c r="K37" s="2164">
        <v>13.759424231290524</v>
      </c>
    </row>
    <row r="38" spans="2:11" ht="21.75" customHeight="1">
      <c r="B38" s="2160" t="s">
        <v>1329</v>
      </c>
      <c r="C38" s="2161" t="s">
        <v>1696</v>
      </c>
      <c r="D38" s="2162">
        <v>-167083.69999999995</v>
      </c>
      <c r="E38" s="2162">
        <v>23679.600000000006</v>
      </c>
      <c r="F38" s="2162">
        <v>29674.699999999997</v>
      </c>
      <c r="G38" s="2162">
        <v>142682.70000000001</v>
      </c>
      <c r="H38" s="2163">
        <v>-20.484524006315571</v>
      </c>
      <c r="I38" s="2163">
        <v>2.9031278015746027</v>
      </c>
      <c r="J38" s="2163">
        <v>3.6381293000466997</v>
      </c>
      <c r="K38" s="2164">
        <v>17.49295229538204</v>
      </c>
    </row>
    <row r="39" spans="2:11" ht="21.75" customHeight="1">
      <c r="B39" s="2160" t="s">
        <v>338</v>
      </c>
      <c r="C39" s="2161" t="s">
        <v>327</v>
      </c>
      <c r="D39" s="2162">
        <v>-219798.99999999997</v>
      </c>
      <c r="E39" s="2162">
        <v>41437.299999999988</v>
      </c>
      <c r="F39" s="2162">
        <v>44758.399999999994</v>
      </c>
      <c r="G39" s="2162">
        <v>209698.5</v>
      </c>
      <c r="H39" s="2163">
        <v>-22.240750037615424</v>
      </c>
      <c r="I39" s="2163">
        <v>4.1929063896272574</v>
      </c>
      <c r="J39" s="2163">
        <v>4.5289577590598968</v>
      </c>
      <c r="K39" s="2164">
        <v>21.218713104986371</v>
      </c>
    </row>
    <row r="40" spans="2:11" ht="21.75" customHeight="1">
      <c r="B40" s="2160" t="s">
        <v>339</v>
      </c>
      <c r="C40" s="2161" t="s">
        <v>328</v>
      </c>
      <c r="D40" s="2162">
        <v>-319900.3</v>
      </c>
      <c r="E40" s="2162">
        <v>-28135.199999999983</v>
      </c>
      <c r="F40" s="2162">
        <v>-3325.7</v>
      </c>
      <c r="G40" s="2162">
        <v>231725.3</v>
      </c>
      <c r="H40" s="2163">
        <v>-26.81986816351991</v>
      </c>
      <c r="I40" s="2163">
        <v>-2.35880477371939</v>
      </c>
      <c r="J40" s="2163">
        <v>-0.27882073118224071</v>
      </c>
      <c r="K40" s="2164">
        <v>19.427434097911444</v>
      </c>
    </row>
    <row r="41" spans="2:11" ht="21.75" customHeight="1">
      <c r="B41" s="2160" t="s">
        <v>340</v>
      </c>
      <c r="C41" s="2161" t="s">
        <v>329</v>
      </c>
      <c r="D41" s="2162">
        <v>-328344.5</v>
      </c>
      <c r="E41" s="2162">
        <v>-12936.399999999994</v>
      </c>
      <c r="F41" s="2162">
        <v>4089.6999999999971</v>
      </c>
      <c r="G41" s="2162">
        <v>253551.59999999998</v>
      </c>
      <c r="H41" s="2163">
        <v>-24.020156044400252</v>
      </c>
      <c r="I41" s="2163">
        <v>-0.94636683925809395</v>
      </c>
      <c r="J41" s="2163">
        <v>0.29918342525848196</v>
      </c>
      <c r="K41" s="2164">
        <v>18.548655443618987</v>
      </c>
    </row>
    <row r="42" spans="2:11" ht="21.75" customHeight="1">
      <c r="B42" s="2160" t="s">
        <v>341</v>
      </c>
      <c r="C42" s="2161" t="s">
        <v>330</v>
      </c>
      <c r="D42" s="2162">
        <v>-359084.3</v>
      </c>
      <c r="E42" s="2162">
        <v>75979.200000000012</v>
      </c>
      <c r="F42" s="2162">
        <v>131626.6</v>
      </c>
      <c r="G42" s="2162">
        <v>359554.4</v>
      </c>
      <c r="H42" s="2163">
        <v>-23.510381560076681</v>
      </c>
      <c r="I42" s="2163">
        <v>4.9745978385281067</v>
      </c>
      <c r="J42" s="2163">
        <v>8.6180086109462017</v>
      </c>
      <c r="K42" s="2164">
        <v>23.541160489624399</v>
      </c>
    </row>
    <row r="43" spans="2:11" ht="21.75" customHeight="1">
      <c r="B43" s="2160" t="s">
        <v>342</v>
      </c>
      <c r="C43" s="2161" t="s">
        <v>331</v>
      </c>
      <c r="D43" s="2162">
        <v>-453718.70000000007</v>
      </c>
      <c r="E43" s="2162">
        <v>57060.739999999991</v>
      </c>
      <c r="F43" s="2162">
        <v>68939.62</v>
      </c>
      <c r="G43" s="2162">
        <v>434581.7</v>
      </c>
      <c r="H43" s="2163">
        <v>-26.767889536272726</v>
      </c>
      <c r="I43" s="2163">
        <v>3.3663932854827854</v>
      </c>
      <c r="J43" s="2163">
        <v>4.0672075733987105</v>
      </c>
      <c r="K43" s="2164">
        <v>25.638870383974943</v>
      </c>
    </row>
    <row r="44" spans="2:11" ht="21.75" customHeight="1">
      <c r="B44" s="2160" t="s">
        <v>155</v>
      </c>
      <c r="C44" s="2161" t="s">
        <v>332</v>
      </c>
      <c r="D44" s="2162">
        <v>-574530.5</v>
      </c>
      <c r="E44" s="2162">
        <v>89721.500000000058</v>
      </c>
      <c r="F44" s="2162">
        <v>127127.13000000002</v>
      </c>
      <c r="G44" s="2162">
        <v>543294.10000000009</v>
      </c>
      <c r="H44" s="2163">
        <v>-29.2450458524395</v>
      </c>
      <c r="I44" s="2163">
        <v>4.5670497588024519</v>
      </c>
      <c r="J44" s="2163">
        <v>6.4710903005828895</v>
      </c>
      <c r="K44" s="2164">
        <v>27.655034616717224</v>
      </c>
    </row>
    <row r="45" spans="2:11" ht="21.75" customHeight="1">
      <c r="B45" s="2160" t="s">
        <v>0</v>
      </c>
      <c r="C45" s="2161" t="s">
        <v>333</v>
      </c>
      <c r="D45" s="2162">
        <v>-635879.20000000007</v>
      </c>
      <c r="E45" s="2162">
        <v>108319.79999999999</v>
      </c>
      <c r="F45" s="2162">
        <v>145035.95000000001</v>
      </c>
      <c r="G45" s="2162">
        <v>617278.80000000005</v>
      </c>
      <c r="H45" s="2163">
        <v>-29.851386963619834</v>
      </c>
      <c r="I45" s="2163">
        <v>5.0850794704747484</v>
      </c>
      <c r="J45" s="2163">
        <v>6.8087213217325209</v>
      </c>
      <c r="K45" s="2164">
        <v>28.978190076415288</v>
      </c>
    </row>
    <row r="46" spans="2:11" ht="21.75" customHeight="1">
      <c r="B46" s="2160" t="s">
        <v>1</v>
      </c>
      <c r="C46" s="2161" t="s">
        <v>334</v>
      </c>
      <c r="D46" s="2162">
        <v>-671772.38038956898</v>
      </c>
      <c r="E46" s="2162">
        <v>140418.61221132224</v>
      </c>
      <c r="F46" s="2162">
        <v>188912.3</v>
      </c>
      <c r="G46" s="2162">
        <v>665064.34822111635</v>
      </c>
      <c r="H46" s="2163">
        <v>-29.890737272112421</v>
      </c>
      <c r="I46" s="2163">
        <v>6.2479732246348885</v>
      </c>
      <c r="J46" s="2163">
        <v>8.4075346442904983</v>
      </c>
      <c r="K46" s="2164">
        <v>29.592261131959386</v>
      </c>
    </row>
    <row r="47" spans="2:11" ht="21.75" customHeight="1">
      <c r="B47" s="2160" t="s">
        <v>87</v>
      </c>
      <c r="C47" s="2161" t="s">
        <v>335</v>
      </c>
      <c r="D47" s="2162">
        <v>-892926.9</v>
      </c>
      <c r="E47" s="2162">
        <v>-10130.6</v>
      </c>
      <c r="F47" s="2162">
        <v>82106.100000000006</v>
      </c>
      <c r="G47" s="2162">
        <v>695452.4</v>
      </c>
      <c r="H47" s="2163">
        <v>-33.789770365077757</v>
      </c>
      <c r="I47" s="2163">
        <v>-0.38335797438788854</v>
      </c>
      <c r="J47" s="2163">
        <v>3.1088641717612648</v>
      </c>
      <c r="K47" s="2164">
        <v>26.317022027046338</v>
      </c>
    </row>
    <row r="48" spans="2:11" ht="21.75" customHeight="1">
      <c r="B48" s="2160" t="s">
        <v>1746</v>
      </c>
      <c r="C48" s="2161" t="s">
        <v>1747</v>
      </c>
      <c r="D48" s="2165">
        <v>-1134851.1838511219</v>
      </c>
      <c r="E48" s="2165">
        <v>-247565.29563576559</v>
      </c>
      <c r="F48" s="2165">
        <v>960.19000000003098</v>
      </c>
      <c r="G48" s="2165">
        <v>755058.58393590862</v>
      </c>
      <c r="H48" s="2166">
        <v>-37.441062933453949</v>
      </c>
      <c r="I48" s="2166">
        <v>-8.1676857247335981</v>
      </c>
      <c r="J48" s="2166">
        <v>3.1678633048675187E-2</v>
      </c>
      <c r="K48" s="2172">
        <v>24.910927848402075</v>
      </c>
    </row>
    <row r="49" spans="2:11" ht="21.75" customHeight="1" thickBot="1">
      <c r="B49" s="2167" t="s">
        <v>1748</v>
      </c>
      <c r="C49" s="2168" t="s">
        <v>1749</v>
      </c>
      <c r="D49" s="2169">
        <v>-1300136.8148243511</v>
      </c>
      <c r="E49" s="2169">
        <v>-265365.88605619274</v>
      </c>
      <c r="F49" s="2169">
        <v>-67400.5</v>
      </c>
      <c r="G49" s="2169">
        <v>879271.32214567892</v>
      </c>
      <c r="H49" s="2170">
        <v>-37.529360549546659</v>
      </c>
      <c r="I49" s="2170">
        <v>-7.6599723212193176</v>
      </c>
      <c r="J49" s="2170">
        <v>-1.9455626799256935</v>
      </c>
      <c r="K49" s="2171">
        <v>25.380783078694591</v>
      </c>
    </row>
    <row r="50" spans="2:11" ht="16.5" thickTop="1">
      <c r="B50" s="1728" t="s">
        <v>1750</v>
      </c>
      <c r="C50" s="1728"/>
      <c r="D50" s="1729"/>
      <c r="E50" s="1729"/>
      <c r="F50" s="1729"/>
    </row>
    <row r="51" spans="2:11">
      <c r="H51" s="1731"/>
      <c r="I51" s="1731"/>
      <c r="J51" s="1731"/>
      <c r="K51" s="1731"/>
    </row>
    <row r="53" spans="2:11">
      <c r="H53" s="1731"/>
      <c r="I53" s="1731"/>
      <c r="J53" s="1731"/>
      <c r="K53" s="1731"/>
    </row>
    <row r="55" spans="2:11">
      <c r="D55" s="1731"/>
      <c r="E55" s="1731"/>
      <c r="F55" s="1731"/>
      <c r="G55" s="1731"/>
      <c r="H55" s="1731"/>
      <c r="I55" s="1731"/>
      <c r="J55" s="1731"/>
      <c r="K55" s="1731"/>
    </row>
    <row r="56" spans="2:11">
      <c r="D56" s="1731"/>
      <c r="E56" s="1731"/>
      <c r="F56" s="1731"/>
      <c r="G56" s="1731"/>
      <c r="H56" s="1731"/>
      <c r="I56" s="1731"/>
      <c r="J56" s="1731"/>
      <c r="K56" s="1731"/>
    </row>
    <row r="57" spans="2:11">
      <c r="D57" s="1731"/>
      <c r="E57" s="1731"/>
      <c r="F57" s="1731"/>
      <c r="G57" s="1731"/>
      <c r="H57" s="1731"/>
      <c r="I57" s="1731"/>
      <c r="J57" s="1731"/>
      <c r="K57" s="1731"/>
    </row>
    <row r="70" spans="6:6">
      <c r="F70" s="1731"/>
    </row>
    <row r="71" spans="6:6">
      <c r="F71" s="1731"/>
    </row>
    <row r="72" spans="6:6">
      <c r="F72" s="1731"/>
    </row>
    <row r="73" spans="6:6">
      <c r="F73" s="1731"/>
    </row>
    <row r="74" spans="6:6">
      <c r="F74" s="1731"/>
    </row>
    <row r="75" spans="6:6">
      <c r="F75" s="1731"/>
    </row>
    <row r="76" spans="6:6">
      <c r="F76" s="1731"/>
    </row>
    <row r="77" spans="6:6">
      <c r="F77" s="1731"/>
    </row>
    <row r="78" spans="6:6">
      <c r="F78" s="1731"/>
    </row>
    <row r="79" spans="6:6">
      <c r="F79" s="1731"/>
    </row>
    <row r="80" spans="6:6">
      <c r="F80" s="1731"/>
    </row>
    <row r="81" spans="6:6">
      <c r="F81" s="1731"/>
    </row>
    <row r="82" spans="6:6">
      <c r="F82" s="1731"/>
    </row>
    <row r="83" spans="6:6">
      <c r="F83" s="1731"/>
    </row>
    <row r="84" spans="6:6">
      <c r="F84" s="1731"/>
    </row>
    <row r="85" spans="6:6">
      <c r="F85" s="1731"/>
    </row>
    <row r="86" spans="6:6">
      <c r="F86" s="1731"/>
    </row>
    <row r="87" spans="6:6">
      <c r="F87" s="1731"/>
    </row>
    <row r="88" spans="6:6">
      <c r="F88" s="1731"/>
    </row>
    <row r="89" spans="6:6">
      <c r="F89" s="1731"/>
    </row>
    <row r="90" spans="6:6">
      <c r="F90" s="1731"/>
    </row>
  </sheetData>
  <mergeCells count="6">
    <mergeCell ref="B1:K1"/>
    <mergeCell ref="B2:K2"/>
    <mergeCell ref="B3:B4"/>
    <mergeCell ref="C3:C4"/>
    <mergeCell ref="D3:G3"/>
    <mergeCell ref="H3:K3"/>
  </mergeCells>
  <printOptions horizontalCentered="1"/>
  <pageMargins left="0.5" right="0.5" top="0.5" bottom="0.5" header="0.17" footer="0.17"/>
  <pageSetup scale="60" orientation="portrait" r:id="rId1"/>
</worksheet>
</file>

<file path=xl/worksheets/sheet67.xml><?xml version="1.0" encoding="utf-8"?>
<worksheet xmlns="http://schemas.openxmlformats.org/spreadsheetml/2006/main" xmlns:r="http://schemas.openxmlformats.org/officeDocument/2006/relationships">
  <sheetPr>
    <pageSetUpPr fitToPage="1"/>
  </sheetPr>
  <dimension ref="B1:R58"/>
  <sheetViews>
    <sheetView showGridLines="0" workbookViewId="0">
      <selection activeCell="S12" sqref="S12"/>
    </sheetView>
  </sheetViews>
  <sheetFormatPr defaultRowHeight="15.75"/>
  <cols>
    <col min="1" max="1" width="4" style="1722" customWidth="1"/>
    <col min="2" max="3" width="13.5703125" style="1722" customWidth="1"/>
    <col min="4" max="7" width="15.5703125" style="1722" customWidth="1"/>
    <col min="8" max="9" width="8.42578125" style="1722" bestFit="1" customWidth="1"/>
    <col min="10" max="10" width="10.140625" style="1722" customWidth="1"/>
    <col min="11" max="11" width="6.7109375" style="1722" customWidth="1"/>
    <col min="12" max="15" width="12.140625" style="1722" customWidth="1"/>
    <col min="16" max="256" width="9.140625" style="1722"/>
    <col min="257" max="257" width="4" style="1722" customWidth="1"/>
    <col min="258" max="259" width="13.5703125" style="1722" customWidth="1"/>
    <col min="260" max="263" width="15.5703125" style="1722" customWidth="1"/>
    <col min="264" max="265" width="8.42578125" style="1722" bestFit="1" customWidth="1"/>
    <col min="266" max="266" width="10.140625" style="1722" customWidth="1"/>
    <col min="267" max="267" width="6.7109375" style="1722" customWidth="1"/>
    <col min="268" max="271" width="12.140625" style="1722" customWidth="1"/>
    <col min="272" max="512" width="9.140625" style="1722"/>
    <col min="513" max="513" width="4" style="1722" customWidth="1"/>
    <col min="514" max="515" width="13.5703125" style="1722" customWidth="1"/>
    <col min="516" max="519" width="15.5703125" style="1722" customWidth="1"/>
    <col min="520" max="521" width="8.42578125" style="1722" bestFit="1" customWidth="1"/>
    <col min="522" max="522" width="10.140625" style="1722" customWidth="1"/>
    <col min="523" max="523" width="6.7109375" style="1722" customWidth="1"/>
    <col min="524" max="527" width="12.140625" style="1722" customWidth="1"/>
    <col min="528" max="768" width="9.140625" style="1722"/>
    <col min="769" max="769" width="4" style="1722" customWidth="1"/>
    <col min="770" max="771" width="13.5703125" style="1722" customWidth="1"/>
    <col min="772" max="775" width="15.5703125" style="1722" customWidth="1"/>
    <col min="776" max="777" width="8.42578125" style="1722" bestFit="1" customWidth="1"/>
    <col min="778" max="778" width="10.140625" style="1722" customWidth="1"/>
    <col min="779" max="779" width="6.7109375" style="1722" customWidth="1"/>
    <col min="780" max="783" width="12.140625" style="1722" customWidth="1"/>
    <col min="784" max="1024" width="9.140625" style="1722"/>
    <col min="1025" max="1025" width="4" style="1722" customWidth="1"/>
    <col min="1026" max="1027" width="13.5703125" style="1722" customWidth="1"/>
    <col min="1028" max="1031" width="15.5703125" style="1722" customWidth="1"/>
    <col min="1032" max="1033" width="8.42578125" style="1722" bestFit="1" customWidth="1"/>
    <col min="1034" max="1034" width="10.140625" style="1722" customWidth="1"/>
    <col min="1035" max="1035" width="6.7109375" style="1722" customWidth="1"/>
    <col min="1036" max="1039" width="12.140625" style="1722" customWidth="1"/>
    <col min="1040" max="1280" width="9.140625" style="1722"/>
    <col min="1281" max="1281" width="4" style="1722" customWidth="1"/>
    <col min="1282" max="1283" width="13.5703125" style="1722" customWidth="1"/>
    <col min="1284" max="1287" width="15.5703125" style="1722" customWidth="1"/>
    <col min="1288" max="1289" width="8.42578125" style="1722" bestFit="1" customWidth="1"/>
    <col min="1290" max="1290" width="10.140625" style="1722" customWidth="1"/>
    <col min="1291" max="1291" width="6.7109375" style="1722" customWidth="1"/>
    <col min="1292" max="1295" width="12.140625" style="1722" customWidth="1"/>
    <col min="1296" max="1536" width="9.140625" style="1722"/>
    <col min="1537" max="1537" width="4" style="1722" customWidth="1"/>
    <col min="1538" max="1539" width="13.5703125" style="1722" customWidth="1"/>
    <col min="1540" max="1543" width="15.5703125" style="1722" customWidth="1"/>
    <col min="1544" max="1545" width="8.42578125" style="1722" bestFit="1" customWidth="1"/>
    <col min="1546" max="1546" width="10.140625" style="1722" customWidth="1"/>
    <col min="1547" max="1547" width="6.7109375" style="1722" customWidth="1"/>
    <col min="1548" max="1551" width="12.140625" style="1722" customWidth="1"/>
    <col min="1552" max="1792" width="9.140625" style="1722"/>
    <col min="1793" max="1793" width="4" style="1722" customWidth="1"/>
    <col min="1794" max="1795" width="13.5703125" style="1722" customWidth="1"/>
    <col min="1796" max="1799" width="15.5703125" style="1722" customWidth="1"/>
    <col min="1800" max="1801" width="8.42578125" style="1722" bestFit="1" customWidth="1"/>
    <col min="1802" max="1802" width="10.140625" style="1722" customWidth="1"/>
    <col min="1803" max="1803" width="6.7109375" style="1722" customWidth="1"/>
    <col min="1804" max="1807" width="12.140625" style="1722" customWidth="1"/>
    <col min="1808" max="2048" width="9.140625" style="1722"/>
    <col min="2049" max="2049" width="4" style="1722" customWidth="1"/>
    <col min="2050" max="2051" width="13.5703125" style="1722" customWidth="1"/>
    <col min="2052" max="2055" width="15.5703125" style="1722" customWidth="1"/>
    <col min="2056" max="2057" width="8.42578125" style="1722" bestFit="1" customWidth="1"/>
    <col min="2058" max="2058" width="10.140625" style="1722" customWidth="1"/>
    <col min="2059" max="2059" width="6.7109375" style="1722" customWidth="1"/>
    <col min="2060" max="2063" width="12.140625" style="1722" customWidth="1"/>
    <col min="2064" max="2304" width="9.140625" style="1722"/>
    <col min="2305" max="2305" width="4" style="1722" customWidth="1"/>
    <col min="2306" max="2307" width="13.5703125" style="1722" customWidth="1"/>
    <col min="2308" max="2311" width="15.5703125" style="1722" customWidth="1"/>
    <col min="2312" max="2313" width="8.42578125" style="1722" bestFit="1" customWidth="1"/>
    <col min="2314" max="2314" width="10.140625" style="1722" customWidth="1"/>
    <col min="2315" max="2315" width="6.7109375" style="1722" customWidth="1"/>
    <col min="2316" max="2319" width="12.140625" style="1722" customWidth="1"/>
    <col min="2320" max="2560" width="9.140625" style="1722"/>
    <col min="2561" max="2561" width="4" style="1722" customWidth="1"/>
    <col min="2562" max="2563" width="13.5703125" style="1722" customWidth="1"/>
    <col min="2564" max="2567" width="15.5703125" style="1722" customWidth="1"/>
    <col min="2568" max="2569" width="8.42578125" style="1722" bestFit="1" customWidth="1"/>
    <col min="2570" max="2570" width="10.140625" style="1722" customWidth="1"/>
    <col min="2571" max="2571" width="6.7109375" style="1722" customWidth="1"/>
    <col min="2572" max="2575" width="12.140625" style="1722" customWidth="1"/>
    <col min="2576" max="2816" width="9.140625" style="1722"/>
    <col min="2817" max="2817" width="4" style="1722" customWidth="1"/>
    <col min="2818" max="2819" width="13.5703125" style="1722" customWidth="1"/>
    <col min="2820" max="2823" width="15.5703125" style="1722" customWidth="1"/>
    <col min="2824" max="2825" width="8.42578125" style="1722" bestFit="1" customWidth="1"/>
    <col min="2826" max="2826" width="10.140625" style="1722" customWidth="1"/>
    <col min="2827" max="2827" width="6.7109375" style="1722" customWidth="1"/>
    <col min="2828" max="2831" width="12.140625" style="1722" customWidth="1"/>
    <col min="2832" max="3072" width="9.140625" style="1722"/>
    <col min="3073" max="3073" width="4" style="1722" customWidth="1"/>
    <col min="3074" max="3075" width="13.5703125" style="1722" customWidth="1"/>
    <col min="3076" max="3079" width="15.5703125" style="1722" customWidth="1"/>
    <col min="3080" max="3081" width="8.42578125" style="1722" bestFit="1" customWidth="1"/>
    <col min="3082" max="3082" width="10.140625" style="1722" customWidth="1"/>
    <col min="3083" max="3083" width="6.7109375" style="1722" customWidth="1"/>
    <col min="3084" max="3087" width="12.140625" style="1722" customWidth="1"/>
    <col min="3088" max="3328" width="9.140625" style="1722"/>
    <col min="3329" max="3329" width="4" style="1722" customWidth="1"/>
    <col min="3330" max="3331" width="13.5703125" style="1722" customWidth="1"/>
    <col min="3332" max="3335" width="15.5703125" style="1722" customWidth="1"/>
    <col min="3336" max="3337" width="8.42578125" style="1722" bestFit="1" customWidth="1"/>
    <col min="3338" max="3338" width="10.140625" style="1722" customWidth="1"/>
    <col min="3339" max="3339" width="6.7109375" style="1722" customWidth="1"/>
    <col min="3340" max="3343" width="12.140625" style="1722" customWidth="1"/>
    <col min="3344" max="3584" width="9.140625" style="1722"/>
    <col min="3585" max="3585" width="4" style="1722" customWidth="1"/>
    <col min="3586" max="3587" width="13.5703125" style="1722" customWidth="1"/>
    <col min="3588" max="3591" width="15.5703125" style="1722" customWidth="1"/>
    <col min="3592" max="3593" width="8.42578125" style="1722" bestFit="1" customWidth="1"/>
    <col min="3594" max="3594" width="10.140625" style="1722" customWidth="1"/>
    <col min="3595" max="3595" width="6.7109375" style="1722" customWidth="1"/>
    <col min="3596" max="3599" width="12.140625" style="1722" customWidth="1"/>
    <col min="3600" max="3840" width="9.140625" style="1722"/>
    <col min="3841" max="3841" width="4" style="1722" customWidth="1"/>
    <col min="3842" max="3843" width="13.5703125" style="1722" customWidth="1"/>
    <col min="3844" max="3847" width="15.5703125" style="1722" customWidth="1"/>
    <col min="3848" max="3849" width="8.42578125" style="1722" bestFit="1" customWidth="1"/>
    <col min="3850" max="3850" width="10.140625" style="1722" customWidth="1"/>
    <col min="3851" max="3851" width="6.7109375" style="1722" customWidth="1"/>
    <col min="3852" max="3855" width="12.140625" style="1722" customWidth="1"/>
    <col min="3856" max="4096" width="9.140625" style="1722"/>
    <col min="4097" max="4097" width="4" style="1722" customWidth="1"/>
    <col min="4098" max="4099" width="13.5703125" style="1722" customWidth="1"/>
    <col min="4100" max="4103" width="15.5703125" style="1722" customWidth="1"/>
    <col min="4104" max="4105" width="8.42578125" style="1722" bestFit="1" customWidth="1"/>
    <col min="4106" max="4106" width="10.140625" style="1722" customWidth="1"/>
    <col min="4107" max="4107" width="6.7109375" style="1722" customWidth="1"/>
    <col min="4108" max="4111" width="12.140625" style="1722" customWidth="1"/>
    <col min="4112" max="4352" width="9.140625" style="1722"/>
    <col min="4353" max="4353" width="4" style="1722" customWidth="1"/>
    <col min="4354" max="4355" width="13.5703125" style="1722" customWidth="1"/>
    <col min="4356" max="4359" width="15.5703125" style="1722" customWidth="1"/>
    <col min="4360" max="4361" width="8.42578125" style="1722" bestFit="1" customWidth="1"/>
    <col min="4362" max="4362" width="10.140625" style="1722" customWidth="1"/>
    <col min="4363" max="4363" width="6.7109375" style="1722" customWidth="1"/>
    <col min="4364" max="4367" width="12.140625" style="1722" customWidth="1"/>
    <col min="4368" max="4608" width="9.140625" style="1722"/>
    <col min="4609" max="4609" width="4" style="1722" customWidth="1"/>
    <col min="4610" max="4611" width="13.5703125" style="1722" customWidth="1"/>
    <col min="4612" max="4615" width="15.5703125" style="1722" customWidth="1"/>
    <col min="4616" max="4617" width="8.42578125" style="1722" bestFit="1" customWidth="1"/>
    <col min="4618" max="4618" width="10.140625" style="1722" customWidth="1"/>
    <col min="4619" max="4619" width="6.7109375" style="1722" customWidth="1"/>
    <col min="4620" max="4623" width="12.140625" style="1722" customWidth="1"/>
    <col min="4624" max="4864" width="9.140625" style="1722"/>
    <col min="4865" max="4865" width="4" style="1722" customWidth="1"/>
    <col min="4866" max="4867" width="13.5703125" style="1722" customWidth="1"/>
    <col min="4868" max="4871" width="15.5703125" style="1722" customWidth="1"/>
    <col min="4872" max="4873" width="8.42578125" style="1722" bestFit="1" customWidth="1"/>
    <col min="4874" max="4874" width="10.140625" style="1722" customWidth="1"/>
    <col min="4875" max="4875" width="6.7109375" style="1722" customWidth="1"/>
    <col min="4876" max="4879" width="12.140625" style="1722" customWidth="1"/>
    <col min="4880" max="5120" width="9.140625" style="1722"/>
    <col min="5121" max="5121" width="4" style="1722" customWidth="1"/>
    <col min="5122" max="5123" width="13.5703125" style="1722" customWidth="1"/>
    <col min="5124" max="5127" width="15.5703125" style="1722" customWidth="1"/>
    <col min="5128" max="5129" width="8.42578125" style="1722" bestFit="1" customWidth="1"/>
    <col min="5130" max="5130" width="10.140625" style="1722" customWidth="1"/>
    <col min="5131" max="5131" width="6.7109375" style="1722" customWidth="1"/>
    <col min="5132" max="5135" width="12.140625" style="1722" customWidth="1"/>
    <col min="5136" max="5376" width="9.140625" style="1722"/>
    <col min="5377" max="5377" width="4" style="1722" customWidth="1"/>
    <col min="5378" max="5379" width="13.5703125" style="1722" customWidth="1"/>
    <col min="5380" max="5383" width="15.5703125" style="1722" customWidth="1"/>
    <col min="5384" max="5385" width="8.42578125" style="1722" bestFit="1" customWidth="1"/>
    <col min="5386" max="5386" width="10.140625" style="1722" customWidth="1"/>
    <col min="5387" max="5387" width="6.7109375" style="1722" customWidth="1"/>
    <col min="5388" max="5391" width="12.140625" style="1722" customWidth="1"/>
    <col min="5392" max="5632" width="9.140625" style="1722"/>
    <col min="5633" max="5633" width="4" style="1722" customWidth="1"/>
    <col min="5634" max="5635" width="13.5703125" style="1722" customWidth="1"/>
    <col min="5636" max="5639" width="15.5703125" style="1722" customWidth="1"/>
    <col min="5640" max="5641" width="8.42578125" style="1722" bestFit="1" customWidth="1"/>
    <col min="5642" max="5642" width="10.140625" style="1722" customWidth="1"/>
    <col min="5643" max="5643" width="6.7109375" style="1722" customWidth="1"/>
    <col min="5644" max="5647" width="12.140625" style="1722" customWidth="1"/>
    <col min="5648" max="5888" width="9.140625" style="1722"/>
    <col min="5889" max="5889" width="4" style="1722" customWidth="1"/>
    <col min="5890" max="5891" width="13.5703125" style="1722" customWidth="1"/>
    <col min="5892" max="5895" width="15.5703125" style="1722" customWidth="1"/>
    <col min="5896" max="5897" width="8.42578125" style="1722" bestFit="1" customWidth="1"/>
    <col min="5898" max="5898" width="10.140625" style="1722" customWidth="1"/>
    <col min="5899" max="5899" width="6.7109375" style="1722" customWidth="1"/>
    <col min="5900" max="5903" width="12.140625" style="1722" customWidth="1"/>
    <col min="5904" max="6144" width="9.140625" style="1722"/>
    <col min="6145" max="6145" width="4" style="1722" customWidth="1"/>
    <col min="6146" max="6147" width="13.5703125" style="1722" customWidth="1"/>
    <col min="6148" max="6151" width="15.5703125" style="1722" customWidth="1"/>
    <col min="6152" max="6153" width="8.42578125" style="1722" bestFit="1" customWidth="1"/>
    <col min="6154" max="6154" width="10.140625" style="1722" customWidth="1"/>
    <col min="6155" max="6155" width="6.7109375" style="1722" customWidth="1"/>
    <col min="6156" max="6159" width="12.140625" style="1722" customWidth="1"/>
    <col min="6160" max="6400" width="9.140625" style="1722"/>
    <col min="6401" max="6401" width="4" style="1722" customWidth="1"/>
    <col min="6402" max="6403" width="13.5703125" style="1722" customWidth="1"/>
    <col min="6404" max="6407" width="15.5703125" style="1722" customWidth="1"/>
    <col min="6408" max="6409" width="8.42578125" style="1722" bestFit="1" customWidth="1"/>
    <col min="6410" max="6410" width="10.140625" style="1722" customWidth="1"/>
    <col min="6411" max="6411" width="6.7109375" style="1722" customWidth="1"/>
    <col min="6412" max="6415" width="12.140625" style="1722" customWidth="1"/>
    <col min="6416" max="6656" width="9.140625" style="1722"/>
    <col min="6657" max="6657" width="4" style="1722" customWidth="1"/>
    <col min="6658" max="6659" width="13.5703125" style="1722" customWidth="1"/>
    <col min="6660" max="6663" width="15.5703125" style="1722" customWidth="1"/>
    <col min="6664" max="6665" width="8.42578125" style="1722" bestFit="1" customWidth="1"/>
    <col min="6666" max="6666" width="10.140625" style="1722" customWidth="1"/>
    <col min="6667" max="6667" width="6.7109375" style="1722" customWidth="1"/>
    <col min="6668" max="6671" width="12.140625" style="1722" customWidth="1"/>
    <col min="6672" max="6912" width="9.140625" style="1722"/>
    <col min="6913" max="6913" width="4" style="1722" customWidth="1"/>
    <col min="6914" max="6915" width="13.5703125" style="1722" customWidth="1"/>
    <col min="6916" max="6919" width="15.5703125" style="1722" customWidth="1"/>
    <col min="6920" max="6921" width="8.42578125" style="1722" bestFit="1" customWidth="1"/>
    <col min="6922" max="6922" width="10.140625" style="1722" customWidth="1"/>
    <col min="6923" max="6923" width="6.7109375" style="1722" customWidth="1"/>
    <col min="6924" max="6927" width="12.140625" style="1722" customWidth="1"/>
    <col min="6928" max="7168" width="9.140625" style="1722"/>
    <col min="7169" max="7169" width="4" style="1722" customWidth="1"/>
    <col min="7170" max="7171" width="13.5703125" style="1722" customWidth="1"/>
    <col min="7172" max="7175" width="15.5703125" style="1722" customWidth="1"/>
    <col min="7176" max="7177" width="8.42578125" style="1722" bestFit="1" customWidth="1"/>
    <col min="7178" max="7178" width="10.140625" style="1722" customWidth="1"/>
    <col min="7179" max="7179" width="6.7109375" style="1722" customWidth="1"/>
    <col min="7180" max="7183" width="12.140625" style="1722" customWidth="1"/>
    <col min="7184" max="7424" width="9.140625" style="1722"/>
    <col min="7425" max="7425" width="4" style="1722" customWidth="1"/>
    <col min="7426" max="7427" width="13.5703125" style="1722" customWidth="1"/>
    <col min="7428" max="7431" width="15.5703125" style="1722" customWidth="1"/>
    <col min="7432" max="7433" width="8.42578125" style="1722" bestFit="1" customWidth="1"/>
    <col min="7434" max="7434" width="10.140625" style="1722" customWidth="1"/>
    <col min="7435" max="7435" width="6.7109375" style="1722" customWidth="1"/>
    <col min="7436" max="7439" width="12.140625" style="1722" customWidth="1"/>
    <col min="7440" max="7680" width="9.140625" style="1722"/>
    <col min="7681" max="7681" width="4" style="1722" customWidth="1"/>
    <col min="7682" max="7683" width="13.5703125" style="1722" customWidth="1"/>
    <col min="7684" max="7687" width="15.5703125" style="1722" customWidth="1"/>
    <col min="7688" max="7689" width="8.42578125" style="1722" bestFit="1" customWidth="1"/>
    <col min="7690" max="7690" width="10.140625" style="1722" customWidth="1"/>
    <col min="7691" max="7691" width="6.7109375" style="1722" customWidth="1"/>
    <col min="7692" max="7695" width="12.140625" style="1722" customWidth="1"/>
    <col min="7696" max="7936" width="9.140625" style="1722"/>
    <col min="7937" max="7937" width="4" style="1722" customWidth="1"/>
    <col min="7938" max="7939" width="13.5703125" style="1722" customWidth="1"/>
    <col min="7940" max="7943" width="15.5703125" style="1722" customWidth="1"/>
    <col min="7944" max="7945" width="8.42578125" style="1722" bestFit="1" customWidth="1"/>
    <col min="7946" max="7946" width="10.140625" style="1722" customWidth="1"/>
    <col min="7947" max="7947" width="6.7109375" style="1722" customWidth="1"/>
    <col min="7948" max="7951" width="12.140625" style="1722" customWidth="1"/>
    <col min="7952" max="8192" width="9.140625" style="1722"/>
    <col min="8193" max="8193" width="4" style="1722" customWidth="1"/>
    <col min="8194" max="8195" width="13.5703125" style="1722" customWidth="1"/>
    <col min="8196" max="8199" width="15.5703125" style="1722" customWidth="1"/>
    <col min="8200" max="8201" width="8.42578125" style="1722" bestFit="1" customWidth="1"/>
    <col min="8202" max="8202" width="10.140625" style="1722" customWidth="1"/>
    <col min="8203" max="8203" width="6.7109375" style="1722" customWidth="1"/>
    <col min="8204" max="8207" width="12.140625" style="1722" customWidth="1"/>
    <col min="8208" max="8448" width="9.140625" style="1722"/>
    <col min="8449" max="8449" width="4" style="1722" customWidth="1"/>
    <col min="8450" max="8451" width="13.5703125" style="1722" customWidth="1"/>
    <col min="8452" max="8455" width="15.5703125" style="1722" customWidth="1"/>
    <col min="8456" max="8457" width="8.42578125" style="1722" bestFit="1" customWidth="1"/>
    <col min="8458" max="8458" width="10.140625" style="1722" customWidth="1"/>
    <col min="8459" max="8459" width="6.7109375" style="1722" customWidth="1"/>
    <col min="8460" max="8463" width="12.140625" style="1722" customWidth="1"/>
    <col min="8464" max="8704" width="9.140625" style="1722"/>
    <col min="8705" max="8705" width="4" style="1722" customWidth="1"/>
    <col min="8706" max="8707" width="13.5703125" style="1722" customWidth="1"/>
    <col min="8708" max="8711" width="15.5703125" style="1722" customWidth="1"/>
    <col min="8712" max="8713" width="8.42578125" style="1722" bestFit="1" customWidth="1"/>
    <col min="8714" max="8714" width="10.140625" style="1722" customWidth="1"/>
    <col min="8715" max="8715" width="6.7109375" style="1722" customWidth="1"/>
    <col min="8716" max="8719" width="12.140625" style="1722" customWidth="1"/>
    <col min="8720" max="8960" width="9.140625" style="1722"/>
    <col min="8961" max="8961" width="4" style="1722" customWidth="1"/>
    <col min="8962" max="8963" width="13.5703125" style="1722" customWidth="1"/>
    <col min="8964" max="8967" width="15.5703125" style="1722" customWidth="1"/>
    <col min="8968" max="8969" width="8.42578125" style="1722" bestFit="1" customWidth="1"/>
    <col min="8970" max="8970" width="10.140625" style="1722" customWidth="1"/>
    <col min="8971" max="8971" width="6.7109375" style="1722" customWidth="1"/>
    <col min="8972" max="8975" width="12.140625" style="1722" customWidth="1"/>
    <col min="8976" max="9216" width="9.140625" style="1722"/>
    <col min="9217" max="9217" width="4" style="1722" customWidth="1"/>
    <col min="9218" max="9219" width="13.5703125" style="1722" customWidth="1"/>
    <col min="9220" max="9223" width="15.5703125" style="1722" customWidth="1"/>
    <col min="9224" max="9225" width="8.42578125" style="1722" bestFit="1" customWidth="1"/>
    <col min="9226" max="9226" width="10.140625" style="1722" customWidth="1"/>
    <col min="9227" max="9227" width="6.7109375" style="1722" customWidth="1"/>
    <col min="9228" max="9231" width="12.140625" style="1722" customWidth="1"/>
    <col min="9232" max="9472" width="9.140625" style="1722"/>
    <col min="9473" max="9473" width="4" style="1722" customWidth="1"/>
    <col min="9474" max="9475" width="13.5703125" style="1722" customWidth="1"/>
    <col min="9476" max="9479" width="15.5703125" style="1722" customWidth="1"/>
    <col min="9480" max="9481" width="8.42578125" style="1722" bestFit="1" customWidth="1"/>
    <col min="9482" max="9482" width="10.140625" style="1722" customWidth="1"/>
    <col min="9483" max="9483" width="6.7109375" style="1722" customWidth="1"/>
    <col min="9484" max="9487" width="12.140625" style="1722" customWidth="1"/>
    <col min="9488" max="9728" width="9.140625" style="1722"/>
    <col min="9729" max="9729" width="4" style="1722" customWidth="1"/>
    <col min="9730" max="9731" width="13.5703125" style="1722" customWidth="1"/>
    <col min="9732" max="9735" width="15.5703125" style="1722" customWidth="1"/>
    <col min="9736" max="9737" width="8.42578125" style="1722" bestFit="1" customWidth="1"/>
    <col min="9738" max="9738" width="10.140625" style="1722" customWidth="1"/>
    <col min="9739" max="9739" width="6.7109375" style="1722" customWidth="1"/>
    <col min="9740" max="9743" width="12.140625" style="1722" customWidth="1"/>
    <col min="9744" max="9984" width="9.140625" style="1722"/>
    <col min="9985" max="9985" width="4" style="1722" customWidth="1"/>
    <col min="9986" max="9987" width="13.5703125" style="1722" customWidth="1"/>
    <col min="9988" max="9991" width="15.5703125" style="1722" customWidth="1"/>
    <col min="9992" max="9993" width="8.42578125" style="1722" bestFit="1" customWidth="1"/>
    <col min="9994" max="9994" width="10.140625" style="1722" customWidth="1"/>
    <col min="9995" max="9995" width="6.7109375" style="1722" customWidth="1"/>
    <col min="9996" max="9999" width="12.140625" style="1722" customWidth="1"/>
    <col min="10000" max="10240" width="9.140625" style="1722"/>
    <col min="10241" max="10241" width="4" style="1722" customWidth="1"/>
    <col min="10242" max="10243" width="13.5703125" style="1722" customWidth="1"/>
    <col min="10244" max="10247" width="15.5703125" style="1722" customWidth="1"/>
    <col min="10248" max="10249" width="8.42578125" style="1722" bestFit="1" customWidth="1"/>
    <col min="10250" max="10250" width="10.140625" style="1722" customWidth="1"/>
    <col min="10251" max="10251" width="6.7109375" style="1722" customWidth="1"/>
    <col min="10252" max="10255" width="12.140625" style="1722" customWidth="1"/>
    <col min="10256" max="10496" width="9.140625" style="1722"/>
    <col min="10497" max="10497" width="4" style="1722" customWidth="1"/>
    <col min="10498" max="10499" width="13.5703125" style="1722" customWidth="1"/>
    <col min="10500" max="10503" width="15.5703125" style="1722" customWidth="1"/>
    <col min="10504" max="10505" width="8.42578125" style="1722" bestFit="1" customWidth="1"/>
    <col min="10506" max="10506" width="10.140625" style="1722" customWidth="1"/>
    <col min="10507" max="10507" width="6.7109375" style="1722" customWidth="1"/>
    <col min="10508" max="10511" width="12.140625" style="1722" customWidth="1"/>
    <col min="10512" max="10752" width="9.140625" style="1722"/>
    <col min="10753" max="10753" width="4" style="1722" customWidth="1"/>
    <col min="10754" max="10755" width="13.5703125" style="1722" customWidth="1"/>
    <col min="10756" max="10759" width="15.5703125" style="1722" customWidth="1"/>
    <col min="10760" max="10761" width="8.42578125" style="1722" bestFit="1" customWidth="1"/>
    <col min="10762" max="10762" width="10.140625" style="1722" customWidth="1"/>
    <col min="10763" max="10763" width="6.7109375" style="1722" customWidth="1"/>
    <col min="10764" max="10767" width="12.140625" style="1722" customWidth="1"/>
    <col min="10768" max="11008" width="9.140625" style="1722"/>
    <col min="11009" max="11009" width="4" style="1722" customWidth="1"/>
    <col min="11010" max="11011" width="13.5703125" style="1722" customWidth="1"/>
    <col min="11012" max="11015" width="15.5703125" style="1722" customWidth="1"/>
    <col min="11016" max="11017" width="8.42578125" style="1722" bestFit="1" customWidth="1"/>
    <col min="11018" max="11018" width="10.140625" style="1722" customWidth="1"/>
    <col min="11019" max="11019" width="6.7109375" style="1722" customWidth="1"/>
    <col min="11020" max="11023" width="12.140625" style="1722" customWidth="1"/>
    <col min="11024" max="11264" width="9.140625" style="1722"/>
    <col min="11265" max="11265" width="4" style="1722" customWidth="1"/>
    <col min="11266" max="11267" width="13.5703125" style="1722" customWidth="1"/>
    <col min="11268" max="11271" width="15.5703125" style="1722" customWidth="1"/>
    <col min="11272" max="11273" width="8.42578125" style="1722" bestFit="1" customWidth="1"/>
    <col min="11274" max="11274" width="10.140625" style="1722" customWidth="1"/>
    <col min="11275" max="11275" width="6.7109375" style="1722" customWidth="1"/>
    <col min="11276" max="11279" width="12.140625" style="1722" customWidth="1"/>
    <col min="11280" max="11520" width="9.140625" style="1722"/>
    <col min="11521" max="11521" width="4" style="1722" customWidth="1"/>
    <col min="11522" max="11523" width="13.5703125" style="1722" customWidth="1"/>
    <col min="11524" max="11527" width="15.5703125" style="1722" customWidth="1"/>
    <col min="11528" max="11529" width="8.42578125" style="1722" bestFit="1" customWidth="1"/>
    <col min="11530" max="11530" width="10.140625" style="1722" customWidth="1"/>
    <col min="11531" max="11531" width="6.7109375" style="1722" customWidth="1"/>
    <col min="11532" max="11535" width="12.140625" style="1722" customWidth="1"/>
    <col min="11536" max="11776" width="9.140625" style="1722"/>
    <col min="11777" max="11777" width="4" style="1722" customWidth="1"/>
    <col min="11778" max="11779" width="13.5703125" style="1722" customWidth="1"/>
    <col min="11780" max="11783" width="15.5703125" style="1722" customWidth="1"/>
    <col min="11784" max="11785" width="8.42578125" style="1722" bestFit="1" customWidth="1"/>
    <col min="11786" max="11786" width="10.140625" style="1722" customWidth="1"/>
    <col min="11787" max="11787" width="6.7109375" style="1722" customWidth="1"/>
    <col min="11788" max="11791" width="12.140625" style="1722" customWidth="1"/>
    <col min="11792" max="12032" width="9.140625" style="1722"/>
    <col min="12033" max="12033" width="4" style="1722" customWidth="1"/>
    <col min="12034" max="12035" width="13.5703125" style="1722" customWidth="1"/>
    <col min="12036" max="12039" width="15.5703125" style="1722" customWidth="1"/>
    <col min="12040" max="12041" width="8.42578125" style="1722" bestFit="1" customWidth="1"/>
    <col min="12042" max="12042" width="10.140625" style="1722" customWidth="1"/>
    <col min="12043" max="12043" width="6.7109375" style="1722" customWidth="1"/>
    <col min="12044" max="12047" width="12.140625" style="1722" customWidth="1"/>
    <col min="12048" max="12288" width="9.140625" style="1722"/>
    <col min="12289" max="12289" width="4" style="1722" customWidth="1"/>
    <col min="12290" max="12291" width="13.5703125" style="1722" customWidth="1"/>
    <col min="12292" max="12295" width="15.5703125" style="1722" customWidth="1"/>
    <col min="12296" max="12297" width="8.42578125" style="1722" bestFit="1" customWidth="1"/>
    <col min="12298" max="12298" width="10.140625" style="1722" customWidth="1"/>
    <col min="12299" max="12299" width="6.7109375" style="1722" customWidth="1"/>
    <col min="12300" max="12303" width="12.140625" style="1722" customWidth="1"/>
    <col min="12304" max="12544" width="9.140625" style="1722"/>
    <col min="12545" max="12545" width="4" style="1722" customWidth="1"/>
    <col min="12546" max="12547" width="13.5703125" style="1722" customWidth="1"/>
    <col min="12548" max="12551" width="15.5703125" style="1722" customWidth="1"/>
    <col min="12552" max="12553" width="8.42578125" style="1722" bestFit="1" customWidth="1"/>
    <col min="12554" max="12554" width="10.140625" style="1722" customWidth="1"/>
    <col min="12555" max="12555" width="6.7109375" style="1722" customWidth="1"/>
    <col min="12556" max="12559" width="12.140625" style="1722" customWidth="1"/>
    <col min="12560" max="12800" width="9.140625" style="1722"/>
    <col min="12801" max="12801" width="4" style="1722" customWidth="1"/>
    <col min="12802" max="12803" width="13.5703125" style="1722" customWidth="1"/>
    <col min="12804" max="12807" width="15.5703125" style="1722" customWidth="1"/>
    <col min="12808" max="12809" width="8.42578125" style="1722" bestFit="1" customWidth="1"/>
    <col min="12810" max="12810" width="10.140625" style="1722" customWidth="1"/>
    <col min="12811" max="12811" width="6.7109375" style="1722" customWidth="1"/>
    <col min="12812" max="12815" width="12.140625" style="1722" customWidth="1"/>
    <col min="12816" max="13056" width="9.140625" style="1722"/>
    <col min="13057" max="13057" width="4" style="1722" customWidth="1"/>
    <col min="13058" max="13059" width="13.5703125" style="1722" customWidth="1"/>
    <col min="13060" max="13063" width="15.5703125" style="1722" customWidth="1"/>
    <col min="13064" max="13065" width="8.42578125" style="1722" bestFit="1" customWidth="1"/>
    <col min="13066" max="13066" width="10.140625" style="1722" customWidth="1"/>
    <col min="13067" max="13067" width="6.7109375" style="1722" customWidth="1"/>
    <col min="13068" max="13071" width="12.140625" style="1722" customWidth="1"/>
    <col min="13072" max="13312" width="9.140625" style="1722"/>
    <col min="13313" max="13313" width="4" style="1722" customWidth="1"/>
    <col min="13314" max="13315" width="13.5703125" style="1722" customWidth="1"/>
    <col min="13316" max="13319" width="15.5703125" style="1722" customWidth="1"/>
    <col min="13320" max="13321" width="8.42578125" style="1722" bestFit="1" customWidth="1"/>
    <col min="13322" max="13322" width="10.140625" style="1722" customWidth="1"/>
    <col min="13323" max="13323" width="6.7109375" style="1722" customWidth="1"/>
    <col min="13324" max="13327" width="12.140625" style="1722" customWidth="1"/>
    <col min="13328" max="13568" width="9.140625" style="1722"/>
    <col min="13569" max="13569" width="4" style="1722" customWidth="1"/>
    <col min="13570" max="13571" width="13.5703125" style="1722" customWidth="1"/>
    <col min="13572" max="13575" width="15.5703125" style="1722" customWidth="1"/>
    <col min="13576" max="13577" width="8.42578125" style="1722" bestFit="1" customWidth="1"/>
    <col min="13578" max="13578" width="10.140625" style="1722" customWidth="1"/>
    <col min="13579" max="13579" width="6.7109375" style="1722" customWidth="1"/>
    <col min="13580" max="13583" width="12.140625" style="1722" customWidth="1"/>
    <col min="13584" max="13824" width="9.140625" style="1722"/>
    <col min="13825" max="13825" width="4" style="1722" customWidth="1"/>
    <col min="13826" max="13827" width="13.5703125" style="1722" customWidth="1"/>
    <col min="13828" max="13831" width="15.5703125" style="1722" customWidth="1"/>
    <col min="13832" max="13833" width="8.42578125" style="1722" bestFit="1" customWidth="1"/>
    <col min="13834" max="13834" width="10.140625" style="1722" customWidth="1"/>
    <col min="13835" max="13835" width="6.7109375" style="1722" customWidth="1"/>
    <col min="13836" max="13839" width="12.140625" style="1722" customWidth="1"/>
    <col min="13840" max="14080" width="9.140625" style="1722"/>
    <col min="14081" max="14081" width="4" style="1722" customWidth="1"/>
    <col min="14082" max="14083" width="13.5703125" style="1722" customWidth="1"/>
    <col min="14084" max="14087" width="15.5703125" style="1722" customWidth="1"/>
    <col min="14088" max="14089" width="8.42578125" style="1722" bestFit="1" customWidth="1"/>
    <col min="14090" max="14090" width="10.140625" style="1722" customWidth="1"/>
    <col min="14091" max="14091" width="6.7109375" style="1722" customWidth="1"/>
    <col min="14092" max="14095" width="12.140625" style="1722" customWidth="1"/>
    <col min="14096" max="14336" width="9.140625" style="1722"/>
    <col min="14337" max="14337" width="4" style="1722" customWidth="1"/>
    <col min="14338" max="14339" width="13.5703125" style="1722" customWidth="1"/>
    <col min="14340" max="14343" width="15.5703125" style="1722" customWidth="1"/>
    <col min="14344" max="14345" width="8.42578125" style="1722" bestFit="1" customWidth="1"/>
    <col min="14346" max="14346" width="10.140625" style="1722" customWidth="1"/>
    <col min="14347" max="14347" width="6.7109375" style="1722" customWidth="1"/>
    <col min="14348" max="14351" width="12.140625" style="1722" customWidth="1"/>
    <col min="14352" max="14592" width="9.140625" style="1722"/>
    <col min="14593" max="14593" width="4" style="1722" customWidth="1"/>
    <col min="14594" max="14595" width="13.5703125" style="1722" customWidth="1"/>
    <col min="14596" max="14599" width="15.5703125" style="1722" customWidth="1"/>
    <col min="14600" max="14601" width="8.42578125" style="1722" bestFit="1" customWidth="1"/>
    <col min="14602" max="14602" width="10.140625" style="1722" customWidth="1"/>
    <col min="14603" max="14603" width="6.7109375" style="1722" customWidth="1"/>
    <col min="14604" max="14607" width="12.140625" style="1722" customWidth="1"/>
    <col min="14608" max="14848" width="9.140625" style="1722"/>
    <col min="14849" max="14849" width="4" style="1722" customWidth="1"/>
    <col min="14850" max="14851" width="13.5703125" style="1722" customWidth="1"/>
    <col min="14852" max="14855" width="15.5703125" style="1722" customWidth="1"/>
    <col min="14856" max="14857" width="8.42578125" style="1722" bestFit="1" customWidth="1"/>
    <col min="14858" max="14858" width="10.140625" style="1722" customWidth="1"/>
    <col min="14859" max="14859" width="6.7109375" style="1722" customWidth="1"/>
    <col min="14860" max="14863" width="12.140625" style="1722" customWidth="1"/>
    <col min="14864" max="15104" width="9.140625" style="1722"/>
    <col min="15105" max="15105" width="4" style="1722" customWidth="1"/>
    <col min="15106" max="15107" width="13.5703125" style="1722" customWidth="1"/>
    <col min="15108" max="15111" width="15.5703125" style="1722" customWidth="1"/>
    <col min="15112" max="15113" width="8.42578125" style="1722" bestFit="1" customWidth="1"/>
    <col min="15114" max="15114" width="10.140625" style="1722" customWidth="1"/>
    <col min="15115" max="15115" width="6.7109375" style="1722" customWidth="1"/>
    <col min="15116" max="15119" width="12.140625" style="1722" customWidth="1"/>
    <col min="15120" max="15360" width="9.140625" style="1722"/>
    <col min="15361" max="15361" width="4" style="1722" customWidth="1"/>
    <col min="15362" max="15363" width="13.5703125" style="1722" customWidth="1"/>
    <col min="15364" max="15367" width="15.5703125" style="1722" customWidth="1"/>
    <col min="15368" max="15369" width="8.42578125" style="1722" bestFit="1" customWidth="1"/>
    <col min="15370" max="15370" width="10.140625" style="1722" customWidth="1"/>
    <col min="15371" max="15371" width="6.7109375" style="1722" customWidth="1"/>
    <col min="15372" max="15375" width="12.140625" style="1722" customWidth="1"/>
    <col min="15376" max="15616" width="9.140625" style="1722"/>
    <col min="15617" max="15617" width="4" style="1722" customWidth="1"/>
    <col min="15618" max="15619" width="13.5703125" style="1722" customWidth="1"/>
    <col min="15620" max="15623" width="15.5703125" style="1722" customWidth="1"/>
    <col min="15624" max="15625" width="8.42578125" style="1722" bestFit="1" customWidth="1"/>
    <col min="15626" max="15626" width="10.140625" style="1722" customWidth="1"/>
    <col min="15627" max="15627" width="6.7109375" style="1722" customWidth="1"/>
    <col min="15628" max="15631" width="12.140625" style="1722" customWidth="1"/>
    <col min="15632" max="15872" width="9.140625" style="1722"/>
    <col min="15873" max="15873" width="4" style="1722" customWidth="1"/>
    <col min="15874" max="15875" width="13.5703125" style="1722" customWidth="1"/>
    <col min="15876" max="15879" width="15.5703125" style="1722" customWidth="1"/>
    <col min="15880" max="15881" width="8.42578125" style="1722" bestFit="1" customWidth="1"/>
    <col min="15882" max="15882" width="10.140625" style="1722" customWidth="1"/>
    <col min="15883" max="15883" width="6.7109375" style="1722" customWidth="1"/>
    <col min="15884" max="15887" width="12.140625" style="1722" customWidth="1"/>
    <col min="15888" max="16128" width="9.140625" style="1722"/>
    <col min="16129" max="16129" width="4" style="1722" customWidth="1"/>
    <col min="16130" max="16131" width="13.5703125" style="1722" customWidth="1"/>
    <col min="16132" max="16135" width="15.5703125" style="1722" customWidth="1"/>
    <col min="16136" max="16137" width="8.42578125" style="1722" bestFit="1" customWidth="1"/>
    <col min="16138" max="16138" width="10.140625" style="1722" customWidth="1"/>
    <col min="16139" max="16139" width="6.7109375" style="1722" customWidth="1"/>
    <col min="16140" max="16143" width="12.140625" style="1722" customWidth="1"/>
    <col min="16144" max="16384" width="9.140625" style="1722"/>
  </cols>
  <sheetData>
    <row r="1" spans="2:18">
      <c r="B1" s="3002" t="s">
        <v>1751</v>
      </c>
      <c r="C1" s="3002"/>
      <c r="D1" s="3002"/>
      <c r="E1" s="3002"/>
      <c r="F1" s="3002"/>
      <c r="G1" s="3002"/>
      <c r="H1" s="3002"/>
      <c r="I1" s="3002"/>
      <c r="J1" s="3002"/>
      <c r="K1" s="3002"/>
      <c r="L1" s="3002"/>
      <c r="M1" s="3002"/>
      <c r="N1" s="3002"/>
      <c r="O1" s="3002"/>
    </row>
    <row r="2" spans="2:18" ht="22.5" customHeight="1" thickBot="1">
      <c r="B2" s="3003" t="s">
        <v>1575</v>
      </c>
      <c r="C2" s="3003"/>
      <c r="D2" s="3003"/>
      <c r="E2" s="3003"/>
      <c r="F2" s="3003"/>
      <c r="G2" s="3003"/>
      <c r="H2" s="3003"/>
      <c r="I2" s="3003"/>
      <c r="J2" s="3003"/>
      <c r="K2" s="3003"/>
      <c r="L2" s="3003"/>
      <c r="M2" s="3003"/>
      <c r="N2" s="3003"/>
      <c r="O2" s="3003"/>
    </row>
    <row r="3" spans="2:18" s="1723" customFormat="1" ht="16.5" customHeight="1" thickTop="1">
      <c r="B3" s="3004" t="s">
        <v>1626</v>
      </c>
      <c r="C3" s="2984" t="s">
        <v>1627</v>
      </c>
      <c r="D3" s="3006" t="s">
        <v>1628</v>
      </c>
      <c r="E3" s="3006"/>
      <c r="F3" s="3006"/>
      <c r="G3" s="3006"/>
      <c r="H3" s="3008" t="s">
        <v>1752</v>
      </c>
      <c r="I3" s="3009"/>
      <c r="J3" s="3009"/>
      <c r="K3" s="3010"/>
      <c r="L3" s="3006" t="s">
        <v>1753</v>
      </c>
      <c r="M3" s="3006"/>
      <c r="N3" s="3006"/>
      <c r="O3" s="3007"/>
    </row>
    <row r="4" spans="2:18" s="1723" customFormat="1" ht="31.5">
      <c r="B4" s="3005"/>
      <c r="C4" s="2985"/>
      <c r="D4" s="1732" t="s">
        <v>1310</v>
      </c>
      <c r="E4" s="1732" t="s">
        <v>1311</v>
      </c>
      <c r="F4" s="1724" t="s">
        <v>1754</v>
      </c>
      <c r="G4" s="1724" t="s">
        <v>1755</v>
      </c>
      <c r="H4" s="1724" t="s">
        <v>1756</v>
      </c>
      <c r="I4" s="1724" t="s">
        <v>1311</v>
      </c>
      <c r="J4" s="1724" t="s">
        <v>1757</v>
      </c>
      <c r="K4" s="1724" t="s">
        <v>1755</v>
      </c>
      <c r="L4" s="1732" t="s">
        <v>1310</v>
      </c>
      <c r="M4" s="1732" t="s">
        <v>1311</v>
      </c>
      <c r="N4" s="1724" t="s">
        <v>1757</v>
      </c>
      <c r="O4" s="1725" t="s">
        <v>1755</v>
      </c>
    </row>
    <row r="5" spans="2:18" ht="21" customHeight="1">
      <c r="B5" s="1726" t="s">
        <v>1633</v>
      </c>
      <c r="C5" s="1727" t="s">
        <v>1634</v>
      </c>
      <c r="D5" s="2157">
        <v>889.6</v>
      </c>
      <c r="E5" s="2157">
        <v>1814.6</v>
      </c>
      <c r="F5" s="2157">
        <v>-924.99999999999989</v>
      </c>
      <c r="G5" s="2157">
        <v>2704.2</v>
      </c>
      <c r="H5" s="2157" t="s">
        <v>300</v>
      </c>
      <c r="I5" s="2157" t="s">
        <v>300</v>
      </c>
      <c r="J5" s="2157" t="s">
        <v>300</v>
      </c>
      <c r="K5" s="2157"/>
      <c r="L5" s="2158">
        <v>5.3684147003801819</v>
      </c>
      <c r="M5" s="2158">
        <v>10.950455615231428</v>
      </c>
      <c r="N5" s="2158">
        <v>-5.5820409148512455</v>
      </c>
      <c r="O5" s="2159">
        <v>16.318870315611608</v>
      </c>
      <c r="Q5" s="1731"/>
      <c r="R5" s="1731"/>
    </row>
    <row r="6" spans="2:18" ht="21" customHeight="1">
      <c r="B6" s="2160" t="s">
        <v>1635</v>
      </c>
      <c r="C6" s="2161" t="s">
        <v>1636</v>
      </c>
      <c r="D6" s="2162">
        <v>1185.8</v>
      </c>
      <c r="E6" s="2162">
        <v>1981.7</v>
      </c>
      <c r="F6" s="2162">
        <v>-795.90000000000009</v>
      </c>
      <c r="G6" s="2162">
        <v>3167.5</v>
      </c>
      <c r="H6" s="2162">
        <f>D6/D5*100-100</f>
        <v>33.295863309352512</v>
      </c>
      <c r="I6" s="2162">
        <f>E6/E5*100-100</f>
        <v>9.2086410228149589</v>
      </c>
      <c r="J6" s="2162">
        <f>(F6-F5)/ABS(F5)*100</f>
        <v>13.956756756756736</v>
      </c>
      <c r="K6" s="2162">
        <f>G6/G5*100-100</f>
        <v>17.132608534871679</v>
      </c>
      <c r="L6" s="2163">
        <v>6.8172933195354721</v>
      </c>
      <c r="M6" s="2163">
        <v>11.393009083592045</v>
      </c>
      <c r="N6" s="2163">
        <v>-4.5757157640565715</v>
      </c>
      <c r="O6" s="2164">
        <v>18.210302403127514</v>
      </c>
      <c r="Q6" s="1731"/>
      <c r="R6" s="1731"/>
    </row>
    <row r="7" spans="2:18" ht="21" customHeight="1">
      <c r="B7" s="2160" t="s">
        <v>1637</v>
      </c>
      <c r="C7" s="2161" t="s">
        <v>1638</v>
      </c>
      <c r="D7" s="2162">
        <v>1164.7</v>
      </c>
      <c r="E7" s="2162">
        <v>2008</v>
      </c>
      <c r="F7" s="2162">
        <v>-843.3</v>
      </c>
      <c r="G7" s="2162">
        <v>3172.7</v>
      </c>
      <c r="H7" s="2162">
        <f t="shared" ref="H7:I49" si="0">D7/D6*100-100</f>
        <v>-1.7793894417270906</v>
      </c>
      <c r="I7" s="2162">
        <f t="shared" si="0"/>
        <v>1.3271433617600934</v>
      </c>
      <c r="J7" s="2162">
        <f t="shared" ref="J7:J49" si="1">(F7-F6)/ABS(F6)*100</f>
        <v>-5.95552205050884</v>
      </c>
      <c r="K7" s="2162">
        <f t="shared" ref="K7:K49" si="2">G7/G6*100-100</f>
        <v>0.16416732438830195</v>
      </c>
      <c r="L7" s="2163">
        <v>6.7401620370370372</v>
      </c>
      <c r="M7" s="2163">
        <v>11.62037037037037</v>
      </c>
      <c r="N7" s="2163">
        <v>-4.880208333333333</v>
      </c>
      <c r="O7" s="2164">
        <v>18.360532407407408</v>
      </c>
      <c r="Q7" s="1731"/>
      <c r="R7" s="1731"/>
    </row>
    <row r="8" spans="2:18" ht="21" customHeight="1">
      <c r="B8" s="2160" t="s">
        <v>1639</v>
      </c>
      <c r="C8" s="2161" t="s">
        <v>1640</v>
      </c>
      <c r="D8" s="2162">
        <v>1046.2</v>
      </c>
      <c r="E8" s="2162">
        <v>2469.6</v>
      </c>
      <c r="F8" s="2162">
        <v>-1423.3999999999999</v>
      </c>
      <c r="G8" s="2162">
        <v>3515.8</v>
      </c>
      <c r="H8" s="2162">
        <f t="shared" si="0"/>
        <v>-10.174293809564688</v>
      </c>
      <c r="I8" s="2162">
        <f t="shared" si="0"/>
        <v>22.988047808764932</v>
      </c>
      <c r="J8" s="2162">
        <f t="shared" si="1"/>
        <v>-68.7892802087039</v>
      </c>
      <c r="K8" s="2162">
        <f t="shared" si="2"/>
        <v>10.814133072777139</v>
      </c>
      <c r="L8" s="2163">
        <v>5.3020474356375438</v>
      </c>
      <c r="M8" s="2163">
        <v>12.515710520981147</v>
      </c>
      <c r="N8" s="2163">
        <v>-7.2136630853436037</v>
      </c>
      <c r="O8" s="2164">
        <v>17.817757956618692</v>
      </c>
      <c r="Q8" s="1731"/>
      <c r="R8" s="1731"/>
    </row>
    <row r="9" spans="2:18" ht="21" customHeight="1">
      <c r="B9" s="2160" t="s">
        <v>1641</v>
      </c>
      <c r="C9" s="2161" t="s">
        <v>1642</v>
      </c>
      <c r="D9" s="2162">
        <v>1296.8</v>
      </c>
      <c r="E9" s="2162">
        <v>2884.7</v>
      </c>
      <c r="F9" s="2162">
        <v>-1587.8999999999999</v>
      </c>
      <c r="G9" s="2162">
        <v>4181.5</v>
      </c>
      <c r="H9" s="2162">
        <f t="shared" si="0"/>
        <v>23.953354999044137</v>
      </c>
      <c r="I9" s="2162">
        <f t="shared" si="0"/>
        <v>16.808390022675738</v>
      </c>
      <c r="J9" s="2162">
        <f t="shared" si="1"/>
        <v>-11.556835745398343</v>
      </c>
      <c r="K9" s="2162">
        <f t="shared" si="2"/>
        <v>18.934524148131288</v>
      </c>
      <c r="L9" s="2163">
        <v>5.8374971865856402</v>
      </c>
      <c r="M9" s="2163">
        <v>12.985370245329729</v>
      </c>
      <c r="N9" s="2163">
        <v>-7.1478730587440902</v>
      </c>
      <c r="O9" s="2164">
        <v>18.822867431915373</v>
      </c>
      <c r="Q9" s="1731"/>
      <c r="R9" s="1731"/>
    </row>
    <row r="10" spans="2:18" ht="21" customHeight="1">
      <c r="B10" s="2160" t="s">
        <v>1643</v>
      </c>
      <c r="C10" s="2161" t="s">
        <v>1644</v>
      </c>
      <c r="D10" s="2162">
        <v>1150.5</v>
      </c>
      <c r="E10" s="2162">
        <v>3480.1</v>
      </c>
      <c r="F10" s="2162">
        <v>-2329.6</v>
      </c>
      <c r="G10" s="2162">
        <v>4630.6000000000004</v>
      </c>
      <c r="H10" s="2162">
        <f t="shared" si="0"/>
        <v>-11.28161628624305</v>
      </c>
      <c r="I10" s="2162">
        <f t="shared" si="0"/>
        <v>20.639927895448395</v>
      </c>
      <c r="J10" s="2162">
        <f t="shared" si="1"/>
        <v>-46.709490522073182</v>
      </c>
      <c r="K10" s="2162">
        <f t="shared" si="2"/>
        <v>10.740165012555309</v>
      </c>
      <c r="L10" s="2163">
        <v>4.9269838550811533</v>
      </c>
      <c r="M10" s="2163">
        <v>14.90343025994604</v>
      </c>
      <c r="N10" s="2163">
        <v>-9.9764464048648875</v>
      </c>
      <c r="O10" s="2164">
        <v>19.830414115027196</v>
      </c>
      <c r="Q10" s="1731"/>
      <c r="R10" s="1731"/>
    </row>
    <row r="11" spans="2:18" ht="21" customHeight="1">
      <c r="B11" s="2160" t="s">
        <v>1744</v>
      </c>
      <c r="C11" s="2161" t="s">
        <v>1646</v>
      </c>
      <c r="D11" s="2162">
        <v>1608.7</v>
      </c>
      <c r="E11" s="2162">
        <v>4428.2</v>
      </c>
      <c r="F11" s="2162">
        <v>-2819.5</v>
      </c>
      <c r="G11" s="2162">
        <v>6036.9</v>
      </c>
      <c r="H11" s="2162">
        <f t="shared" si="0"/>
        <v>39.826162538026949</v>
      </c>
      <c r="I11" s="2162">
        <f t="shared" si="0"/>
        <v>27.243470015229448</v>
      </c>
      <c r="J11" s="2162">
        <f t="shared" si="1"/>
        <v>-21.02936126373627</v>
      </c>
      <c r="K11" s="2162">
        <f t="shared" si="2"/>
        <v>30.369714507839149</v>
      </c>
      <c r="L11" s="2163">
        <v>5.8911634379463145</v>
      </c>
      <c r="M11" s="2163">
        <v>16.21635478082543</v>
      </c>
      <c r="N11" s="2163">
        <v>-10.325191342879116</v>
      </c>
      <c r="O11" s="2164">
        <v>22.107518218771745</v>
      </c>
      <c r="Q11" s="1731"/>
      <c r="R11" s="1731"/>
    </row>
    <row r="12" spans="2:18" ht="21" customHeight="1">
      <c r="B12" s="2160" t="s">
        <v>1647</v>
      </c>
      <c r="C12" s="2161" t="s">
        <v>1648</v>
      </c>
      <c r="D12" s="2162">
        <v>1491.5</v>
      </c>
      <c r="E12" s="2162">
        <v>4930.3</v>
      </c>
      <c r="F12" s="2162">
        <v>-3438.8</v>
      </c>
      <c r="G12" s="2162">
        <v>6421.8</v>
      </c>
      <c r="H12" s="2162">
        <f t="shared" si="0"/>
        <v>-7.2853857151737458</v>
      </c>
      <c r="I12" s="2162">
        <f t="shared" si="0"/>
        <v>11.338692922632234</v>
      </c>
      <c r="J12" s="2162">
        <f t="shared" si="1"/>
        <v>-21.964887391381456</v>
      </c>
      <c r="K12" s="2162">
        <f t="shared" si="2"/>
        <v>6.3757888982756157</v>
      </c>
      <c r="L12" s="2163">
        <v>4.8131534787659742</v>
      </c>
      <c r="M12" s="2163">
        <v>15.91035239447528</v>
      </c>
      <c r="N12" s="2163">
        <v>-11.097198915709306</v>
      </c>
      <c r="O12" s="2164">
        <v>20.723505873241255</v>
      </c>
      <c r="Q12" s="1731"/>
      <c r="R12" s="1731"/>
    </row>
    <row r="13" spans="2:18" ht="21" customHeight="1">
      <c r="B13" s="2160" t="s">
        <v>1649</v>
      </c>
      <c r="C13" s="2161" t="s">
        <v>1650</v>
      </c>
      <c r="D13" s="2162">
        <v>1132</v>
      </c>
      <c r="E13" s="2162">
        <v>6314</v>
      </c>
      <c r="F13" s="2162">
        <v>-5182</v>
      </c>
      <c r="G13" s="2162">
        <v>7446</v>
      </c>
      <c r="H13" s="2162">
        <f t="shared" si="0"/>
        <v>-24.103251759973176</v>
      </c>
      <c r="I13" s="2162">
        <f t="shared" si="0"/>
        <v>28.065229296391692</v>
      </c>
      <c r="J13" s="2162">
        <f t="shared" si="1"/>
        <v>-50.692101896010236</v>
      </c>
      <c r="K13" s="2162">
        <f t="shared" si="2"/>
        <v>15.948799402036812</v>
      </c>
      <c r="L13" s="2163">
        <v>3.3529812505553744</v>
      </c>
      <c r="M13" s="2163">
        <v>18.702052664316817</v>
      </c>
      <c r="N13" s="2163">
        <v>-15.349071413761441</v>
      </c>
      <c r="O13" s="2164">
        <v>22.05503391487219</v>
      </c>
      <c r="Q13" s="1731"/>
      <c r="R13" s="1731"/>
    </row>
    <row r="14" spans="2:18" ht="21" customHeight="1">
      <c r="B14" s="2160" t="s">
        <v>1651</v>
      </c>
      <c r="C14" s="2161" t="s">
        <v>1652</v>
      </c>
      <c r="D14" s="2162">
        <v>1703.9</v>
      </c>
      <c r="E14" s="2162">
        <v>6514.3</v>
      </c>
      <c r="F14" s="2162">
        <v>-4810.3999999999996</v>
      </c>
      <c r="G14" s="2162">
        <v>8218.2000000000007</v>
      </c>
      <c r="H14" s="2162">
        <f t="shared" si="0"/>
        <v>50.521201413427576</v>
      </c>
      <c r="I14" s="2162">
        <f t="shared" si="0"/>
        <v>3.1723154893886516</v>
      </c>
      <c r="J14" s="2162">
        <f t="shared" si="1"/>
        <v>7.1709764569664296</v>
      </c>
      <c r="K14" s="2162">
        <f t="shared" si="2"/>
        <v>10.37066881547139</v>
      </c>
      <c r="L14" s="2163">
        <v>4.3257171871033258</v>
      </c>
      <c r="M14" s="2163">
        <v>16.53795379537954</v>
      </c>
      <c r="N14" s="2163">
        <v>-12.212236608276211</v>
      </c>
      <c r="O14" s="2164">
        <v>20.863670982482866</v>
      </c>
      <c r="Q14" s="1731"/>
      <c r="R14" s="1731"/>
    </row>
    <row r="15" spans="2:18" ht="21" customHeight="1">
      <c r="B15" s="2160" t="s">
        <v>1653</v>
      </c>
      <c r="C15" s="2161" t="s">
        <v>1654</v>
      </c>
      <c r="D15" s="2162">
        <v>2740.6</v>
      </c>
      <c r="E15" s="2162">
        <v>7742.1</v>
      </c>
      <c r="F15" s="2162">
        <v>-5001.5</v>
      </c>
      <c r="G15" s="2162">
        <v>10482.700000000001</v>
      </c>
      <c r="H15" s="2162">
        <f t="shared" si="0"/>
        <v>60.842772463172707</v>
      </c>
      <c r="I15" s="2162">
        <f t="shared" si="0"/>
        <v>18.847765684724365</v>
      </c>
      <c r="J15" s="2162">
        <f t="shared" si="1"/>
        <v>-3.9726426076833605</v>
      </c>
      <c r="K15" s="2162">
        <f t="shared" si="2"/>
        <v>27.554695675452038</v>
      </c>
      <c r="L15" s="2163">
        <v>5.8827569922939871</v>
      </c>
      <c r="M15" s="2163">
        <v>16.618584583682143</v>
      </c>
      <c r="N15" s="2163">
        <v>-10.735827591388155</v>
      </c>
      <c r="O15" s="2164">
        <v>22.501341575976134</v>
      </c>
      <c r="Q15" s="1731"/>
      <c r="R15" s="1731"/>
    </row>
    <row r="16" spans="2:18" ht="21" customHeight="1">
      <c r="B16" s="2160" t="s">
        <v>1655</v>
      </c>
      <c r="C16" s="2161" t="s">
        <v>1656</v>
      </c>
      <c r="D16" s="2162">
        <v>3078</v>
      </c>
      <c r="E16" s="2162">
        <v>9341.2000000000007</v>
      </c>
      <c r="F16" s="2162">
        <v>-6263.2000000000007</v>
      </c>
      <c r="G16" s="2162">
        <v>12419.2</v>
      </c>
      <c r="H16" s="2162">
        <f t="shared" si="0"/>
        <v>12.311172735897259</v>
      </c>
      <c r="I16" s="2162">
        <f t="shared" si="0"/>
        <v>20.654602756358088</v>
      </c>
      <c r="J16" s="2162">
        <f t="shared" si="1"/>
        <v>-25.226432070378902</v>
      </c>
      <c r="K16" s="2162">
        <f t="shared" si="2"/>
        <v>18.47329409407881</v>
      </c>
      <c r="L16" s="2163">
        <v>5.5226612121864571</v>
      </c>
      <c r="M16" s="2163">
        <v>16.760325833423046</v>
      </c>
      <c r="N16" s="2163">
        <v>-11.23766462123659</v>
      </c>
      <c r="O16" s="2164">
        <v>22.282987045609502</v>
      </c>
      <c r="Q16" s="1731"/>
      <c r="R16" s="1731"/>
    </row>
    <row r="17" spans="2:18" ht="21" customHeight="1">
      <c r="B17" s="2160" t="s">
        <v>1657</v>
      </c>
      <c r="C17" s="2161" t="s">
        <v>1658</v>
      </c>
      <c r="D17" s="2162">
        <v>2991.4</v>
      </c>
      <c r="E17" s="2162">
        <v>10905.2</v>
      </c>
      <c r="F17" s="2162">
        <v>-7913.8000000000011</v>
      </c>
      <c r="G17" s="2162">
        <v>13896.6</v>
      </c>
      <c r="H17" s="2162">
        <f t="shared" si="0"/>
        <v>-2.8135152696556247</v>
      </c>
      <c r="I17" s="2162">
        <f t="shared" si="0"/>
        <v>16.743030873977631</v>
      </c>
      <c r="J17" s="2162">
        <f t="shared" si="1"/>
        <v>-26.353940477711081</v>
      </c>
      <c r="K17" s="2162">
        <f t="shared" si="2"/>
        <v>11.896096366915728</v>
      </c>
      <c r="L17" s="2163">
        <v>4.6840160340724042</v>
      </c>
      <c r="M17" s="2163">
        <v>17.075660779155708</v>
      </c>
      <c r="N17" s="2163">
        <v>-12.391644745083303</v>
      </c>
      <c r="O17" s="2164">
        <v>21.759676813228111</v>
      </c>
      <c r="Q17" s="1731"/>
      <c r="R17" s="1731"/>
    </row>
    <row r="18" spans="2:18" ht="21" customHeight="1">
      <c r="B18" s="2160" t="s">
        <v>1659</v>
      </c>
      <c r="C18" s="2161" t="s">
        <v>1660</v>
      </c>
      <c r="D18" s="2162">
        <v>4114.5</v>
      </c>
      <c r="E18" s="2162">
        <v>13869.6</v>
      </c>
      <c r="F18" s="2162">
        <v>-9755.1</v>
      </c>
      <c r="G18" s="2162">
        <v>17984.099999999999</v>
      </c>
      <c r="H18" s="2162">
        <f t="shared" si="0"/>
        <v>37.544293641773066</v>
      </c>
      <c r="I18" s="2162">
        <f t="shared" si="0"/>
        <v>27.183362065803479</v>
      </c>
      <c r="J18" s="2162">
        <f t="shared" si="1"/>
        <v>-23.266951401349527</v>
      </c>
      <c r="K18" s="2162">
        <f t="shared" si="2"/>
        <v>29.413669530676543</v>
      </c>
      <c r="L18" s="2163">
        <v>5.3500377083712589</v>
      </c>
      <c r="M18" s="2163">
        <v>18.034483655371492</v>
      </c>
      <c r="N18" s="2163">
        <v>-12.684445947000233</v>
      </c>
      <c r="O18" s="2164">
        <v>23.384521363742749</v>
      </c>
      <c r="Q18" s="1731"/>
      <c r="R18" s="1731"/>
    </row>
    <row r="19" spans="2:18" ht="21" customHeight="1">
      <c r="B19" s="2160" t="s">
        <v>1745</v>
      </c>
      <c r="C19" s="2161" t="s">
        <v>1662</v>
      </c>
      <c r="D19" s="2162">
        <v>4195.3</v>
      </c>
      <c r="E19" s="2162">
        <v>16263.7</v>
      </c>
      <c r="F19" s="2162">
        <v>-12068.400000000001</v>
      </c>
      <c r="G19" s="2162">
        <v>20459</v>
      </c>
      <c r="H19" s="2162">
        <f t="shared" si="0"/>
        <v>1.9637866083363775</v>
      </c>
      <c r="I19" s="2162">
        <f t="shared" si="0"/>
        <v>17.261492761146684</v>
      </c>
      <c r="J19" s="2162">
        <f t="shared" si="1"/>
        <v>-23.713749730909996</v>
      </c>
      <c r="K19" s="2162">
        <f t="shared" si="2"/>
        <v>13.761600524908118</v>
      </c>
      <c r="L19" s="2163">
        <v>4.6995631231096668</v>
      </c>
      <c r="M19" s="2163">
        <v>18.218550464881819</v>
      </c>
      <c r="N19" s="2163">
        <v>-13.518987341772155</v>
      </c>
      <c r="O19" s="2164">
        <v>22.918113587991488</v>
      </c>
      <c r="Q19" s="1731"/>
      <c r="R19" s="1731"/>
    </row>
    <row r="20" spans="2:18" ht="21" customHeight="1">
      <c r="B20" s="2160" t="s">
        <v>1663</v>
      </c>
      <c r="C20" s="2161" t="s">
        <v>1664</v>
      </c>
      <c r="D20" s="2162">
        <v>5156.2</v>
      </c>
      <c r="E20" s="2162">
        <v>18324.900000000001</v>
      </c>
      <c r="F20" s="2162">
        <v>-13168.7</v>
      </c>
      <c r="G20" s="2162">
        <v>23481.100000000002</v>
      </c>
      <c r="H20" s="2162">
        <f t="shared" si="0"/>
        <v>22.904202321645656</v>
      </c>
      <c r="I20" s="2162">
        <f t="shared" si="0"/>
        <v>12.673622853348249</v>
      </c>
      <c r="J20" s="2162">
        <f t="shared" si="1"/>
        <v>-9.1171986344502916</v>
      </c>
      <c r="K20" s="2162">
        <f t="shared" si="2"/>
        <v>14.771494207928072</v>
      </c>
      <c r="L20" s="2163">
        <v>4.9858822619323897</v>
      </c>
      <c r="M20" s="2163">
        <v>17.7195985147366</v>
      </c>
      <c r="N20" s="2163">
        <v>-12.733716252804209</v>
      </c>
      <c r="O20" s="2164">
        <v>22.705480776668992</v>
      </c>
      <c r="Q20" s="1731"/>
      <c r="R20" s="1731"/>
    </row>
    <row r="21" spans="2:18" ht="21" customHeight="1">
      <c r="B21" s="2160" t="s">
        <v>1665</v>
      </c>
      <c r="C21" s="2161" t="s">
        <v>1666</v>
      </c>
      <c r="D21" s="2162">
        <v>7387.5</v>
      </c>
      <c r="E21" s="2162">
        <v>23226.5</v>
      </c>
      <c r="F21" s="2162">
        <v>-15839</v>
      </c>
      <c r="G21" s="2162">
        <v>30614</v>
      </c>
      <c r="H21" s="2162">
        <f t="shared" si="0"/>
        <v>43.274116597494299</v>
      </c>
      <c r="I21" s="2162">
        <f t="shared" si="0"/>
        <v>26.748304219941161</v>
      </c>
      <c r="J21" s="2162">
        <f t="shared" si="1"/>
        <v>-20.27762801187664</v>
      </c>
      <c r="K21" s="2162">
        <f t="shared" si="2"/>
        <v>30.377196979698567</v>
      </c>
      <c r="L21" s="2163">
        <v>6.1373265763894658</v>
      </c>
      <c r="M21" s="2163">
        <v>19.295920910525879</v>
      </c>
      <c r="N21" s="2163">
        <v>-13.158594334136412</v>
      </c>
      <c r="O21" s="2164">
        <v>25.433247486915345</v>
      </c>
      <c r="Q21" s="1731"/>
      <c r="R21" s="1731"/>
    </row>
    <row r="22" spans="2:18" ht="21" customHeight="1">
      <c r="B22" s="2160" t="s">
        <v>1667</v>
      </c>
      <c r="C22" s="2161" t="s">
        <v>1668</v>
      </c>
      <c r="D22" s="2162">
        <v>13706.5</v>
      </c>
      <c r="E22" s="2162">
        <v>31940</v>
      </c>
      <c r="F22" s="2162">
        <v>-18233.5</v>
      </c>
      <c r="G22" s="2162">
        <v>45646.5</v>
      </c>
      <c r="H22" s="2162">
        <f t="shared" si="0"/>
        <v>85.536379018612536</v>
      </c>
      <c r="I22" s="2162">
        <f t="shared" si="0"/>
        <v>37.515338083654427</v>
      </c>
      <c r="J22" s="2162">
        <f t="shared" si="1"/>
        <v>-15.117747332533622</v>
      </c>
      <c r="K22" s="2162">
        <f t="shared" si="2"/>
        <v>49.103351407852614</v>
      </c>
      <c r="L22" s="2163">
        <v>9.1690247312475321</v>
      </c>
      <c r="M22" s="2163">
        <v>21.366406443369655</v>
      </c>
      <c r="N22" s="2163">
        <v>-12.197381712122123</v>
      </c>
      <c r="O22" s="2164">
        <v>30.535431174617187</v>
      </c>
      <c r="Q22" s="1731"/>
      <c r="R22" s="1731"/>
    </row>
    <row r="23" spans="2:18" ht="21" customHeight="1">
      <c r="B23" s="2160" t="s">
        <v>1669</v>
      </c>
      <c r="C23" s="2161" t="s">
        <v>1670</v>
      </c>
      <c r="D23" s="2162">
        <v>17266.5</v>
      </c>
      <c r="E23" s="2162">
        <v>39205.599999999999</v>
      </c>
      <c r="F23" s="2162">
        <v>-21939.1</v>
      </c>
      <c r="G23" s="2162">
        <v>56472.1</v>
      </c>
      <c r="H23" s="2162">
        <f t="shared" si="0"/>
        <v>25.973078466421057</v>
      </c>
      <c r="I23" s="2162">
        <f t="shared" si="0"/>
        <v>22.747651847213518</v>
      </c>
      <c r="J23" s="2162">
        <f t="shared" si="1"/>
        <v>-20.323031782159205</v>
      </c>
      <c r="K23" s="2162">
        <f t="shared" si="2"/>
        <v>23.716166628328565</v>
      </c>
      <c r="L23" s="2163">
        <v>10.069456594002588</v>
      </c>
      <c r="M23" s="2163">
        <v>22.863874406615579</v>
      </c>
      <c r="N23" s="2163">
        <v>-12.794417812612991</v>
      </c>
      <c r="O23" s="2164">
        <v>32.933331000618168</v>
      </c>
      <c r="Q23" s="1731"/>
      <c r="R23" s="1731"/>
    </row>
    <row r="24" spans="2:18" ht="21" customHeight="1">
      <c r="B24" s="2160" t="s">
        <v>1671</v>
      </c>
      <c r="C24" s="2161" t="s">
        <v>1672</v>
      </c>
      <c r="D24" s="2162">
        <v>19293.400000000001</v>
      </c>
      <c r="E24" s="2162">
        <v>51570.8</v>
      </c>
      <c r="F24" s="2162">
        <v>-32277.4</v>
      </c>
      <c r="G24" s="2162">
        <v>70864.200000000012</v>
      </c>
      <c r="H24" s="2162">
        <f t="shared" si="0"/>
        <v>11.73891639880695</v>
      </c>
      <c r="I24" s="2162">
        <f t="shared" si="0"/>
        <v>31.539371926459495</v>
      </c>
      <c r="J24" s="2162">
        <f t="shared" si="1"/>
        <v>-47.122716975628002</v>
      </c>
      <c r="K24" s="2162">
        <f t="shared" si="2"/>
        <v>25.48532815319426</v>
      </c>
      <c r="L24" s="2163">
        <v>9.681942269862299</v>
      </c>
      <c r="M24" s="2163">
        <v>25.87960175037135</v>
      </c>
      <c r="N24" s="2163">
        <v>-16.197659480509053</v>
      </c>
      <c r="O24" s="2164">
        <v>35.561544020233654</v>
      </c>
      <c r="Q24" s="1731"/>
      <c r="R24" s="1731"/>
    </row>
    <row r="25" spans="2:18" ht="21" customHeight="1">
      <c r="B25" s="2160" t="s">
        <v>1673</v>
      </c>
      <c r="C25" s="2161" t="s">
        <v>1674</v>
      </c>
      <c r="D25" s="2162">
        <v>17639.2</v>
      </c>
      <c r="E25" s="2162">
        <v>63679.5</v>
      </c>
      <c r="F25" s="2162">
        <v>-46040.3</v>
      </c>
      <c r="G25" s="2162">
        <v>81318.7</v>
      </c>
      <c r="H25" s="2162">
        <f t="shared" si="0"/>
        <v>-8.57391646884426</v>
      </c>
      <c r="I25" s="2162">
        <f t="shared" si="0"/>
        <v>23.479759864109155</v>
      </c>
      <c r="J25" s="2162">
        <f t="shared" si="1"/>
        <v>-42.639431924504457</v>
      </c>
      <c r="K25" s="2162">
        <f t="shared" si="2"/>
        <v>14.752865339621394</v>
      </c>
      <c r="L25" s="2163">
        <v>8.0479981749743352</v>
      </c>
      <c r="M25" s="2163">
        <v>29.05418044941257</v>
      </c>
      <c r="N25" s="2163">
        <v>-21.006182274438235</v>
      </c>
      <c r="O25" s="2164">
        <v>37.102178624386909</v>
      </c>
      <c r="Q25" s="1731"/>
      <c r="R25" s="1731"/>
    </row>
    <row r="26" spans="2:18" ht="21" customHeight="1">
      <c r="B26" s="2160" t="s">
        <v>1675</v>
      </c>
      <c r="C26" s="2161" t="s">
        <v>1676</v>
      </c>
      <c r="D26" s="2162">
        <v>19881.099999999999</v>
      </c>
      <c r="E26" s="2162">
        <v>74454.5</v>
      </c>
      <c r="F26" s="2162">
        <v>-54573.4</v>
      </c>
      <c r="G26" s="2162">
        <v>94335.6</v>
      </c>
      <c r="H26" s="2162">
        <f t="shared" si="0"/>
        <v>12.709760079822203</v>
      </c>
      <c r="I26" s="2162">
        <f t="shared" si="0"/>
        <v>16.920673058048521</v>
      </c>
      <c r="J26" s="2162">
        <f t="shared" si="1"/>
        <v>-18.533980013162378</v>
      </c>
      <c r="K26" s="2162">
        <f t="shared" si="2"/>
        <v>16.007265241574203</v>
      </c>
      <c r="L26" s="2163">
        <v>7.9871682073656247</v>
      </c>
      <c r="M26" s="2163">
        <v>29.911856753162752</v>
      </c>
      <c r="N26" s="2163">
        <v>-21.924688545797128</v>
      </c>
      <c r="O26" s="2164">
        <v>37.899024960528379</v>
      </c>
      <c r="Q26" s="1731"/>
      <c r="R26" s="1731"/>
    </row>
    <row r="27" spans="2:18" ht="21" customHeight="1">
      <c r="B27" s="2160" t="s">
        <v>1677</v>
      </c>
      <c r="C27" s="2161" t="s">
        <v>1678</v>
      </c>
      <c r="D27" s="2162">
        <v>22636.5</v>
      </c>
      <c r="E27" s="2162">
        <v>93553.4</v>
      </c>
      <c r="F27" s="2162">
        <v>-70916.899999999994</v>
      </c>
      <c r="G27" s="2162">
        <v>116189.9</v>
      </c>
      <c r="H27" s="2162">
        <f t="shared" si="0"/>
        <v>13.859394097912102</v>
      </c>
      <c r="I27" s="2162">
        <f t="shared" si="0"/>
        <v>25.651773902181844</v>
      </c>
      <c r="J27" s="2162">
        <f t="shared" si="1"/>
        <v>-29.947740107818081</v>
      </c>
      <c r="K27" s="2162">
        <f t="shared" si="2"/>
        <v>23.166545821513807</v>
      </c>
      <c r="L27" s="2163">
        <v>8.069679480095397</v>
      </c>
      <c r="M27" s="2163">
        <v>33.350825095450119</v>
      </c>
      <c r="N27" s="2163">
        <v>-25.28114561535472</v>
      </c>
      <c r="O27" s="2164">
        <v>41.420504575545515</v>
      </c>
      <c r="Q27" s="1731"/>
      <c r="R27" s="1731"/>
    </row>
    <row r="28" spans="2:18" ht="21" customHeight="1">
      <c r="B28" s="2160" t="s">
        <v>1679</v>
      </c>
      <c r="C28" s="2161" t="s">
        <v>1680</v>
      </c>
      <c r="D28" s="2162">
        <v>27513.5</v>
      </c>
      <c r="E28" s="2162">
        <v>89002</v>
      </c>
      <c r="F28" s="2162">
        <v>-61488.5</v>
      </c>
      <c r="G28" s="2162">
        <v>116515.5</v>
      </c>
      <c r="H28" s="2162">
        <f t="shared" si="0"/>
        <v>21.544850131424909</v>
      </c>
      <c r="I28" s="2162">
        <f t="shared" si="0"/>
        <v>-4.8650289567241742</v>
      </c>
      <c r="J28" s="2162">
        <f t="shared" si="1"/>
        <v>13.29499738426242</v>
      </c>
      <c r="K28" s="2162">
        <f t="shared" si="2"/>
        <v>0.28023089786634614</v>
      </c>
      <c r="L28" s="2163">
        <v>9.145407103325633</v>
      </c>
      <c r="M28" s="2163">
        <v>29.584005052435643</v>
      </c>
      <c r="N28" s="2163">
        <v>-20.438597949110008</v>
      </c>
      <c r="O28" s="2164">
        <v>38.729412155761274</v>
      </c>
      <c r="Q28" s="1731"/>
      <c r="R28" s="1731"/>
    </row>
    <row r="29" spans="2:18" ht="21" customHeight="1">
      <c r="B29" s="2160" t="s">
        <v>1681</v>
      </c>
      <c r="C29" s="2161" t="s">
        <v>1682</v>
      </c>
      <c r="D29" s="2162">
        <v>35676.300000000003</v>
      </c>
      <c r="E29" s="2162">
        <v>87525.3</v>
      </c>
      <c r="F29" s="2162">
        <v>-51849</v>
      </c>
      <c r="G29" s="2162">
        <v>123201.60000000001</v>
      </c>
      <c r="H29" s="2162">
        <f t="shared" si="0"/>
        <v>29.668344630817614</v>
      </c>
      <c r="I29" s="2162">
        <f t="shared" si="0"/>
        <v>-1.6591761982876676</v>
      </c>
      <c r="J29" s="2162">
        <f t="shared" si="1"/>
        <v>15.676915195524366</v>
      </c>
      <c r="K29" s="2162">
        <f t="shared" si="2"/>
        <v>5.7383781556960258</v>
      </c>
      <c r="L29" s="2163">
        <v>10.430568712065398</v>
      </c>
      <c r="M29" s="2163">
        <v>25.589499350945516</v>
      </c>
      <c r="N29" s="2163">
        <v>-15.158930638880118</v>
      </c>
      <c r="O29" s="2164">
        <v>36.02006806301091</v>
      </c>
      <c r="Q29" s="1731"/>
      <c r="R29" s="1731"/>
    </row>
    <row r="30" spans="2:18" ht="21" customHeight="1">
      <c r="B30" s="2160" t="s">
        <v>1683</v>
      </c>
      <c r="C30" s="2161" t="s">
        <v>1684</v>
      </c>
      <c r="D30" s="2162">
        <v>49822.7</v>
      </c>
      <c r="E30" s="2162">
        <v>108504.9</v>
      </c>
      <c r="F30" s="2162">
        <v>-58682.2</v>
      </c>
      <c r="G30" s="2162">
        <v>158327.59999999998</v>
      </c>
      <c r="H30" s="2162">
        <f t="shared" si="0"/>
        <v>39.652093967143429</v>
      </c>
      <c r="I30" s="2162">
        <f t="shared" si="0"/>
        <v>23.969755030831081</v>
      </c>
      <c r="J30" s="2162">
        <f t="shared" si="1"/>
        <v>-13.179039132866588</v>
      </c>
      <c r="K30" s="2162">
        <f t="shared" si="2"/>
        <v>28.51099336372252</v>
      </c>
      <c r="L30" s="2163">
        <v>13.128926342861961</v>
      </c>
      <c r="M30" s="2163">
        <v>28.592445610928408</v>
      </c>
      <c r="N30" s="2163">
        <v>-15.463519268066447</v>
      </c>
      <c r="O30" s="2164">
        <v>41.721371953790367</v>
      </c>
      <c r="Q30" s="1731"/>
      <c r="R30" s="1731"/>
    </row>
    <row r="31" spans="2:18" ht="21" customHeight="1">
      <c r="B31" s="2160" t="s">
        <v>383</v>
      </c>
      <c r="C31" s="2161" t="s">
        <v>382</v>
      </c>
      <c r="D31" s="2162">
        <v>55654.1</v>
      </c>
      <c r="E31" s="2162">
        <v>115687.2</v>
      </c>
      <c r="F31" s="2162">
        <v>-60033.1</v>
      </c>
      <c r="G31" s="2162">
        <v>171341.3</v>
      </c>
      <c r="H31" s="2162">
        <f t="shared" si="0"/>
        <v>11.704303460069411</v>
      </c>
      <c r="I31" s="2162">
        <f t="shared" si="0"/>
        <v>6.6193323988133415</v>
      </c>
      <c r="J31" s="2162">
        <f t="shared" si="1"/>
        <v>-2.3020609315942511</v>
      </c>
      <c r="K31" s="2162">
        <f t="shared" si="2"/>
        <v>8.2194765789413964</v>
      </c>
      <c r="L31" s="2163">
        <v>12.605142700540634</v>
      </c>
      <c r="M31" s="2163">
        <v>26.202088698334613</v>
      </c>
      <c r="N31" s="2163">
        <v>-13.596945997793981</v>
      </c>
      <c r="O31" s="2164">
        <v>38.807231398875238</v>
      </c>
      <c r="Q31" s="1731"/>
      <c r="R31" s="1731"/>
    </row>
    <row r="32" spans="2:18" ht="21" customHeight="1">
      <c r="B32" s="2160" t="s">
        <v>1685</v>
      </c>
      <c r="C32" s="2161" t="s">
        <v>1686</v>
      </c>
      <c r="D32" s="2162">
        <v>46944.800000000003</v>
      </c>
      <c r="E32" s="2162">
        <v>107389</v>
      </c>
      <c r="F32" s="2162">
        <v>-60444.2</v>
      </c>
      <c r="G32" s="2162">
        <v>154333.79999999999</v>
      </c>
      <c r="H32" s="2162">
        <f t="shared" si="0"/>
        <v>-15.64898183601926</v>
      </c>
      <c r="I32" s="2162">
        <f t="shared" si="0"/>
        <v>-7.1729629552794023</v>
      </c>
      <c r="J32" s="2162">
        <f t="shared" si="1"/>
        <v>-0.68478889146154132</v>
      </c>
      <c r="K32" s="2162">
        <f t="shared" si="2"/>
        <v>-9.9260948761331917</v>
      </c>
      <c r="L32" s="2163">
        <v>10.21776368341666</v>
      </c>
      <c r="M32" s="2163">
        <v>23.373737329766694</v>
      </c>
      <c r="N32" s="2163">
        <v>-13.155973646350036</v>
      </c>
      <c r="O32" s="2164">
        <v>33.591501013183347</v>
      </c>
      <c r="Q32" s="1731"/>
      <c r="R32" s="1731"/>
    </row>
    <row r="33" spans="2:18" ht="21" customHeight="1">
      <c r="B33" s="2160" t="s">
        <v>1687</v>
      </c>
      <c r="C33" s="2161" t="s">
        <v>1688</v>
      </c>
      <c r="D33" s="2162">
        <v>49930.6</v>
      </c>
      <c r="E33" s="2162">
        <v>124352.1</v>
      </c>
      <c r="F33" s="2162">
        <v>-74421.5</v>
      </c>
      <c r="G33" s="2162">
        <v>174282.7</v>
      </c>
      <c r="H33" s="2162">
        <f t="shared" si="0"/>
        <v>6.3602358514681043</v>
      </c>
      <c r="I33" s="2162">
        <f t="shared" si="0"/>
        <v>15.795938131465988</v>
      </c>
      <c r="J33" s="2162">
        <f t="shared" si="1"/>
        <v>-23.124303076225683</v>
      </c>
      <c r="K33" s="2162">
        <f t="shared" si="2"/>
        <v>12.925814047214558</v>
      </c>
      <c r="L33" s="2163">
        <v>10.143733328457573</v>
      </c>
      <c r="M33" s="2163">
        <v>25.262955807334365</v>
      </c>
      <c r="N33" s="2163">
        <v>-15.119222478876788</v>
      </c>
      <c r="O33" s="2164">
        <v>35.406689135791936</v>
      </c>
      <c r="Q33" s="1731"/>
      <c r="R33" s="1731"/>
    </row>
    <row r="34" spans="2:18" ht="21" customHeight="1">
      <c r="B34" s="2160" t="s">
        <v>1689</v>
      </c>
      <c r="C34" s="2161" t="s">
        <v>1690</v>
      </c>
      <c r="D34" s="2162">
        <v>53910.7</v>
      </c>
      <c r="E34" s="2162">
        <v>136277.1</v>
      </c>
      <c r="F34" s="2162">
        <v>-82366.400000000009</v>
      </c>
      <c r="G34" s="2162">
        <v>190187.8</v>
      </c>
      <c r="H34" s="2162">
        <f t="shared" si="0"/>
        <v>7.9712641145910652</v>
      </c>
      <c r="I34" s="2162">
        <f t="shared" si="0"/>
        <v>9.5897053608262439</v>
      </c>
      <c r="J34" s="2162">
        <f t="shared" si="1"/>
        <v>-10.675544029615109</v>
      </c>
      <c r="K34" s="2162">
        <f t="shared" si="2"/>
        <v>9.1260348847016672</v>
      </c>
      <c r="L34" s="2163">
        <v>10.043931148451138</v>
      </c>
      <c r="M34" s="2163">
        <v>25.389353310392753</v>
      </c>
      <c r="N34" s="2163">
        <v>-15.345422161941617</v>
      </c>
      <c r="O34" s="2164">
        <v>35.433284458843886</v>
      </c>
      <c r="Q34" s="1731"/>
      <c r="R34" s="1731"/>
    </row>
    <row r="35" spans="2:18" ht="21" customHeight="1">
      <c r="B35" s="2160" t="s">
        <v>1691</v>
      </c>
      <c r="C35" s="2161" t="s">
        <v>1692</v>
      </c>
      <c r="D35" s="2162">
        <v>58705.7</v>
      </c>
      <c r="E35" s="2162">
        <v>149473.60000000001</v>
      </c>
      <c r="F35" s="2162">
        <v>-90767.900000000009</v>
      </c>
      <c r="G35" s="2162">
        <v>208179.3</v>
      </c>
      <c r="H35" s="2162">
        <f t="shared" si="0"/>
        <v>8.8943382297020861</v>
      </c>
      <c r="I35" s="2162">
        <f t="shared" si="0"/>
        <v>9.6835785322699053</v>
      </c>
      <c r="J35" s="2162">
        <f t="shared" si="1"/>
        <v>-10.20015443190427</v>
      </c>
      <c r="K35" s="2162">
        <f t="shared" si="2"/>
        <v>9.4598602013378468</v>
      </c>
      <c r="L35" s="2163">
        <v>9.9600449261297701</v>
      </c>
      <c r="M35" s="2163">
        <v>25.359782291504075</v>
      </c>
      <c r="N35" s="2163">
        <v>-15.399737365374309</v>
      </c>
      <c r="O35" s="2164">
        <v>35.319827217633843</v>
      </c>
      <c r="Q35" s="1731"/>
      <c r="R35" s="1731"/>
    </row>
    <row r="36" spans="2:18" ht="21" customHeight="1">
      <c r="B36" s="2160" t="s">
        <v>1693</v>
      </c>
      <c r="C36" s="2161" t="s">
        <v>1694</v>
      </c>
      <c r="D36" s="2162">
        <v>60234.1</v>
      </c>
      <c r="E36" s="2162">
        <v>173780.3</v>
      </c>
      <c r="F36" s="2162">
        <v>-113546.19999999998</v>
      </c>
      <c r="G36" s="2162">
        <v>234014.4</v>
      </c>
      <c r="H36" s="2162">
        <f t="shared" si="0"/>
        <v>2.6034950609566039</v>
      </c>
      <c r="I36" s="2162">
        <f t="shared" si="0"/>
        <v>16.261533809314813</v>
      </c>
      <c r="J36" s="2162">
        <f t="shared" si="1"/>
        <v>-25.095105207898357</v>
      </c>
      <c r="K36" s="2162">
        <f t="shared" si="2"/>
        <v>12.410023474956461</v>
      </c>
      <c r="L36" s="2163">
        <v>9.2089242360308461</v>
      </c>
      <c r="M36" s="2163">
        <v>26.568498847242861</v>
      </c>
      <c r="N36" s="2163">
        <v>-17.359574611212015</v>
      </c>
      <c r="O36" s="2164">
        <v>35.77742308327371</v>
      </c>
      <c r="Q36" s="1731"/>
      <c r="R36" s="1731"/>
    </row>
    <row r="37" spans="2:18" ht="21" customHeight="1">
      <c r="B37" s="2160" t="s">
        <v>1328</v>
      </c>
      <c r="C37" s="2161" t="s">
        <v>1695</v>
      </c>
      <c r="D37" s="2162">
        <v>59383.1</v>
      </c>
      <c r="E37" s="2162">
        <v>194694.6</v>
      </c>
      <c r="F37" s="2162">
        <v>-135311.5</v>
      </c>
      <c r="G37" s="2162">
        <v>254077.7</v>
      </c>
      <c r="H37" s="2162">
        <f t="shared" si="0"/>
        <v>-1.4128209768221041</v>
      </c>
      <c r="I37" s="2162">
        <f t="shared" si="0"/>
        <v>12.034908444743181</v>
      </c>
      <c r="J37" s="2162">
        <f t="shared" si="1"/>
        <v>-19.168673192057526</v>
      </c>
      <c r="K37" s="2162">
        <f t="shared" si="2"/>
        <v>8.5735322270766403</v>
      </c>
      <c r="L37" s="2163">
        <v>8.15895847881416</v>
      </c>
      <c r="M37" s="2163">
        <v>26.750121793057811</v>
      </c>
      <c r="N37" s="2163">
        <v>-18.591163314243651</v>
      </c>
      <c r="O37" s="2164">
        <v>34.909080271871971</v>
      </c>
      <c r="Q37" s="1731"/>
      <c r="R37" s="1731"/>
    </row>
    <row r="38" spans="2:18" ht="21" customHeight="1">
      <c r="B38" s="2160" t="s">
        <v>1329</v>
      </c>
      <c r="C38" s="2161" t="s">
        <v>1696</v>
      </c>
      <c r="D38" s="2162">
        <v>59266.5</v>
      </c>
      <c r="E38" s="2162">
        <v>221937.7</v>
      </c>
      <c r="F38" s="2162">
        <v>-162671.20000000001</v>
      </c>
      <c r="G38" s="2162">
        <v>281204.2</v>
      </c>
      <c r="H38" s="2162">
        <f t="shared" si="0"/>
        <v>-0.19635216079994677</v>
      </c>
      <c r="I38" s="2162">
        <f t="shared" si="0"/>
        <v>13.99273528901162</v>
      </c>
      <c r="J38" s="2162">
        <f t="shared" si="1"/>
        <v>-20.219789153176198</v>
      </c>
      <c r="K38" s="2162">
        <f t="shared" si="2"/>
        <v>10.676458421970921</v>
      </c>
      <c r="L38" s="2163">
        <v>7.2660950291398994</v>
      </c>
      <c r="M38" s="2163">
        <v>27.209644887900286</v>
      </c>
      <c r="N38" s="2163">
        <v>-19.943549858760388</v>
      </c>
      <c r="O38" s="2164">
        <v>34.47573991704018</v>
      </c>
      <c r="Q38" s="1731"/>
      <c r="R38" s="1731"/>
    </row>
    <row r="39" spans="2:18" ht="21" customHeight="1">
      <c r="B39" s="2160" t="s">
        <v>338</v>
      </c>
      <c r="C39" s="2161" t="s">
        <v>327</v>
      </c>
      <c r="D39" s="2162">
        <v>67697.5</v>
      </c>
      <c r="E39" s="2162">
        <v>284469.59999999998</v>
      </c>
      <c r="F39" s="2162">
        <v>-216772.09999999998</v>
      </c>
      <c r="G39" s="2162">
        <v>352167.1</v>
      </c>
      <c r="H39" s="2162">
        <f t="shared" si="0"/>
        <v>14.22557431263867</v>
      </c>
      <c r="I39" s="2162">
        <f t="shared" si="0"/>
        <v>28.175429411046423</v>
      </c>
      <c r="J39" s="2162">
        <f t="shared" si="1"/>
        <v>-33.257823142633711</v>
      </c>
      <c r="K39" s="2162">
        <f t="shared" si="2"/>
        <v>25.235362771964276</v>
      </c>
      <c r="L39" s="2163">
        <v>6.8500911090199246</v>
      </c>
      <c r="M39" s="2163">
        <v>28.784558923836983</v>
      </c>
      <c r="N39" s="2163">
        <v>-21.934467814817062</v>
      </c>
      <c r="O39" s="2164">
        <v>35.634650032856911</v>
      </c>
      <c r="Q39" s="1731"/>
      <c r="R39" s="1731"/>
    </row>
    <row r="40" spans="2:18" ht="21" customHeight="1">
      <c r="B40" s="2160" t="s">
        <v>339</v>
      </c>
      <c r="C40" s="2161" t="s">
        <v>328</v>
      </c>
      <c r="D40" s="2162">
        <v>60824</v>
      </c>
      <c r="E40" s="2162">
        <v>374335.2</v>
      </c>
      <c r="F40" s="2162">
        <v>-313511.2</v>
      </c>
      <c r="G40" s="2162">
        <v>435159.2</v>
      </c>
      <c r="H40" s="2162">
        <f t="shared" si="0"/>
        <v>-10.153255290077183</v>
      </c>
      <c r="I40" s="2162">
        <f t="shared" si="0"/>
        <v>31.590581207974452</v>
      </c>
      <c r="J40" s="2162">
        <f t="shared" si="1"/>
        <v>-44.627099151597484</v>
      </c>
      <c r="K40" s="2162">
        <f t="shared" si="2"/>
        <v>23.566113927166967</v>
      </c>
      <c r="L40" s="2163">
        <v>5.0993752152715555</v>
      </c>
      <c r="M40" s="2163">
        <v>31.383592678609112</v>
      </c>
      <c r="N40" s="2163">
        <v>-26.284217463337562</v>
      </c>
      <c r="O40" s="2164">
        <v>36.482967893880669</v>
      </c>
      <c r="Q40" s="1731"/>
      <c r="R40" s="1731"/>
    </row>
    <row r="41" spans="2:18" ht="21" customHeight="1">
      <c r="B41" s="2160" t="s">
        <v>340</v>
      </c>
      <c r="C41" s="2161" t="s">
        <v>329</v>
      </c>
      <c r="D41" s="2162">
        <v>64338.5</v>
      </c>
      <c r="E41" s="2162">
        <v>396175.5</v>
      </c>
      <c r="F41" s="2162">
        <v>-331837</v>
      </c>
      <c r="G41" s="2162">
        <v>460514</v>
      </c>
      <c r="H41" s="2162">
        <f t="shared" si="0"/>
        <v>5.7781467841641501</v>
      </c>
      <c r="I41" s="2162">
        <f t="shared" si="0"/>
        <v>5.834423265565178</v>
      </c>
      <c r="J41" s="2162">
        <f t="shared" si="1"/>
        <v>-5.8453414104504038</v>
      </c>
      <c r="K41" s="2162">
        <f t="shared" si="2"/>
        <v>5.8265572691557566</v>
      </c>
      <c r="L41" s="2163">
        <v>4.7067053343748579</v>
      </c>
      <c r="M41" s="2163">
        <v>28.982356430420765</v>
      </c>
      <c r="N41" s="2163">
        <v>-24.275651096045909</v>
      </c>
      <c r="O41" s="2164">
        <v>33.689061764795625</v>
      </c>
      <c r="Q41" s="1731"/>
      <c r="R41" s="1731"/>
    </row>
    <row r="42" spans="2:18" ht="21" customHeight="1">
      <c r="B42" s="2160" t="s">
        <v>341</v>
      </c>
      <c r="C42" s="2161" t="s">
        <v>330</v>
      </c>
      <c r="D42" s="2162">
        <v>74261</v>
      </c>
      <c r="E42" s="2162">
        <v>461667.7</v>
      </c>
      <c r="F42" s="2162">
        <v>-387406.7</v>
      </c>
      <c r="G42" s="2162">
        <v>535928.69999999995</v>
      </c>
      <c r="H42" s="2162">
        <f t="shared" si="0"/>
        <v>15.422336548101057</v>
      </c>
      <c r="I42" s="2162">
        <f t="shared" si="0"/>
        <v>16.531108056909119</v>
      </c>
      <c r="J42" s="2162">
        <f t="shared" si="1"/>
        <v>-16.746083167338185</v>
      </c>
      <c r="K42" s="2162">
        <f t="shared" si="2"/>
        <v>16.376201374985328</v>
      </c>
      <c r="L42" s="2163">
        <v>4.8621018658650748</v>
      </c>
      <c r="M42" s="2163">
        <v>30.226840273893941</v>
      </c>
      <c r="N42" s="2163">
        <v>-25.364738408028863</v>
      </c>
      <c r="O42" s="2164">
        <v>35.088942139759013</v>
      </c>
      <c r="Q42" s="1731"/>
      <c r="R42" s="1731"/>
    </row>
    <row r="43" spans="2:18" ht="21" customHeight="1">
      <c r="B43" s="2160" t="s">
        <v>342</v>
      </c>
      <c r="C43" s="2161" t="s">
        <v>331</v>
      </c>
      <c r="D43" s="2162">
        <v>76917.060129999998</v>
      </c>
      <c r="E43" s="2162">
        <v>556740.28343000007</v>
      </c>
      <c r="F43" s="2162">
        <v>-479822.76278699993</v>
      </c>
      <c r="G43" s="2162">
        <v>633657.34356000007</v>
      </c>
      <c r="H43" s="2162">
        <f t="shared" si="0"/>
        <v>3.5766554853826449</v>
      </c>
      <c r="I43" s="2162">
        <f t="shared" si="0"/>
        <v>20.593293277827328</v>
      </c>
      <c r="J43" s="2162">
        <f t="shared" si="1"/>
        <v>-23.855050206152839</v>
      </c>
      <c r="K43" s="2162">
        <f t="shared" si="2"/>
        <v>18.235381602067619</v>
      </c>
      <c r="L43" s="2163">
        <v>4.537849925547893</v>
      </c>
      <c r="M43" s="2163">
        <v>32.845819242732141</v>
      </c>
      <c r="N43" s="2163">
        <v>-28.30794214845367</v>
      </c>
      <c r="O43" s="2164">
        <v>37.383669168280029</v>
      </c>
      <c r="Q43" s="1731"/>
      <c r="R43" s="1731"/>
    </row>
    <row r="44" spans="2:18" ht="21" customHeight="1">
      <c r="B44" s="2160" t="s">
        <v>155</v>
      </c>
      <c r="C44" s="2161" t="s">
        <v>332</v>
      </c>
      <c r="D44" s="2162">
        <v>91991.399911999993</v>
      </c>
      <c r="E44" s="2162">
        <v>714365.80780700012</v>
      </c>
      <c r="F44" s="2162">
        <v>-622374.40789500019</v>
      </c>
      <c r="G44" s="2162">
        <v>806357.20771900006</v>
      </c>
      <c r="H44" s="2162">
        <f t="shared" si="0"/>
        <v>19.598174652700422</v>
      </c>
      <c r="I44" s="2162">
        <f t="shared" si="0"/>
        <v>28.312218294298901</v>
      </c>
      <c r="J44" s="2162">
        <f t="shared" si="1"/>
        <v>-29.709229357941265</v>
      </c>
      <c r="K44" s="2162">
        <f t="shared" si="2"/>
        <v>27.254456357870225</v>
      </c>
      <c r="L44" s="2163">
        <v>4.68259336703019</v>
      </c>
      <c r="M44" s="2163">
        <v>36.363014330363143</v>
      </c>
      <c r="N44" s="2163">
        <v>-31.680420963332956</v>
      </c>
      <c r="O44" s="2164">
        <v>41.045607697393329</v>
      </c>
      <c r="Q44" s="1731"/>
      <c r="R44" s="1731"/>
    </row>
    <row r="45" spans="2:18" ht="21" customHeight="1">
      <c r="B45" s="2160" t="s">
        <v>0</v>
      </c>
      <c r="C45" s="2161" t="s">
        <v>333</v>
      </c>
      <c r="D45" s="2162">
        <v>85319.115036000003</v>
      </c>
      <c r="E45" s="2162">
        <v>774684.19497900002</v>
      </c>
      <c r="F45" s="2162">
        <v>-689365.07994299999</v>
      </c>
      <c r="G45" s="2162">
        <v>860003.31001500005</v>
      </c>
      <c r="H45" s="2162">
        <f t="shared" si="0"/>
        <v>-7.2531615807377392</v>
      </c>
      <c r="I45" s="2162">
        <f t="shared" si="0"/>
        <v>8.4436274122873698</v>
      </c>
      <c r="J45" s="2162">
        <f t="shared" si="1"/>
        <v>-10.763725371449029</v>
      </c>
      <c r="K45" s="2162">
        <f t="shared" si="2"/>
        <v>6.6528954888060809</v>
      </c>
      <c r="L45" s="2163">
        <v>4.0053109432314047</v>
      </c>
      <c r="M45" s="2163">
        <v>36.367595730318655</v>
      </c>
      <c r="N45" s="2163">
        <v>-32.362284787087255</v>
      </c>
      <c r="O45" s="2164">
        <v>40.372906673550062</v>
      </c>
      <c r="Q45" s="1731"/>
      <c r="R45" s="1731"/>
    </row>
    <row r="46" spans="2:18" ht="21" customHeight="1">
      <c r="B46" s="2160" t="s">
        <v>1</v>
      </c>
      <c r="C46" s="2161" t="s">
        <v>334</v>
      </c>
      <c r="D46" s="2162">
        <v>70117.147080399998</v>
      </c>
      <c r="E46" s="2162">
        <v>773599.14336941182</v>
      </c>
      <c r="F46" s="2162">
        <v>-703481.97256541182</v>
      </c>
      <c r="G46" s="2162">
        <v>843716.29044981184</v>
      </c>
      <c r="H46" s="2162">
        <f t="shared" si="0"/>
        <v>-17.817775007611829</v>
      </c>
      <c r="I46" s="2162">
        <f t="shared" si="0"/>
        <v>-0.14006373392160754</v>
      </c>
      <c r="J46" s="2162">
        <f t="shared" si="1"/>
        <v>-2.0478108092709144</v>
      </c>
      <c r="K46" s="2162">
        <f t="shared" si="2"/>
        <v>-1.8938321952393551</v>
      </c>
      <c r="L46" s="2163">
        <v>3.1198859655928248</v>
      </c>
      <c r="M46" s="2163">
        <v>34.421553227563109</v>
      </c>
      <c r="N46" s="2163">
        <v>-31.301666206380744</v>
      </c>
      <c r="O46" s="2164">
        <v>37.541439193155938</v>
      </c>
      <c r="Q46" s="1731"/>
      <c r="R46" s="1731"/>
    </row>
    <row r="47" spans="2:18" ht="21" customHeight="1">
      <c r="B47" s="2160" t="s">
        <v>87</v>
      </c>
      <c r="C47" s="2161" t="s">
        <v>335</v>
      </c>
      <c r="D47" s="2162">
        <v>73049.054353914995</v>
      </c>
      <c r="E47" s="2162">
        <v>990113.20391418773</v>
      </c>
      <c r="F47" s="2162">
        <v>-917064.14603750303</v>
      </c>
      <c r="G47" s="2162">
        <v>1063162.2582681028</v>
      </c>
      <c r="H47" s="2162">
        <f t="shared" si="0"/>
        <v>4.1814411960502582</v>
      </c>
      <c r="I47" s="2162">
        <f t="shared" si="0"/>
        <v>27.987887835778707</v>
      </c>
      <c r="J47" s="2162">
        <f t="shared" si="1"/>
        <v>-30.360717374634888</v>
      </c>
      <c r="K47" s="2162">
        <f t="shared" si="2"/>
        <v>26.009450131785101</v>
      </c>
      <c r="L47" s="2163">
        <v>2.8104073271254904</v>
      </c>
      <c r="M47" s="2163">
        <v>38.092504106659888</v>
      </c>
      <c r="N47" s="2163">
        <v>-35.28209664400331</v>
      </c>
      <c r="O47" s="2164">
        <v>40.902911433785377</v>
      </c>
      <c r="Q47" s="1731"/>
      <c r="R47" s="1731"/>
    </row>
    <row r="48" spans="2:18" ht="21" customHeight="1">
      <c r="B48" s="2160" t="s">
        <v>1746</v>
      </c>
      <c r="C48" s="2161" t="s">
        <v>1747</v>
      </c>
      <c r="D48" s="2165">
        <v>81359.79419946998</v>
      </c>
      <c r="E48" s="2165">
        <v>1245103.2315488001</v>
      </c>
      <c r="F48" s="2165">
        <v>-1163743.4373493302</v>
      </c>
      <c r="G48" s="2165">
        <v>1326463.0257482701</v>
      </c>
      <c r="H48" s="2162">
        <f t="shared" si="0"/>
        <v>11.37693009041611</v>
      </c>
      <c r="I48" s="2162">
        <f t="shared" si="0"/>
        <v>25.753623588350024</v>
      </c>
      <c r="J48" s="2162">
        <f t="shared" si="1"/>
        <v>-26.898804448706393</v>
      </c>
      <c r="K48" s="2162">
        <f t="shared" si="2"/>
        <v>24.765812126277481</v>
      </c>
      <c r="L48" s="2166">
        <v>2.6842261066670745</v>
      </c>
      <c r="M48" s="2166">
        <v>41.078503608611648</v>
      </c>
      <c r="N48" s="2166">
        <v>-38.394277501944572</v>
      </c>
      <c r="O48" s="2164">
        <v>43.762729715278724</v>
      </c>
      <c r="Q48" s="1731"/>
      <c r="R48" s="1731"/>
    </row>
    <row r="49" spans="2:18" ht="21" customHeight="1" thickBot="1">
      <c r="B49" s="2167" t="s">
        <v>1748</v>
      </c>
      <c r="C49" s="2168" t="s">
        <v>1749</v>
      </c>
      <c r="D49" s="2169">
        <v>97109.54062</v>
      </c>
      <c r="E49" s="2169">
        <v>1418535.259782</v>
      </c>
      <c r="F49" s="2169">
        <v>-1321425.7191620001</v>
      </c>
      <c r="G49" s="2169">
        <v>1515644.8004020003</v>
      </c>
      <c r="H49" s="2169">
        <f t="shared" si="0"/>
        <v>19.35814437032171</v>
      </c>
      <c r="I49" s="2169">
        <f t="shared" si="0"/>
        <v>13.929128431982747</v>
      </c>
      <c r="J49" s="2169">
        <f t="shared" si="1"/>
        <v>-13.549574309250193</v>
      </c>
      <c r="K49" s="2169">
        <f t="shared" si="2"/>
        <v>14.262121972605385</v>
      </c>
      <c r="L49" s="2170">
        <v>2.8031349633162987</v>
      </c>
      <c r="M49" s="2170">
        <v>40.947014659988547</v>
      </c>
      <c r="N49" s="2170">
        <v>-38.143879696672251</v>
      </c>
      <c r="O49" s="2171">
        <v>43.75014962330485</v>
      </c>
      <c r="Q49" s="1731"/>
      <c r="R49" s="1731"/>
    </row>
    <row r="50" spans="2:18" ht="16.5" thickTop="1">
      <c r="B50" s="1733" t="s">
        <v>1750</v>
      </c>
      <c r="C50" s="1733"/>
      <c r="D50" s="1733"/>
      <c r="E50" s="1733"/>
      <c r="F50" s="1729"/>
      <c r="G50" s="1729"/>
      <c r="H50" s="1729"/>
      <c r="I50" s="1729"/>
      <c r="J50" s="1729"/>
      <c r="K50" s="1729"/>
    </row>
    <row r="51" spans="2:18">
      <c r="M51" s="1731">
        <f>M49+L49</f>
        <v>43.750149623304843</v>
      </c>
    </row>
    <row r="52" spans="2:18">
      <c r="D52" s="1731"/>
      <c r="E52" s="1731"/>
      <c r="F52" s="1731"/>
      <c r="G52" s="1731"/>
      <c r="H52" s="1731"/>
      <c r="I52" s="1731"/>
      <c r="J52" s="1731"/>
      <c r="K52" s="1731"/>
    </row>
    <row r="53" spans="2:18">
      <c r="D53" s="1731"/>
      <c r="E53" s="1731"/>
      <c r="F53" s="1731"/>
      <c r="G53" s="1731"/>
      <c r="H53" s="1731"/>
      <c r="I53" s="1731"/>
      <c r="J53" s="1731"/>
      <c r="K53" s="1731"/>
      <c r="L53" s="1731"/>
      <c r="M53" s="1731"/>
      <c r="N53" s="1731"/>
      <c r="O53" s="1731"/>
    </row>
    <row r="54" spans="2:18">
      <c r="D54" s="1731"/>
      <c r="E54" s="1731"/>
      <c r="F54" s="1731"/>
      <c r="G54" s="1731"/>
      <c r="H54" s="1731"/>
      <c r="I54" s="1731"/>
      <c r="J54" s="1731"/>
      <c r="K54" s="1731"/>
      <c r="L54" s="1731"/>
      <c r="M54" s="1731"/>
      <c r="N54" s="1731"/>
      <c r="O54" s="1731"/>
    </row>
    <row r="56" spans="2:18">
      <c r="D56" s="1731"/>
      <c r="E56" s="1731"/>
      <c r="F56" s="1731"/>
      <c r="G56" s="1731"/>
      <c r="H56" s="1731"/>
      <c r="I56" s="1731"/>
      <c r="J56" s="1731"/>
      <c r="K56" s="1731"/>
      <c r="L56" s="1731"/>
      <c r="M56" s="1731"/>
      <c r="N56" s="1731"/>
      <c r="O56" s="1731"/>
    </row>
    <row r="57" spans="2:18">
      <c r="D57" s="1731"/>
      <c r="E57" s="1731"/>
      <c r="F57" s="1731"/>
      <c r="G57" s="1731"/>
      <c r="H57" s="1731"/>
      <c r="I57" s="1731"/>
      <c r="J57" s="1731"/>
      <c r="K57" s="1731"/>
      <c r="L57" s="1731"/>
      <c r="M57" s="1731"/>
      <c r="N57" s="1731"/>
      <c r="O57" s="1731"/>
    </row>
    <row r="58" spans="2:18">
      <c r="D58" s="1731"/>
      <c r="E58" s="1731"/>
      <c r="F58" s="1731"/>
      <c r="G58" s="1731"/>
      <c r="H58" s="1731"/>
      <c r="I58" s="1731"/>
      <c r="J58" s="1731"/>
      <c r="K58" s="1731"/>
      <c r="L58" s="1731"/>
      <c r="M58" s="1731"/>
      <c r="N58" s="1731"/>
      <c r="O58" s="1731"/>
    </row>
  </sheetData>
  <mergeCells count="7">
    <mergeCell ref="B1:O1"/>
    <mergeCell ref="B2:O2"/>
    <mergeCell ref="B3:B4"/>
    <mergeCell ref="C3:C4"/>
    <mergeCell ref="D3:G3"/>
    <mergeCell ref="H3:K3"/>
    <mergeCell ref="L3:O3"/>
  </mergeCells>
  <printOptions horizontalCentered="1"/>
  <pageMargins left="0.38" right="0.36" top="0.26" bottom="0.17" header="0.17" footer="0.17"/>
  <pageSetup scale="57" orientation="portrait" r:id="rId1"/>
</worksheet>
</file>

<file path=xl/worksheets/sheet68.xml><?xml version="1.0" encoding="utf-8"?>
<worksheet xmlns="http://schemas.openxmlformats.org/spreadsheetml/2006/main" xmlns:r="http://schemas.openxmlformats.org/officeDocument/2006/relationships">
  <sheetPr>
    <pageSetUpPr fitToPage="1"/>
  </sheetPr>
  <dimension ref="A1:L54"/>
  <sheetViews>
    <sheetView showGridLines="0" workbookViewId="0">
      <pane ySplit="5" topLeftCell="A36" activePane="bottomLeft" state="frozen"/>
      <selection activeCell="L9" sqref="L9"/>
      <selection pane="bottomLeft" activeCell="A50" sqref="A50"/>
    </sheetView>
  </sheetViews>
  <sheetFormatPr defaultRowHeight="15.75"/>
  <cols>
    <col min="1" max="1" width="11.7109375" style="1741" bestFit="1" customWidth="1"/>
    <col min="2" max="2" width="15.28515625" style="1741" bestFit="1" customWidth="1"/>
    <col min="3" max="11" width="13.5703125" style="1689" customWidth="1"/>
    <col min="12" max="243" width="9.140625" style="1689"/>
    <col min="244" max="244" width="11.7109375" style="1689" bestFit="1" customWidth="1"/>
    <col min="245" max="245" width="15.28515625" style="1689" bestFit="1" customWidth="1"/>
    <col min="246" max="254" width="13.5703125" style="1689" customWidth="1"/>
    <col min="255" max="255" width="9.140625" style="1689"/>
    <col min="256" max="257" width="10.140625" style="1689" bestFit="1" customWidth="1"/>
    <col min="258" max="258" width="14.7109375" style="1689" bestFit="1" customWidth="1"/>
    <col min="259" max="259" width="13.42578125" style="1689" bestFit="1" customWidth="1"/>
    <col min="260" max="260" width="14.7109375" style="1689" bestFit="1" customWidth="1"/>
    <col min="261" max="261" width="12.140625" style="1689" bestFit="1" customWidth="1"/>
    <col min="262" max="499" width="9.140625" style="1689"/>
    <col min="500" max="500" width="11.7109375" style="1689" bestFit="1" customWidth="1"/>
    <col min="501" max="501" width="15.28515625" style="1689" bestFit="1" customWidth="1"/>
    <col min="502" max="510" width="13.5703125" style="1689" customWidth="1"/>
    <col min="511" max="511" width="9.140625" style="1689"/>
    <col min="512" max="513" width="10.140625" style="1689" bestFit="1" customWidth="1"/>
    <col min="514" max="514" width="14.7109375" style="1689" bestFit="1" customWidth="1"/>
    <col min="515" max="515" width="13.42578125" style="1689" bestFit="1" customWidth="1"/>
    <col min="516" max="516" width="14.7109375" style="1689" bestFit="1" customWidth="1"/>
    <col min="517" max="517" width="12.140625" style="1689" bestFit="1" customWidth="1"/>
    <col min="518" max="755" width="9.140625" style="1689"/>
    <col min="756" max="756" width="11.7109375" style="1689" bestFit="1" customWidth="1"/>
    <col min="757" max="757" width="15.28515625" style="1689" bestFit="1" customWidth="1"/>
    <col min="758" max="766" width="13.5703125" style="1689" customWidth="1"/>
    <col min="767" max="767" width="9.140625" style="1689"/>
    <col min="768" max="769" width="10.140625" style="1689" bestFit="1" customWidth="1"/>
    <col min="770" max="770" width="14.7109375" style="1689" bestFit="1" customWidth="1"/>
    <col min="771" max="771" width="13.42578125" style="1689" bestFit="1" customWidth="1"/>
    <col min="772" max="772" width="14.7109375" style="1689" bestFit="1" customWidth="1"/>
    <col min="773" max="773" width="12.140625" style="1689" bestFit="1" customWidth="1"/>
    <col min="774" max="1011" width="9.140625" style="1689"/>
    <col min="1012" max="1012" width="11.7109375" style="1689" bestFit="1" customWidth="1"/>
    <col min="1013" max="1013" width="15.28515625" style="1689" bestFit="1" customWidth="1"/>
    <col min="1014" max="1022" width="13.5703125" style="1689" customWidth="1"/>
    <col min="1023" max="1023" width="9.140625" style="1689"/>
    <col min="1024" max="1025" width="10.140625" style="1689" bestFit="1" customWidth="1"/>
    <col min="1026" max="1026" width="14.7109375" style="1689" bestFit="1" customWidth="1"/>
    <col min="1027" max="1027" width="13.42578125" style="1689" bestFit="1" customWidth="1"/>
    <col min="1028" max="1028" width="14.7109375" style="1689" bestFit="1" customWidth="1"/>
    <col min="1029" max="1029" width="12.140625" style="1689" bestFit="1" customWidth="1"/>
    <col min="1030" max="1267" width="9.140625" style="1689"/>
    <col min="1268" max="1268" width="11.7109375" style="1689" bestFit="1" customWidth="1"/>
    <col min="1269" max="1269" width="15.28515625" style="1689" bestFit="1" customWidth="1"/>
    <col min="1270" max="1278" width="13.5703125" style="1689" customWidth="1"/>
    <col min="1279" max="1279" width="9.140625" style="1689"/>
    <col min="1280" max="1281" width="10.140625" style="1689" bestFit="1" customWidth="1"/>
    <col min="1282" max="1282" width="14.7109375" style="1689" bestFit="1" customWidth="1"/>
    <col min="1283" max="1283" width="13.42578125" style="1689" bestFit="1" customWidth="1"/>
    <col min="1284" max="1284" width="14.7109375" style="1689" bestFit="1" customWidth="1"/>
    <col min="1285" max="1285" width="12.140625" style="1689" bestFit="1" customWidth="1"/>
    <col min="1286" max="1523" width="9.140625" style="1689"/>
    <col min="1524" max="1524" width="11.7109375" style="1689" bestFit="1" customWidth="1"/>
    <col min="1525" max="1525" width="15.28515625" style="1689" bestFit="1" customWidth="1"/>
    <col min="1526" max="1534" width="13.5703125" style="1689" customWidth="1"/>
    <col min="1535" max="1535" width="9.140625" style="1689"/>
    <col min="1536" max="1537" width="10.140625" style="1689" bestFit="1" customWidth="1"/>
    <col min="1538" max="1538" width="14.7109375" style="1689" bestFit="1" customWidth="1"/>
    <col min="1539" max="1539" width="13.42578125" style="1689" bestFit="1" customWidth="1"/>
    <col min="1540" max="1540" width="14.7109375" style="1689" bestFit="1" customWidth="1"/>
    <col min="1541" max="1541" width="12.140625" style="1689" bestFit="1" customWidth="1"/>
    <col min="1542" max="1779" width="9.140625" style="1689"/>
    <col min="1780" max="1780" width="11.7109375" style="1689" bestFit="1" customWidth="1"/>
    <col min="1781" max="1781" width="15.28515625" style="1689" bestFit="1" customWidth="1"/>
    <col min="1782" max="1790" width="13.5703125" style="1689" customWidth="1"/>
    <col min="1791" max="1791" width="9.140625" style="1689"/>
    <col min="1792" max="1793" width="10.140625" style="1689" bestFit="1" customWidth="1"/>
    <col min="1794" max="1794" width="14.7109375" style="1689" bestFit="1" customWidth="1"/>
    <col min="1795" max="1795" width="13.42578125" style="1689" bestFit="1" customWidth="1"/>
    <col min="1796" max="1796" width="14.7109375" style="1689" bestFit="1" customWidth="1"/>
    <col min="1797" max="1797" width="12.140625" style="1689" bestFit="1" customWidth="1"/>
    <col min="1798" max="2035" width="9.140625" style="1689"/>
    <col min="2036" max="2036" width="11.7109375" style="1689" bestFit="1" customWidth="1"/>
    <col min="2037" max="2037" width="15.28515625" style="1689" bestFit="1" customWidth="1"/>
    <col min="2038" max="2046" width="13.5703125" style="1689" customWidth="1"/>
    <col min="2047" max="2047" width="9.140625" style="1689"/>
    <col min="2048" max="2049" width="10.140625" style="1689" bestFit="1" customWidth="1"/>
    <col min="2050" max="2050" width="14.7109375" style="1689" bestFit="1" customWidth="1"/>
    <col min="2051" max="2051" width="13.42578125" style="1689" bestFit="1" customWidth="1"/>
    <col min="2052" max="2052" width="14.7109375" style="1689" bestFit="1" customWidth="1"/>
    <col min="2053" max="2053" width="12.140625" style="1689" bestFit="1" customWidth="1"/>
    <col min="2054" max="2291" width="9.140625" style="1689"/>
    <col min="2292" max="2292" width="11.7109375" style="1689" bestFit="1" customWidth="1"/>
    <col min="2293" max="2293" width="15.28515625" style="1689" bestFit="1" customWidth="1"/>
    <col min="2294" max="2302" width="13.5703125" style="1689" customWidth="1"/>
    <col min="2303" max="2303" width="9.140625" style="1689"/>
    <col min="2304" max="2305" width="10.140625" style="1689" bestFit="1" customWidth="1"/>
    <col min="2306" max="2306" width="14.7109375" style="1689" bestFit="1" customWidth="1"/>
    <col min="2307" max="2307" width="13.42578125" style="1689" bestFit="1" customWidth="1"/>
    <col min="2308" max="2308" width="14.7109375" style="1689" bestFit="1" customWidth="1"/>
    <col min="2309" max="2309" width="12.140625" style="1689" bestFit="1" customWidth="1"/>
    <col min="2310" max="2547" width="9.140625" style="1689"/>
    <col min="2548" max="2548" width="11.7109375" style="1689" bestFit="1" customWidth="1"/>
    <col min="2549" max="2549" width="15.28515625" style="1689" bestFit="1" customWidth="1"/>
    <col min="2550" max="2558" width="13.5703125" style="1689" customWidth="1"/>
    <col min="2559" max="2559" width="9.140625" style="1689"/>
    <col min="2560" max="2561" width="10.140625" style="1689" bestFit="1" customWidth="1"/>
    <col min="2562" max="2562" width="14.7109375" style="1689" bestFit="1" customWidth="1"/>
    <col min="2563" max="2563" width="13.42578125" style="1689" bestFit="1" customWidth="1"/>
    <col min="2564" max="2564" width="14.7109375" style="1689" bestFit="1" customWidth="1"/>
    <col min="2565" max="2565" width="12.140625" style="1689" bestFit="1" customWidth="1"/>
    <col min="2566" max="2803" width="9.140625" style="1689"/>
    <col min="2804" max="2804" width="11.7109375" style="1689" bestFit="1" customWidth="1"/>
    <col min="2805" max="2805" width="15.28515625" style="1689" bestFit="1" customWidth="1"/>
    <col min="2806" max="2814" width="13.5703125" style="1689" customWidth="1"/>
    <col min="2815" max="2815" width="9.140625" style="1689"/>
    <col min="2816" max="2817" width="10.140625" style="1689" bestFit="1" customWidth="1"/>
    <col min="2818" max="2818" width="14.7109375" style="1689" bestFit="1" customWidth="1"/>
    <col min="2819" max="2819" width="13.42578125" style="1689" bestFit="1" customWidth="1"/>
    <col min="2820" max="2820" width="14.7109375" style="1689" bestFit="1" customWidth="1"/>
    <col min="2821" max="2821" width="12.140625" style="1689" bestFit="1" customWidth="1"/>
    <col min="2822" max="3059" width="9.140625" style="1689"/>
    <col min="3060" max="3060" width="11.7109375" style="1689" bestFit="1" customWidth="1"/>
    <col min="3061" max="3061" width="15.28515625" style="1689" bestFit="1" customWidth="1"/>
    <col min="3062" max="3070" width="13.5703125" style="1689" customWidth="1"/>
    <col min="3071" max="3071" width="9.140625" style="1689"/>
    <col min="3072" max="3073" width="10.140625" style="1689" bestFit="1" customWidth="1"/>
    <col min="3074" max="3074" width="14.7109375" style="1689" bestFit="1" customWidth="1"/>
    <col min="3075" max="3075" width="13.42578125" style="1689" bestFit="1" customWidth="1"/>
    <col min="3076" max="3076" width="14.7109375" style="1689" bestFit="1" customWidth="1"/>
    <col min="3077" max="3077" width="12.140625" style="1689" bestFit="1" customWidth="1"/>
    <col min="3078" max="3315" width="9.140625" style="1689"/>
    <col min="3316" max="3316" width="11.7109375" style="1689" bestFit="1" customWidth="1"/>
    <col min="3317" max="3317" width="15.28515625" style="1689" bestFit="1" customWidth="1"/>
    <col min="3318" max="3326" width="13.5703125" style="1689" customWidth="1"/>
    <col min="3327" max="3327" width="9.140625" style="1689"/>
    <col min="3328" max="3329" width="10.140625" style="1689" bestFit="1" customWidth="1"/>
    <col min="3330" max="3330" width="14.7109375" style="1689" bestFit="1" customWidth="1"/>
    <col min="3331" max="3331" width="13.42578125" style="1689" bestFit="1" customWidth="1"/>
    <col min="3332" max="3332" width="14.7109375" style="1689" bestFit="1" customWidth="1"/>
    <col min="3333" max="3333" width="12.140625" style="1689" bestFit="1" customWidth="1"/>
    <col min="3334" max="3571" width="9.140625" style="1689"/>
    <col min="3572" max="3572" width="11.7109375" style="1689" bestFit="1" customWidth="1"/>
    <col min="3573" max="3573" width="15.28515625" style="1689" bestFit="1" customWidth="1"/>
    <col min="3574" max="3582" width="13.5703125" style="1689" customWidth="1"/>
    <col min="3583" max="3583" width="9.140625" style="1689"/>
    <col min="3584" max="3585" width="10.140625" style="1689" bestFit="1" customWidth="1"/>
    <col min="3586" max="3586" width="14.7109375" style="1689" bestFit="1" customWidth="1"/>
    <col min="3587" max="3587" width="13.42578125" style="1689" bestFit="1" customWidth="1"/>
    <col min="3588" max="3588" width="14.7109375" style="1689" bestFit="1" customWidth="1"/>
    <col min="3589" max="3589" width="12.140625" style="1689" bestFit="1" customWidth="1"/>
    <col min="3590" max="3827" width="9.140625" style="1689"/>
    <col min="3828" max="3828" width="11.7109375" style="1689" bestFit="1" customWidth="1"/>
    <col min="3829" max="3829" width="15.28515625" style="1689" bestFit="1" customWidth="1"/>
    <col min="3830" max="3838" width="13.5703125" style="1689" customWidth="1"/>
    <col min="3839" max="3839" width="9.140625" style="1689"/>
    <col min="3840" max="3841" width="10.140625" style="1689" bestFit="1" customWidth="1"/>
    <col min="3842" max="3842" width="14.7109375" style="1689" bestFit="1" customWidth="1"/>
    <col min="3843" max="3843" width="13.42578125" style="1689" bestFit="1" customWidth="1"/>
    <col min="3844" max="3844" width="14.7109375" style="1689" bestFit="1" customWidth="1"/>
    <col min="3845" max="3845" width="12.140625" style="1689" bestFit="1" customWidth="1"/>
    <col min="3846" max="4083" width="9.140625" style="1689"/>
    <col min="4084" max="4084" width="11.7109375" style="1689" bestFit="1" customWidth="1"/>
    <col min="4085" max="4085" width="15.28515625" style="1689" bestFit="1" customWidth="1"/>
    <col min="4086" max="4094" width="13.5703125" style="1689" customWidth="1"/>
    <col min="4095" max="4095" width="9.140625" style="1689"/>
    <col min="4096" max="4097" width="10.140625" style="1689" bestFit="1" customWidth="1"/>
    <col min="4098" max="4098" width="14.7109375" style="1689" bestFit="1" customWidth="1"/>
    <col min="4099" max="4099" width="13.42578125" style="1689" bestFit="1" customWidth="1"/>
    <col min="4100" max="4100" width="14.7109375" style="1689" bestFit="1" customWidth="1"/>
    <col min="4101" max="4101" width="12.140625" style="1689" bestFit="1" customWidth="1"/>
    <col min="4102" max="4339" width="9.140625" style="1689"/>
    <col min="4340" max="4340" width="11.7109375" style="1689" bestFit="1" customWidth="1"/>
    <col min="4341" max="4341" width="15.28515625" style="1689" bestFit="1" customWidth="1"/>
    <col min="4342" max="4350" width="13.5703125" style="1689" customWidth="1"/>
    <col min="4351" max="4351" width="9.140625" style="1689"/>
    <col min="4352" max="4353" width="10.140625" style="1689" bestFit="1" customWidth="1"/>
    <col min="4354" max="4354" width="14.7109375" style="1689" bestFit="1" customWidth="1"/>
    <col min="4355" max="4355" width="13.42578125" style="1689" bestFit="1" customWidth="1"/>
    <col min="4356" max="4356" width="14.7109375" style="1689" bestFit="1" customWidth="1"/>
    <col min="4357" max="4357" width="12.140625" style="1689" bestFit="1" customWidth="1"/>
    <col min="4358" max="4595" width="9.140625" style="1689"/>
    <col min="4596" max="4596" width="11.7109375" style="1689" bestFit="1" customWidth="1"/>
    <col min="4597" max="4597" width="15.28515625" style="1689" bestFit="1" customWidth="1"/>
    <col min="4598" max="4606" width="13.5703125" style="1689" customWidth="1"/>
    <col min="4607" max="4607" width="9.140625" style="1689"/>
    <col min="4608" max="4609" width="10.140625" style="1689" bestFit="1" customWidth="1"/>
    <col min="4610" max="4610" width="14.7109375" style="1689" bestFit="1" customWidth="1"/>
    <col min="4611" max="4611" width="13.42578125" style="1689" bestFit="1" customWidth="1"/>
    <col min="4612" max="4612" width="14.7109375" style="1689" bestFit="1" customWidth="1"/>
    <col min="4613" max="4613" width="12.140625" style="1689" bestFit="1" customWidth="1"/>
    <col min="4614" max="4851" width="9.140625" style="1689"/>
    <col min="4852" max="4852" width="11.7109375" style="1689" bestFit="1" customWidth="1"/>
    <col min="4853" max="4853" width="15.28515625" style="1689" bestFit="1" customWidth="1"/>
    <col min="4854" max="4862" width="13.5703125" style="1689" customWidth="1"/>
    <col min="4863" max="4863" width="9.140625" style="1689"/>
    <col min="4864" max="4865" width="10.140625" style="1689" bestFit="1" customWidth="1"/>
    <col min="4866" max="4866" width="14.7109375" style="1689" bestFit="1" customWidth="1"/>
    <col min="4867" max="4867" width="13.42578125" style="1689" bestFit="1" customWidth="1"/>
    <col min="4868" max="4868" width="14.7109375" style="1689" bestFit="1" customWidth="1"/>
    <col min="4869" max="4869" width="12.140625" style="1689" bestFit="1" customWidth="1"/>
    <col min="4870" max="5107" width="9.140625" style="1689"/>
    <col min="5108" max="5108" width="11.7109375" style="1689" bestFit="1" customWidth="1"/>
    <col min="5109" max="5109" width="15.28515625" style="1689" bestFit="1" customWidth="1"/>
    <col min="5110" max="5118" width="13.5703125" style="1689" customWidth="1"/>
    <col min="5119" max="5119" width="9.140625" style="1689"/>
    <col min="5120" max="5121" width="10.140625" style="1689" bestFit="1" customWidth="1"/>
    <col min="5122" max="5122" width="14.7109375" style="1689" bestFit="1" customWidth="1"/>
    <col min="5123" max="5123" width="13.42578125" style="1689" bestFit="1" customWidth="1"/>
    <col min="5124" max="5124" width="14.7109375" style="1689" bestFit="1" customWidth="1"/>
    <col min="5125" max="5125" width="12.140625" style="1689" bestFit="1" customWidth="1"/>
    <col min="5126" max="5363" width="9.140625" style="1689"/>
    <col min="5364" max="5364" width="11.7109375" style="1689" bestFit="1" customWidth="1"/>
    <col min="5365" max="5365" width="15.28515625" style="1689" bestFit="1" customWidth="1"/>
    <col min="5366" max="5374" width="13.5703125" style="1689" customWidth="1"/>
    <col min="5375" max="5375" width="9.140625" style="1689"/>
    <col min="5376" max="5377" width="10.140625" style="1689" bestFit="1" customWidth="1"/>
    <col min="5378" max="5378" width="14.7109375" style="1689" bestFit="1" customWidth="1"/>
    <col min="5379" max="5379" width="13.42578125" style="1689" bestFit="1" customWidth="1"/>
    <col min="5380" max="5380" width="14.7109375" style="1689" bestFit="1" customWidth="1"/>
    <col min="5381" max="5381" width="12.140625" style="1689" bestFit="1" customWidth="1"/>
    <col min="5382" max="5619" width="9.140625" style="1689"/>
    <col min="5620" max="5620" width="11.7109375" style="1689" bestFit="1" customWidth="1"/>
    <col min="5621" max="5621" width="15.28515625" style="1689" bestFit="1" customWidth="1"/>
    <col min="5622" max="5630" width="13.5703125" style="1689" customWidth="1"/>
    <col min="5631" max="5631" width="9.140625" style="1689"/>
    <col min="5632" max="5633" width="10.140625" style="1689" bestFit="1" customWidth="1"/>
    <col min="5634" max="5634" width="14.7109375" style="1689" bestFit="1" customWidth="1"/>
    <col min="5635" max="5635" width="13.42578125" style="1689" bestFit="1" customWidth="1"/>
    <col min="5636" max="5636" width="14.7109375" style="1689" bestFit="1" customWidth="1"/>
    <col min="5637" max="5637" width="12.140625" style="1689" bestFit="1" customWidth="1"/>
    <col min="5638" max="5875" width="9.140625" style="1689"/>
    <col min="5876" max="5876" width="11.7109375" style="1689" bestFit="1" customWidth="1"/>
    <col min="5877" max="5877" width="15.28515625" style="1689" bestFit="1" customWidth="1"/>
    <col min="5878" max="5886" width="13.5703125" style="1689" customWidth="1"/>
    <col min="5887" max="5887" width="9.140625" style="1689"/>
    <col min="5888" max="5889" width="10.140625" style="1689" bestFit="1" customWidth="1"/>
    <col min="5890" max="5890" width="14.7109375" style="1689" bestFit="1" customWidth="1"/>
    <col min="5891" max="5891" width="13.42578125" style="1689" bestFit="1" customWidth="1"/>
    <col min="5892" max="5892" width="14.7109375" style="1689" bestFit="1" customWidth="1"/>
    <col min="5893" max="5893" width="12.140625" style="1689" bestFit="1" customWidth="1"/>
    <col min="5894" max="6131" width="9.140625" style="1689"/>
    <col min="6132" max="6132" width="11.7109375" style="1689" bestFit="1" customWidth="1"/>
    <col min="6133" max="6133" width="15.28515625" style="1689" bestFit="1" customWidth="1"/>
    <col min="6134" max="6142" width="13.5703125" style="1689" customWidth="1"/>
    <col min="6143" max="6143" width="9.140625" style="1689"/>
    <col min="6144" max="6145" width="10.140625" style="1689" bestFit="1" customWidth="1"/>
    <col min="6146" max="6146" width="14.7109375" style="1689" bestFit="1" customWidth="1"/>
    <col min="6147" max="6147" width="13.42578125" style="1689" bestFit="1" customWidth="1"/>
    <col min="6148" max="6148" width="14.7109375" style="1689" bestFit="1" customWidth="1"/>
    <col min="6149" max="6149" width="12.140625" style="1689" bestFit="1" customWidth="1"/>
    <col min="6150" max="6387" width="9.140625" style="1689"/>
    <col min="6388" max="6388" width="11.7109375" style="1689" bestFit="1" customWidth="1"/>
    <col min="6389" max="6389" width="15.28515625" style="1689" bestFit="1" customWidth="1"/>
    <col min="6390" max="6398" width="13.5703125" style="1689" customWidth="1"/>
    <col min="6399" max="6399" width="9.140625" style="1689"/>
    <col min="6400" max="6401" width="10.140625" style="1689" bestFit="1" customWidth="1"/>
    <col min="6402" max="6402" width="14.7109375" style="1689" bestFit="1" customWidth="1"/>
    <col min="6403" max="6403" width="13.42578125" style="1689" bestFit="1" customWidth="1"/>
    <col min="6404" max="6404" width="14.7109375" style="1689" bestFit="1" customWidth="1"/>
    <col min="6405" max="6405" width="12.140625" style="1689" bestFit="1" customWidth="1"/>
    <col min="6406" max="6643" width="9.140625" style="1689"/>
    <col min="6644" max="6644" width="11.7109375" style="1689" bestFit="1" customWidth="1"/>
    <col min="6645" max="6645" width="15.28515625" style="1689" bestFit="1" customWidth="1"/>
    <col min="6646" max="6654" width="13.5703125" style="1689" customWidth="1"/>
    <col min="6655" max="6655" width="9.140625" style="1689"/>
    <col min="6656" max="6657" width="10.140625" style="1689" bestFit="1" customWidth="1"/>
    <col min="6658" max="6658" width="14.7109375" style="1689" bestFit="1" customWidth="1"/>
    <col min="6659" max="6659" width="13.42578125" style="1689" bestFit="1" customWidth="1"/>
    <col min="6660" max="6660" width="14.7109375" style="1689" bestFit="1" customWidth="1"/>
    <col min="6661" max="6661" width="12.140625" style="1689" bestFit="1" customWidth="1"/>
    <col min="6662" max="6899" width="9.140625" style="1689"/>
    <col min="6900" max="6900" width="11.7109375" style="1689" bestFit="1" customWidth="1"/>
    <col min="6901" max="6901" width="15.28515625" style="1689" bestFit="1" customWidth="1"/>
    <col min="6902" max="6910" width="13.5703125" style="1689" customWidth="1"/>
    <col min="6911" max="6911" width="9.140625" style="1689"/>
    <col min="6912" max="6913" width="10.140625" style="1689" bestFit="1" customWidth="1"/>
    <col min="6914" max="6914" width="14.7109375" style="1689" bestFit="1" customWidth="1"/>
    <col min="6915" max="6915" width="13.42578125" style="1689" bestFit="1" customWidth="1"/>
    <col min="6916" max="6916" width="14.7109375" style="1689" bestFit="1" customWidth="1"/>
    <col min="6917" max="6917" width="12.140625" style="1689" bestFit="1" customWidth="1"/>
    <col min="6918" max="7155" width="9.140625" style="1689"/>
    <col min="7156" max="7156" width="11.7109375" style="1689" bestFit="1" customWidth="1"/>
    <col min="7157" max="7157" width="15.28515625" style="1689" bestFit="1" customWidth="1"/>
    <col min="7158" max="7166" width="13.5703125" style="1689" customWidth="1"/>
    <col min="7167" max="7167" width="9.140625" style="1689"/>
    <col min="7168" max="7169" width="10.140625" style="1689" bestFit="1" customWidth="1"/>
    <col min="7170" max="7170" width="14.7109375" style="1689" bestFit="1" customWidth="1"/>
    <col min="7171" max="7171" width="13.42578125" style="1689" bestFit="1" customWidth="1"/>
    <col min="7172" max="7172" width="14.7109375" style="1689" bestFit="1" customWidth="1"/>
    <col min="7173" max="7173" width="12.140625" style="1689" bestFit="1" customWidth="1"/>
    <col min="7174" max="7411" width="9.140625" style="1689"/>
    <col min="7412" max="7412" width="11.7109375" style="1689" bestFit="1" customWidth="1"/>
    <col min="7413" max="7413" width="15.28515625" style="1689" bestFit="1" customWidth="1"/>
    <col min="7414" max="7422" width="13.5703125" style="1689" customWidth="1"/>
    <col min="7423" max="7423" width="9.140625" style="1689"/>
    <col min="7424" max="7425" width="10.140625" style="1689" bestFit="1" customWidth="1"/>
    <col min="7426" max="7426" width="14.7109375" style="1689" bestFit="1" customWidth="1"/>
    <col min="7427" max="7427" width="13.42578125" style="1689" bestFit="1" customWidth="1"/>
    <col min="7428" max="7428" width="14.7109375" style="1689" bestFit="1" customWidth="1"/>
    <col min="7429" max="7429" width="12.140625" style="1689" bestFit="1" customWidth="1"/>
    <col min="7430" max="7667" width="9.140625" style="1689"/>
    <col min="7668" max="7668" width="11.7109375" style="1689" bestFit="1" customWidth="1"/>
    <col min="7669" max="7669" width="15.28515625" style="1689" bestFit="1" customWidth="1"/>
    <col min="7670" max="7678" width="13.5703125" style="1689" customWidth="1"/>
    <col min="7679" max="7679" width="9.140625" style="1689"/>
    <col min="7680" max="7681" width="10.140625" style="1689" bestFit="1" customWidth="1"/>
    <col min="7682" max="7682" width="14.7109375" style="1689" bestFit="1" customWidth="1"/>
    <col min="7683" max="7683" width="13.42578125" style="1689" bestFit="1" customWidth="1"/>
    <col min="7684" max="7684" width="14.7109375" style="1689" bestFit="1" customWidth="1"/>
    <col min="7685" max="7685" width="12.140625" style="1689" bestFit="1" customWidth="1"/>
    <col min="7686" max="7923" width="9.140625" style="1689"/>
    <col min="7924" max="7924" width="11.7109375" style="1689" bestFit="1" customWidth="1"/>
    <col min="7925" max="7925" width="15.28515625" style="1689" bestFit="1" customWidth="1"/>
    <col min="7926" max="7934" width="13.5703125" style="1689" customWidth="1"/>
    <col min="7935" max="7935" width="9.140625" style="1689"/>
    <col min="7936" max="7937" width="10.140625" style="1689" bestFit="1" customWidth="1"/>
    <col min="7938" max="7938" width="14.7109375" style="1689" bestFit="1" customWidth="1"/>
    <col min="7939" max="7939" width="13.42578125" style="1689" bestFit="1" customWidth="1"/>
    <col min="7940" max="7940" width="14.7109375" style="1689" bestFit="1" customWidth="1"/>
    <col min="7941" max="7941" width="12.140625" style="1689" bestFit="1" customWidth="1"/>
    <col min="7942" max="8179" width="9.140625" style="1689"/>
    <col min="8180" max="8180" width="11.7109375" style="1689" bestFit="1" customWidth="1"/>
    <col min="8181" max="8181" width="15.28515625" style="1689" bestFit="1" customWidth="1"/>
    <col min="8182" max="8190" width="13.5703125" style="1689" customWidth="1"/>
    <col min="8191" max="8191" width="9.140625" style="1689"/>
    <col min="8192" max="8193" width="10.140625" style="1689" bestFit="1" customWidth="1"/>
    <col min="8194" max="8194" width="14.7109375" style="1689" bestFit="1" customWidth="1"/>
    <col min="8195" max="8195" width="13.42578125" style="1689" bestFit="1" customWidth="1"/>
    <col min="8196" max="8196" width="14.7109375" style="1689" bestFit="1" customWidth="1"/>
    <col min="8197" max="8197" width="12.140625" style="1689" bestFit="1" customWidth="1"/>
    <col min="8198" max="8435" width="9.140625" style="1689"/>
    <col min="8436" max="8436" width="11.7109375" style="1689" bestFit="1" customWidth="1"/>
    <col min="8437" max="8437" width="15.28515625" style="1689" bestFit="1" customWidth="1"/>
    <col min="8438" max="8446" width="13.5703125" style="1689" customWidth="1"/>
    <col min="8447" max="8447" width="9.140625" style="1689"/>
    <col min="8448" max="8449" width="10.140625" style="1689" bestFit="1" customWidth="1"/>
    <col min="8450" max="8450" width="14.7109375" style="1689" bestFit="1" customWidth="1"/>
    <col min="8451" max="8451" width="13.42578125" style="1689" bestFit="1" customWidth="1"/>
    <col min="8452" max="8452" width="14.7109375" style="1689" bestFit="1" customWidth="1"/>
    <col min="8453" max="8453" width="12.140625" style="1689" bestFit="1" customWidth="1"/>
    <col min="8454" max="8691" width="9.140625" style="1689"/>
    <col min="8692" max="8692" width="11.7109375" style="1689" bestFit="1" customWidth="1"/>
    <col min="8693" max="8693" width="15.28515625" style="1689" bestFit="1" customWidth="1"/>
    <col min="8694" max="8702" width="13.5703125" style="1689" customWidth="1"/>
    <col min="8703" max="8703" width="9.140625" style="1689"/>
    <col min="8704" max="8705" width="10.140625" style="1689" bestFit="1" customWidth="1"/>
    <col min="8706" max="8706" width="14.7109375" style="1689" bestFit="1" customWidth="1"/>
    <col min="8707" max="8707" width="13.42578125" style="1689" bestFit="1" customWidth="1"/>
    <col min="8708" max="8708" width="14.7109375" style="1689" bestFit="1" customWidth="1"/>
    <col min="8709" max="8709" width="12.140625" style="1689" bestFit="1" customWidth="1"/>
    <col min="8710" max="8947" width="9.140625" style="1689"/>
    <col min="8948" max="8948" width="11.7109375" style="1689" bestFit="1" customWidth="1"/>
    <col min="8949" max="8949" width="15.28515625" style="1689" bestFit="1" customWidth="1"/>
    <col min="8950" max="8958" width="13.5703125" style="1689" customWidth="1"/>
    <col min="8959" max="8959" width="9.140625" style="1689"/>
    <col min="8960" max="8961" width="10.140625" style="1689" bestFit="1" customWidth="1"/>
    <col min="8962" max="8962" width="14.7109375" style="1689" bestFit="1" customWidth="1"/>
    <col min="8963" max="8963" width="13.42578125" style="1689" bestFit="1" customWidth="1"/>
    <col min="8964" max="8964" width="14.7109375" style="1689" bestFit="1" customWidth="1"/>
    <col min="8965" max="8965" width="12.140625" style="1689" bestFit="1" customWidth="1"/>
    <col min="8966" max="9203" width="9.140625" style="1689"/>
    <col min="9204" max="9204" width="11.7109375" style="1689" bestFit="1" customWidth="1"/>
    <col min="9205" max="9205" width="15.28515625" style="1689" bestFit="1" customWidth="1"/>
    <col min="9206" max="9214" width="13.5703125" style="1689" customWidth="1"/>
    <col min="9215" max="9215" width="9.140625" style="1689"/>
    <col min="9216" max="9217" width="10.140625" style="1689" bestFit="1" customWidth="1"/>
    <col min="9218" max="9218" width="14.7109375" style="1689" bestFit="1" customWidth="1"/>
    <col min="9219" max="9219" width="13.42578125" style="1689" bestFit="1" customWidth="1"/>
    <col min="9220" max="9220" width="14.7109375" style="1689" bestFit="1" customWidth="1"/>
    <col min="9221" max="9221" width="12.140625" style="1689" bestFit="1" customWidth="1"/>
    <col min="9222" max="9459" width="9.140625" style="1689"/>
    <col min="9460" max="9460" width="11.7109375" style="1689" bestFit="1" customWidth="1"/>
    <col min="9461" max="9461" width="15.28515625" style="1689" bestFit="1" customWidth="1"/>
    <col min="9462" max="9470" width="13.5703125" style="1689" customWidth="1"/>
    <col min="9471" max="9471" width="9.140625" style="1689"/>
    <col min="9472" max="9473" width="10.140625" style="1689" bestFit="1" customWidth="1"/>
    <col min="9474" max="9474" width="14.7109375" style="1689" bestFit="1" customWidth="1"/>
    <col min="9475" max="9475" width="13.42578125" style="1689" bestFit="1" customWidth="1"/>
    <col min="9476" max="9476" width="14.7109375" style="1689" bestFit="1" customWidth="1"/>
    <col min="9477" max="9477" width="12.140625" style="1689" bestFit="1" customWidth="1"/>
    <col min="9478" max="9715" width="9.140625" style="1689"/>
    <col min="9716" max="9716" width="11.7109375" style="1689" bestFit="1" customWidth="1"/>
    <col min="9717" max="9717" width="15.28515625" style="1689" bestFit="1" customWidth="1"/>
    <col min="9718" max="9726" width="13.5703125" style="1689" customWidth="1"/>
    <col min="9727" max="9727" width="9.140625" style="1689"/>
    <col min="9728" max="9729" width="10.140625" style="1689" bestFit="1" customWidth="1"/>
    <col min="9730" max="9730" width="14.7109375" style="1689" bestFit="1" customWidth="1"/>
    <col min="9731" max="9731" width="13.42578125" style="1689" bestFit="1" customWidth="1"/>
    <col min="9732" max="9732" width="14.7109375" style="1689" bestFit="1" customWidth="1"/>
    <col min="9733" max="9733" width="12.140625" style="1689" bestFit="1" customWidth="1"/>
    <col min="9734" max="9971" width="9.140625" style="1689"/>
    <col min="9972" max="9972" width="11.7109375" style="1689" bestFit="1" customWidth="1"/>
    <col min="9973" max="9973" width="15.28515625" style="1689" bestFit="1" customWidth="1"/>
    <col min="9974" max="9982" width="13.5703125" style="1689" customWidth="1"/>
    <col min="9983" max="9983" width="9.140625" style="1689"/>
    <col min="9984" max="9985" width="10.140625" style="1689" bestFit="1" customWidth="1"/>
    <col min="9986" max="9986" width="14.7109375" style="1689" bestFit="1" customWidth="1"/>
    <col min="9987" max="9987" width="13.42578125" style="1689" bestFit="1" customWidth="1"/>
    <col min="9988" max="9988" width="14.7109375" style="1689" bestFit="1" customWidth="1"/>
    <col min="9989" max="9989" width="12.140625" style="1689" bestFit="1" customWidth="1"/>
    <col min="9990" max="10227" width="9.140625" style="1689"/>
    <col min="10228" max="10228" width="11.7109375" style="1689" bestFit="1" customWidth="1"/>
    <col min="10229" max="10229" width="15.28515625" style="1689" bestFit="1" customWidth="1"/>
    <col min="10230" max="10238" width="13.5703125" style="1689" customWidth="1"/>
    <col min="10239" max="10239" width="9.140625" style="1689"/>
    <col min="10240" max="10241" width="10.140625" style="1689" bestFit="1" customWidth="1"/>
    <col min="10242" max="10242" width="14.7109375" style="1689" bestFit="1" customWidth="1"/>
    <col min="10243" max="10243" width="13.42578125" style="1689" bestFit="1" customWidth="1"/>
    <col min="10244" max="10244" width="14.7109375" style="1689" bestFit="1" customWidth="1"/>
    <col min="10245" max="10245" width="12.140625" style="1689" bestFit="1" customWidth="1"/>
    <col min="10246" max="10483" width="9.140625" style="1689"/>
    <col min="10484" max="10484" width="11.7109375" style="1689" bestFit="1" customWidth="1"/>
    <col min="10485" max="10485" width="15.28515625" style="1689" bestFit="1" customWidth="1"/>
    <col min="10486" max="10494" width="13.5703125" style="1689" customWidth="1"/>
    <col min="10495" max="10495" width="9.140625" style="1689"/>
    <col min="10496" max="10497" width="10.140625" style="1689" bestFit="1" customWidth="1"/>
    <col min="10498" max="10498" width="14.7109375" style="1689" bestFit="1" customWidth="1"/>
    <col min="10499" max="10499" width="13.42578125" style="1689" bestFit="1" customWidth="1"/>
    <col min="10500" max="10500" width="14.7109375" style="1689" bestFit="1" customWidth="1"/>
    <col min="10501" max="10501" width="12.140625" style="1689" bestFit="1" customWidth="1"/>
    <col min="10502" max="10739" width="9.140625" style="1689"/>
    <col min="10740" max="10740" width="11.7109375" style="1689" bestFit="1" customWidth="1"/>
    <col min="10741" max="10741" width="15.28515625" style="1689" bestFit="1" customWidth="1"/>
    <col min="10742" max="10750" width="13.5703125" style="1689" customWidth="1"/>
    <col min="10751" max="10751" width="9.140625" style="1689"/>
    <col min="10752" max="10753" width="10.140625" style="1689" bestFit="1" customWidth="1"/>
    <col min="10754" max="10754" width="14.7109375" style="1689" bestFit="1" customWidth="1"/>
    <col min="10755" max="10755" width="13.42578125" style="1689" bestFit="1" customWidth="1"/>
    <col min="10756" max="10756" width="14.7109375" style="1689" bestFit="1" customWidth="1"/>
    <col min="10757" max="10757" width="12.140625" style="1689" bestFit="1" customWidth="1"/>
    <col min="10758" max="10995" width="9.140625" style="1689"/>
    <col min="10996" max="10996" width="11.7109375" style="1689" bestFit="1" customWidth="1"/>
    <col min="10997" max="10997" width="15.28515625" style="1689" bestFit="1" customWidth="1"/>
    <col min="10998" max="11006" width="13.5703125" style="1689" customWidth="1"/>
    <col min="11007" max="11007" width="9.140625" style="1689"/>
    <col min="11008" max="11009" width="10.140625" style="1689" bestFit="1" customWidth="1"/>
    <col min="11010" max="11010" width="14.7109375" style="1689" bestFit="1" customWidth="1"/>
    <col min="11011" max="11011" width="13.42578125" style="1689" bestFit="1" customWidth="1"/>
    <col min="11012" max="11012" width="14.7109375" style="1689" bestFit="1" customWidth="1"/>
    <col min="11013" max="11013" width="12.140625" style="1689" bestFit="1" customWidth="1"/>
    <col min="11014" max="11251" width="9.140625" style="1689"/>
    <col min="11252" max="11252" width="11.7109375" style="1689" bestFit="1" customWidth="1"/>
    <col min="11253" max="11253" width="15.28515625" style="1689" bestFit="1" customWidth="1"/>
    <col min="11254" max="11262" width="13.5703125" style="1689" customWidth="1"/>
    <col min="11263" max="11263" width="9.140625" style="1689"/>
    <col min="11264" max="11265" width="10.140625" style="1689" bestFit="1" customWidth="1"/>
    <col min="11266" max="11266" width="14.7109375" style="1689" bestFit="1" customWidth="1"/>
    <col min="11267" max="11267" width="13.42578125" style="1689" bestFit="1" customWidth="1"/>
    <col min="11268" max="11268" width="14.7109375" style="1689" bestFit="1" customWidth="1"/>
    <col min="11269" max="11269" width="12.140625" style="1689" bestFit="1" customWidth="1"/>
    <col min="11270" max="11507" width="9.140625" style="1689"/>
    <col min="11508" max="11508" width="11.7109375" style="1689" bestFit="1" customWidth="1"/>
    <col min="11509" max="11509" width="15.28515625" style="1689" bestFit="1" customWidth="1"/>
    <col min="11510" max="11518" width="13.5703125" style="1689" customWidth="1"/>
    <col min="11519" max="11519" width="9.140625" style="1689"/>
    <col min="11520" max="11521" width="10.140625" style="1689" bestFit="1" customWidth="1"/>
    <col min="11522" max="11522" width="14.7109375" style="1689" bestFit="1" customWidth="1"/>
    <col min="11523" max="11523" width="13.42578125" style="1689" bestFit="1" customWidth="1"/>
    <col min="11524" max="11524" width="14.7109375" style="1689" bestFit="1" customWidth="1"/>
    <col min="11525" max="11525" width="12.140625" style="1689" bestFit="1" customWidth="1"/>
    <col min="11526" max="11763" width="9.140625" style="1689"/>
    <col min="11764" max="11764" width="11.7109375" style="1689" bestFit="1" customWidth="1"/>
    <col min="11765" max="11765" width="15.28515625" style="1689" bestFit="1" customWidth="1"/>
    <col min="11766" max="11774" width="13.5703125" style="1689" customWidth="1"/>
    <col min="11775" max="11775" width="9.140625" style="1689"/>
    <col min="11776" max="11777" width="10.140625" style="1689" bestFit="1" customWidth="1"/>
    <col min="11778" max="11778" width="14.7109375" style="1689" bestFit="1" customWidth="1"/>
    <col min="11779" max="11779" width="13.42578125" style="1689" bestFit="1" customWidth="1"/>
    <col min="11780" max="11780" width="14.7109375" style="1689" bestFit="1" customWidth="1"/>
    <col min="11781" max="11781" width="12.140625" style="1689" bestFit="1" customWidth="1"/>
    <col min="11782" max="12019" width="9.140625" style="1689"/>
    <col min="12020" max="12020" width="11.7109375" style="1689" bestFit="1" customWidth="1"/>
    <col min="12021" max="12021" width="15.28515625" style="1689" bestFit="1" customWidth="1"/>
    <col min="12022" max="12030" width="13.5703125" style="1689" customWidth="1"/>
    <col min="12031" max="12031" width="9.140625" style="1689"/>
    <col min="12032" max="12033" width="10.140625" style="1689" bestFit="1" customWidth="1"/>
    <col min="12034" max="12034" width="14.7109375" style="1689" bestFit="1" customWidth="1"/>
    <col min="12035" max="12035" width="13.42578125" style="1689" bestFit="1" customWidth="1"/>
    <col min="12036" max="12036" width="14.7109375" style="1689" bestFit="1" customWidth="1"/>
    <col min="12037" max="12037" width="12.140625" style="1689" bestFit="1" customWidth="1"/>
    <col min="12038" max="12275" width="9.140625" style="1689"/>
    <col min="12276" max="12276" width="11.7109375" style="1689" bestFit="1" customWidth="1"/>
    <col min="12277" max="12277" width="15.28515625" style="1689" bestFit="1" customWidth="1"/>
    <col min="12278" max="12286" width="13.5703125" style="1689" customWidth="1"/>
    <col min="12287" max="12287" width="9.140625" style="1689"/>
    <col min="12288" max="12289" width="10.140625" style="1689" bestFit="1" customWidth="1"/>
    <col min="12290" max="12290" width="14.7109375" style="1689" bestFit="1" customWidth="1"/>
    <col min="12291" max="12291" width="13.42578125" style="1689" bestFit="1" customWidth="1"/>
    <col min="12292" max="12292" width="14.7109375" style="1689" bestFit="1" customWidth="1"/>
    <col min="12293" max="12293" width="12.140625" style="1689" bestFit="1" customWidth="1"/>
    <col min="12294" max="12531" width="9.140625" style="1689"/>
    <col min="12532" max="12532" width="11.7109375" style="1689" bestFit="1" customWidth="1"/>
    <col min="12533" max="12533" width="15.28515625" style="1689" bestFit="1" customWidth="1"/>
    <col min="12534" max="12542" width="13.5703125" style="1689" customWidth="1"/>
    <col min="12543" max="12543" width="9.140625" style="1689"/>
    <col min="12544" max="12545" width="10.140625" style="1689" bestFit="1" customWidth="1"/>
    <col min="12546" max="12546" width="14.7109375" style="1689" bestFit="1" customWidth="1"/>
    <col min="12547" max="12547" width="13.42578125" style="1689" bestFit="1" customWidth="1"/>
    <col min="12548" max="12548" width="14.7109375" style="1689" bestFit="1" customWidth="1"/>
    <col min="12549" max="12549" width="12.140625" style="1689" bestFit="1" customWidth="1"/>
    <col min="12550" max="12787" width="9.140625" style="1689"/>
    <col min="12788" max="12788" width="11.7109375" style="1689" bestFit="1" customWidth="1"/>
    <col min="12789" max="12789" width="15.28515625" style="1689" bestFit="1" customWidth="1"/>
    <col min="12790" max="12798" width="13.5703125" style="1689" customWidth="1"/>
    <col min="12799" max="12799" width="9.140625" style="1689"/>
    <col min="12800" max="12801" width="10.140625" style="1689" bestFit="1" customWidth="1"/>
    <col min="12802" max="12802" width="14.7109375" style="1689" bestFit="1" customWidth="1"/>
    <col min="12803" max="12803" width="13.42578125" style="1689" bestFit="1" customWidth="1"/>
    <col min="12804" max="12804" width="14.7109375" style="1689" bestFit="1" customWidth="1"/>
    <col min="12805" max="12805" width="12.140625" style="1689" bestFit="1" customWidth="1"/>
    <col min="12806" max="13043" width="9.140625" style="1689"/>
    <col min="13044" max="13044" width="11.7109375" style="1689" bestFit="1" customWidth="1"/>
    <col min="13045" max="13045" width="15.28515625" style="1689" bestFit="1" customWidth="1"/>
    <col min="13046" max="13054" width="13.5703125" style="1689" customWidth="1"/>
    <col min="13055" max="13055" width="9.140625" style="1689"/>
    <col min="13056" max="13057" width="10.140625" style="1689" bestFit="1" customWidth="1"/>
    <col min="13058" max="13058" width="14.7109375" style="1689" bestFit="1" customWidth="1"/>
    <col min="13059" max="13059" width="13.42578125" style="1689" bestFit="1" customWidth="1"/>
    <col min="13060" max="13060" width="14.7109375" style="1689" bestFit="1" customWidth="1"/>
    <col min="13061" max="13061" width="12.140625" style="1689" bestFit="1" customWidth="1"/>
    <col min="13062" max="13299" width="9.140625" style="1689"/>
    <col min="13300" max="13300" width="11.7109375" style="1689" bestFit="1" customWidth="1"/>
    <col min="13301" max="13301" width="15.28515625" style="1689" bestFit="1" customWidth="1"/>
    <col min="13302" max="13310" width="13.5703125" style="1689" customWidth="1"/>
    <col min="13311" max="13311" width="9.140625" style="1689"/>
    <col min="13312" max="13313" width="10.140625" style="1689" bestFit="1" customWidth="1"/>
    <col min="13314" max="13314" width="14.7109375" style="1689" bestFit="1" customWidth="1"/>
    <col min="13315" max="13315" width="13.42578125" style="1689" bestFit="1" customWidth="1"/>
    <col min="13316" max="13316" width="14.7109375" style="1689" bestFit="1" customWidth="1"/>
    <col min="13317" max="13317" width="12.140625" style="1689" bestFit="1" customWidth="1"/>
    <col min="13318" max="13555" width="9.140625" style="1689"/>
    <col min="13556" max="13556" width="11.7109375" style="1689" bestFit="1" customWidth="1"/>
    <col min="13557" max="13557" width="15.28515625" style="1689" bestFit="1" customWidth="1"/>
    <col min="13558" max="13566" width="13.5703125" style="1689" customWidth="1"/>
    <col min="13567" max="13567" width="9.140625" style="1689"/>
    <col min="13568" max="13569" width="10.140625" style="1689" bestFit="1" customWidth="1"/>
    <col min="13570" max="13570" width="14.7109375" style="1689" bestFit="1" customWidth="1"/>
    <col min="13571" max="13571" width="13.42578125" style="1689" bestFit="1" customWidth="1"/>
    <col min="13572" max="13572" width="14.7109375" style="1689" bestFit="1" customWidth="1"/>
    <col min="13573" max="13573" width="12.140625" style="1689" bestFit="1" customWidth="1"/>
    <col min="13574" max="13811" width="9.140625" style="1689"/>
    <col min="13812" max="13812" width="11.7109375" style="1689" bestFit="1" customWidth="1"/>
    <col min="13813" max="13813" width="15.28515625" style="1689" bestFit="1" customWidth="1"/>
    <col min="13814" max="13822" width="13.5703125" style="1689" customWidth="1"/>
    <col min="13823" max="13823" width="9.140625" style="1689"/>
    <col min="13824" max="13825" width="10.140625" style="1689" bestFit="1" customWidth="1"/>
    <col min="13826" max="13826" width="14.7109375" style="1689" bestFit="1" customWidth="1"/>
    <col min="13827" max="13827" width="13.42578125" style="1689" bestFit="1" customWidth="1"/>
    <col min="13828" max="13828" width="14.7109375" style="1689" bestFit="1" customWidth="1"/>
    <col min="13829" max="13829" width="12.140625" style="1689" bestFit="1" customWidth="1"/>
    <col min="13830" max="14067" width="9.140625" style="1689"/>
    <col min="14068" max="14068" width="11.7109375" style="1689" bestFit="1" customWidth="1"/>
    <col min="14069" max="14069" width="15.28515625" style="1689" bestFit="1" customWidth="1"/>
    <col min="14070" max="14078" width="13.5703125" style="1689" customWidth="1"/>
    <col min="14079" max="14079" width="9.140625" style="1689"/>
    <col min="14080" max="14081" width="10.140625" style="1689" bestFit="1" customWidth="1"/>
    <col min="14082" max="14082" width="14.7109375" style="1689" bestFit="1" customWidth="1"/>
    <col min="14083" max="14083" width="13.42578125" style="1689" bestFit="1" customWidth="1"/>
    <col min="14084" max="14084" width="14.7109375" style="1689" bestFit="1" customWidth="1"/>
    <col min="14085" max="14085" width="12.140625" style="1689" bestFit="1" customWidth="1"/>
    <col min="14086" max="14323" width="9.140625" style="1689"/>
    <col min="14324" max="14324" width="11.7109375" style="1689" bestFit="1" customWidth="1"/>
    <col min="14325" max="14325" width="15.28515625" style="1689" bestFit="1" customWidth="1"/>
    <col min="14326" max="14334" width="13.5703125" style="1689" customWidth="1"/>
    <col min="14335" max="14335" width="9.140625" style="1689"/>
    <col min="14336" max="14337" width="10.140625" style="1689" bestFit="1" customWidth="1"/>
    <col min="14338" max="14338" width="14.7109375" style="1689" bestFit="1" customWidth="1"/>
    <col min="14339" max="14339" width="13.42578125" style="1689" bestFit="1" customWidth="1"/>
    <col min="14340" max="14340" width="14.7109375" style="1689" bestFit="1" customWidth="1"/>
    <col min="14341" max="14341" width="12.140625" style="1689" bestFit="1" customWidth="1"/>
    <col min="14342" max="14579" width="9.140625" style="1689"/>
    <col min="14580" max="14580" width="11.7109375" style="1689" bestFit="1" customWidth="1"/>
    <col min="14581" max="14581" width="15.28515625" style="1689" bestFit="1" customWidth="1"/>
    <col min="14582" max="14590" width="13.5703125" style="1689" customWidth="1"/>
    <col min="14591" max="14591" width="9.140625" style="1689"/>
    <col min="14592" max="14593" width="10.140625" style="1689" bestFit="1" customWidth="1"/>
    <col min="14594" max="14594" width="14.7109375" style="1689" bestFit="1" customWidth="1"/>
    <col min="14595" max="14595" width="13.42578125" style="1689" bestFit="1" customWidth="1"/>
    <col min="14596" max="14596" width="14.7109375" style="1689" bestFit="1" customWidth="1"/>
    <col min="14597" max="14597" width="12.140625" style="1689" bestFit="1" customWidth="1"/>
    <col min="14598" max="14835" width="9.140625" style="1689"/>
    <col min="14836" max="14836" width="11.7109375" style="1689" bestFit="1" customWidth="1"/>
    <col min="14837" max="14837" width="15.28515625" style="1689" bestFit="1" customWidth="1"/>
    <col min="14838" max="14846" width="13.5703125" style="1689" customWidth="1"/>
    <col min="14847" max="14847" width="9.140625" style="1689"/>
    <col min="14848" max="14849" width="10.140625" style="1689" bestFit="1" customWidth="1"/>
    <col min="14850" max="14850" width="14.7109375" style="1689" bestFit="1" customWidth="1"/>
    <col min="14851" max="14851" width="13.42578125" style="1689" bestFit="1" customWidth="1"/>
    <col min="14852" max="14852" width="14.7109375" style="1689" bestFit="1" customWidth="1"/>
    <col min="14853" max="14853" width="12.140625" style="1689" bestFit="1" customWidth="1"/>
    <col min="14854" max="15091" width="9.140625" style="1689"/>
    <col min="15092" max="15092" width="11.7109375" style="1689" bestFit="1" customWidth="1"/>
    <col min="15093" max="15093" width="15.28515625" style="1689" bestFit="1" customWidth="1"/>
    <col min="15094" max="15102" width="13.5703125" style="1689" customWidth="1"/>
    <col min="15103" max="15103" width="9.140625" style="1689"/>
    <col min="15104" max="15105" width="10.140625" style="1689" bestFit="1" customWidth="1"/>
    <col min="15106" max="15106" width="14.7109375" style="1689" bestFit="1" customWidth="1"/>
    <col min="15107" max="15107" width="13.42578125" style="1689" bestFit="1" customWidth="1"/>
    <col min="15108" max="15108" width="14.7109375" style="1689" bestFit="1" customWidth="1"/>
    <col min="15109" max="15109" width="12.140625" style="1689" bestFit="1" customWidth="1"/>
    <col min="15110" max="15347" width="9.140625" style="1689"/>
    <col min="15348" max="15348" width="11.7109375" style="1689" bestFit="1" customWidth="1"/>
    <col min="15349" max="15349" width="15.28515625" style="1689" bestFit="1" customWidth="1"/>
    <col min="15350" max="15358" width="13.5703125" style="1689" customWidth="1"/>
    <col min="15359" max="15359" width="9.140625" style="1689"/>
    <col min="15360" max="15361" width="10.140625" style="1689" bestFit="1" customWidth="1"/>
    <col min="15362" max="15362" width="14.7109375" style="1689" bestFit="1" customWidth="1"/>
    <col min="15363" max="15363" width="13.42578125" style="1689" bestFit="1" customWidth="1"/>
    <col min="15364" max="15364" width="14.7109375" style="1689" bestFit="1" customWidth="1"/>
    <col min="15365" max="15365" width="12.140625" style="1689" bestFit="1" customWidth="1"/>
    <col min="15366" max="15603" width="9.140625" style="1689"/>
    <col min="15604" max="15604" width="11.7109375" style="1689" bestFit="1" customWidth="1"/>
    <col min="15605" max="15605" width="15.28515625" style="1689" bestFit="1" customWidth="1"/>
    <col min="15606" max="15614" width="13.5703125" style="1689" customWidth="1"/>
    <col min="15615" max="15615" width="9.140625" style="1689"/>
    <col min="15616" max="15617" width="10.140625" style="1689" bestFit="1" customWidth="1"/>
    <col min="15618" max="15618" width="14.7109375" style="1689" bestFit="1" customWidth="1"/>
    <col min="15619" max="15619" width="13.42578125" style="1689" bestFit="1" customWidth="1"/>
    <col min="15620" max="15620" width="14.7109375" style="1689" bestFit="1" customWidth="1"/>
    <col min="15621" max="15621" width="12.140625" style="1689" bestFit="1" customWidth="1"/>
    <col min="15622" max="15859" width="9.140625" style="1689"/>
    <col min="15860" max="15860" width="11.7109375" style="1689" bestFit="1" customWidth="1"/>
    <col min="15861" max="15861" width="15.28515625" style="1689" bestFit="1" customWidth="1"/>
    <col min="15862" max="15870" width="13.5703125" style="1689" customWidth="1"/>
    <col min="15871" max="15871" width="9.140625" style="1689"/>
    <col min="15872" max="15873" width="10.140625" style="1689" bestFit="1" customWidth="1"/>
    <col min="15874" max="15874" width="14.7109375" style="1689" bestFit="1" customWidth="1"/>
    <col min="15875" max="15875" width="13.42578125" style="1689" bestFit="1" customWidth="1"/>
    <col min="15876" max="15876" width="14.7109375" style="1689" bestFit="1" customWidth="1"/>
    <col min="15877" max="15877" width="12.140625" style="1689" bestFit="1" customWidth="1"/>
    <col min="15878" max="16115" width="9.140625" style="1689"/>
    <col min="16116" max="16116" width="11.7109375" style="1689" bestFit="1" customWidth="1"/>
    <col min="16117" max="16117" width="15.28515625" style="1689" bestFit="1" customWidth="1"/>
    <col min="16118" max="16126" width="13.5703125" style="1689" customWidth="1"/>
    <col min="16127" max="16127" width="9.140625" style="1689"/>
    <col min="16128" max="16129" width="10.140625" style="1689" bestFit="1" customWidth="1"/>
    <col min="16130" max="16130" width="14.7109375" style="1689" bestFit="1" customWidth="1"/>
    <col min="16131" max="16131" width="13.42578125" style="1689" bestFit="1" customWidth="1"/>
    <col min="16132" max="16132" width="14.7109375" style="1689" bestFit="1" customWidth="1"/>
    <col min="16133" max="16133" width="12.140625" style="1689" bestFit="1" customWidth="1"/>
    <col min="16134" max="16384" width="9.140625" style="1689"/>
  </cols>
  <sheetData>
    <row r="1" spans="1:11">
      <c r="A1" s="3014" t="s">
        <v>1758</v>
      </c>
      <c r="B1" s="3014"/>
      <c r="C1" s="3014"/>
      <c r="D1" s="3014"/>
      <c r="E1" s="3014"/>
      <c r="F1" s="3014"/>
      <c r="G1" s="3014"/>
      <c r="H1" s="3014"/>
      <c r="I1" s="3014"/>
      <c r="J1" s="3014"/>
      <c r="K1" s="3014"/>
    </row>
    <row r="2" spans="1:11">
      <c r="A2" s="3014" t="s">
        <v>1759</v>
      </c>
      <c r="B2" s="3014"/>
      <c r="C2" s="3014"/>
      <c r="D2" s="3014"/>
      <c r="E2" s="3014"/>
      <c r="F2" s="3014"/>
      <c r="G2" s="3014"/>
      <c r="H2" s="3014"/>
      <c r="I2" s="3014"/>
      <c r="J2" s="3014"/>
      <c r="K2" s="3014"/>
    </row>
    <row r="3" spans="1:11" ht="16.5" thickBot="1">
      <c r="A3" s="3015" t="s">
        <v>279</v>
      </c>
      <c r="B3" s="3015"/>
      <c r="C3" s="3015"/>
      <c r="D3" s="3015"/>
      <c r="E3" s="3015"/>
      <c r="F3" s="3015"/>
      <c r="G3" s="3015"/>
      <c r="H3" s="3015"/>
      <c r="I3" s="3015"/>
      <c r="J3" s="3015"/>
      <c r="K3" s="3015"/>
    </row>
    <row r="4" spans="1:11" s="1682" customFormat="1" ht="16.5" thickTop="1">
      <c r="A4" s="3016" t="s">
        <v>1626</v>
      </c>
      <c r="B4" s="2984" t="s">
        <v>1627</v>
      </c>
      <c r="C4" s="3018" t="s">
        <v>1760</v>
      </c>
      <c r="D4" s="3018"/>
      <c r="E4" s="3018"/>
      <c r="F4" s="3018"/>
      <c r="G4" s="3019" t="s">
        <v>1761</v>
      </c>
      <c r="H4" s="3018" t="s">
        <v>1762</v>
      </c>
      <c r="I4" s="3018"/>
      <c r="J4" s="3018"/>
      <c r="K4" s="3021" t="s">
        <v>1763</v>
      </c>
    </row>
    <row r="5" spans="1:11" s="1682" customFormat="1" ht="31.5">
      <c r="A5" s="3017"/>
      <c r="B5" s="2985"/>
      <c r="C5" s="1734" t="s">
        <v>1765</v>
      </c>
      <c r="D5" s="1734" t="s">
        <v>1766</v>
      </c>
      <c r="E5" s="1735" t="s">
        <v>1767</v>
      </c>
      <c r="F5" s="1735" t="s">
        <v>757</v>
      </c>
      <c r="G5" s="3020"/>
      <c r="H5" s="1735" t="s">
        <v>1768</v>
      </c>
      <c r="I5" s="1735" t="s">
        <v>1769</v>
      </c>
      <c r="J5" s="1735" t="s">
        <v>597</v>
      </c>
      <c r="K5" s="3022"/>
    </row>
    <row r="6" spans="1:11" ht="23.1" customHeight="1">
      <c r="A6" s="2130" t="s">
        <v>1633</v>
      </c>
      <c r="B6" s="2131" t="s">
        <v>1634</v>
      </c>
      <c r="C6" s="2146">
        <f>546.5-E6</f>
        <v>532</v>
      </c>
      <c r="D6" s="2146">
        <v>967.3</v>
      </c>
      <c r="E6" s="2146">
        <v>14.5</v>
      </c>
      <c r="F6" s="2146">
        <f t="shared" ref="F6:F46" si="0">C6+D6+E6</f>
        <v>1513.8</v>
      </c>
      <c r="G6" s="1742">
        <v>1007</v>
      </c>
      <c r="H6" s="1742">
        <v>282.8</v>
      </c>
      <c r="I6" s="1742">
        <v>104</v>
      </c>
      <c r="J6" s="1742">
        <f>I6+H6</f>
        <v>386.8</v>
      </c>
      <c r="K6" s="1743">
        <v>100</v>
      </c>
    </row>
    <row r="7" spans="1:11" ht="23.1" customHeight="1">
      <c r="A7" s="2134" t="s">
        <v>1635</v>
      </c>
      <c r="B7" s="2135" t="s">
        <v>1636</v>
      </c>
      <c r="C7" s="2148">
        <f>674.5-E7</f>
        <v>658.4</v>
      </c>
      <c r="D7" s="2148">
        <v>1238.9000000000001</v>
      </c>
      <c r="E7" s="2148">
        <v>16.100000000000001</v>
      </c>
      <c r="F7" s="2148">
        <f t="shared" si="0"/>
        <v>1913.4</v>
      </c>
      <c r="G7" s="2150">
        <v>1112</v>
      </c>
      <c r="H7" s="2150">
        <v>359.7</v>
      </c>
      <c r="I7" s="2150">
        <v>146</v>
      </c>
      <c r="J7" s="2150">
        <f t="shared" ref="J7:J49" si="1">I7+H7</f>
        <v>505.7</v>
      </c>
      <c r="K7" s="2151">
        <v>200</v>
      </c>
    </row>
    <row r="8" spans="1:11" ht="23.1" customHeight="1">
      <c r="A8" s="2134" t="s">
        <v>1637</v>
      </c>
      <c r="B8" s="2135" t="s">
        <v>1638</v>
      </c>
      <c r="C8" s="2148">
        <f>832.1-E8</f>
        <v>792.9</v>
      </c>
      <c r="D8" s="2148">
        <v>1498.3</v>
      </c>
      <c r="E8" s="2148">
        <v>39.200000000000003</v>
      </c>
      <c r="F8" s="2148">
        <f t="shared" si="0"/>
        <v>2330.3999999999996</v>
      </c>
      <c r="G8" s="2150">
        <v>1331.5</v>
      </c>
      <c r="H8" s="2150">
        <v>392.6</v>
      </c>
      <c r="I8" s="2150">
        <v>164.3</v>
      </c>
      <c r="J8" s="2150">
        <f t="shared" si="1"/>
        <v>556.90000000000009</v>
      </c>
      <c r="K8" s="2151">
        <v>300</v>
      </c>
    </row>
    <row r="9" spans="1:11" ht="23.1" customHeight="1">
      <c r="A9" s="2134" t="s">
        <v>1639</v>
      </c>
      <c r="B9" s="2135" t="s">
        <v>1640</v>
      </c>
      <c r="C9" s="2148">
        <f>866.9-E9</f>
        <v>822.6</v>
      </c>
      <c r="D9" s="2148">
        <v>1808</v>
      </c>
      <c r="E9" s="2148">
        <v>44.3</v>
      </c>
      <c r="F9" s="2148">
        <f t="shared" si="0"/>
        <v>2674.9</v>
      </c>
      <c r="G9" s="2150">
        <v>1553.4</v>
      </c>
      <c r="H9" s="2150">
        <v>466.6</v>
      </c>
      <c r="I9" s="2150">
        <v>381.8</v>
      </c>
      <c r="J9" s="2150">
        <f t="shared" si="1"/>
        <v>848.40000000000009</v>
      </c>
      <c r="K9" s="2151">
        <v>240</v>
      </c>
    </row>
    <row r="10" spans="1:11" ht="23.1" customHeight="1">
      <c r="A10" s="2134" t="s">
        <v>1641</v>
      </c>
      <c r="B10" s="2135" t="s">
        <v>1642</v>
      </c>
      <c r="C10" s="2148">
        <f>1041.7-E10</f>
        <v>985.1</v>
      </c>
      <c r="D10" s="2148">
        <v>1978.8</v>
      </c>
      <c r="E10" s="2148">
        <v>56.6</v>
      </c>
      <c r="F10" s="2148">
        <f t="shared" si="0"/>
        <v>3020.5</v>
      </c>
      <c r="G10" s="2150">
        <v>1797.8999999999999</v>
      </c>
      <c r="H10" s="2150">
        <v>599.20000000000005</v>
      </c>
      <c r="I10" s="2150">
        <v>390.18</v>
      </c>
      <c r="J10" s="2150">
        <f t="shared" si="1"/>
        <v>989.38000000000011</v>
      </c>
      <c r="K10" s="2151">
        <v>200</v>
      </c>
    </row>
    <row r="11" spans="1:11" ht="23.1" customHeight="1">
      <c r="A11" s="2134" t="s">
        <v>1643</v>
      </c>
      <c r="B11" s="2135" t="s">
        <v>1644</v>
      </c>
      <c r="C11" s="2148">
        <f>1162.1-E11</f>
        <v>1067.1999999999998</v>
      </c>
      <c r="D11" s="2148">
        <v>2308.6</v>
      </c>
      <c r="E11" s="2148">
        <v>94.9</v>
      </c>
      <c r="F11" s="2148">
        <f t="shared" si="0"/>
        <v>3470.7</v>
      </c>
      <c r="G11" s="2150">
        <v>1857.1</v>
      </c>
      <c r="H11" s="2150">
        <v>805.6</v>
      </c>
      <c r="I11" s="2150">
        <v>534.9</v>
      </c>
      <c r="J11" s="2150">
        <f t="shared" si="1"/>
        <v>1340.5</v>
      </c>
      <c r="K11" s="2151">
        <v>180</v>
      </c>
    </row>
    <row r="12" spans="1:11" ht="23.1" customHeight="1">
      <c r="A12" s="2134" t="s">
        <v>1645</v>
      </c>
      <c r="B12" s="2135" t="s">
        <v>1646</v>
      </c>
      <c r="C12" s="2148">
        <f>1361.2-E12</f>
        <v>1274.9000000000001</v>
      </c>
      <c r="D12" s="2148">
        <v>2731.1</v>
      </c>
      <c r="E12" s="2148">
        <v>86.3</v>
      </c>
      <c r="F12" s="2148">
        <f t="shared" si="0"/>
        <v>4092.3</v>
      </c>
      <c r="G12" s="2150">
        <v>2400.4</v>
      </c>
      <c r="H12" s="2150">
        <v>868.9</v>
      </c>
      <c r="I12" s="2150">
        <v>693.3</v>
      </c>
      <c r="J12" s="2150">
        <f t="shared" si="1"/>
        <v>1562.1999999999998</v>
      </c>
      <c r="K12" s="2151">
        <v>250</v>
      </c>
    </row>
    <row r="13" spans="1:11" ht="23.1" customHeight="1">
      <c r="A13" s="2134" t="s">
        <v>1647</v>
      </c>
      <c r="B13" s="2135" t="s">
        <v>1648</v>
      </c>
      <c r="C13" s="2148">
        <f>1634.4-E13</f>
        <v>1530.6000000000001</v>
      </c>
      <c r="D13" s="2148">
        <v>3726.9</v>
      </c>
      <c r="E13" s="2148">
        <v>103.8</v>
      </c>
      <c r="F13" s="2148">
        <f t="shared" si="0"/>
        <v>5361.3</v>
      </c>
      <c r="G13" s="2150">
        <v>2676</v>
      </c>
      <c r="H13" s="2150">
        <v>993.3</v>
      </c>
      <c r="I13" s="2150">
        <v>729.9</v>
      </c>
      <c r="J13" s="2150">
        <f t="shared" si="1"/>
        <v>1723.1999999999998</v>
      </c>
      <c r="K13" s="2151">
        <v>500</v>
      </c>
    </row>
    <row r="14" spans="1:11" ht="23.1" customHeight="1">
      <c r="A14" s="2134" t="s">
        <v>1649</v>
      </c>
      <c r="B14" s="2135" t="s">
        <v>1650</v>
      </c>
      <c r="C14" s="2148">
        <f>1997.1-E14</f>
        <v>1903.5</v>
      </c>
      <c r="D14" s="2148">
        <v>4982.1000000000004</v>
      </c>
      <c r="E14" s="2148">
        <v>93.6</v>
      </c>
      <c r="F14" s="2148">
        <f t="shared" si="0"/>
        <v>6979.2000000000007</v>
      </c>
      <c r="G14" s="2150">
        <v>2835.2999999999997</v>
      </c>
      <c r="H14" s="2150">
        <v>1090.0999999999999</v>
      </c>
      <c r="I14" s="2150">
        <v>985.8</v>
      </c>
      <c r="J14" s="2150">
        <f t="shared" si="1"/>
        <v>2075.8999999999996</v>
      </c>
      <c r="K14" s="2151">
        <v>1000</v>
      </c>
    </row>
    <row r="15" spans="1:11" ht="23.1" customHeight="1">
      <c r="A15" s="2134" t="s">
        <v>1651</v>
      </c>
      <c r="B15" s="2135" t="s">
        <v>1652</v>
      </c>
      <c r="C15" s="2148">
        <f>2273.5-E15</f>
        <v>2107</v>
      </c>
      <c r="D15" s="2148">
        <v>5163.8</v>
      </c>
      <c r="E15" s="2148">
        <v>166.5</v>
      </c>
      <c r="F15" s="2148">
        <f t="shared" si="0"/>
        <v>7437.3</v>
      </c>
      <c r="G15" s="2150">
        <v>3406.3</v>
      </c>
      <c r="H15" s="2150">
        <v>876.6</v>
      </c>
      <c r="I15" s="2150">
        <v>1670.9</v>
      </c>
      <c r="J15" s="2150">
        <f t="shared" si="1"/>
        <v>2547.5</v>
      </c>
      <c r="K15" s="2151">
        <v>1576.8</v>
      </c>
    </row>
    <row r="16" spans="1:11" ht="23.1" customHeight="1">
      <c r="A16" s="2134" t="s">
        <v>1653</v>
      </c>
      <c r="B16" s="2135" t="s">
        <v>1654</v>
      </c>
      <c r="C16" s="2148">
        <f>2906.1-E16</f>
        <v>2731.4</v>
      </c>
      <c r="D16" s="2148">
        <v>5488.7</v>
      </c>
      <c r="E16" s="2148">
        <v>174.7</v>
      </c>
      <c r="F16" s="2148">
        <f t="shared" si="0"/>
        <v>8394.8000000000011</v>
      </c>
      <c r="G16" s="2150">
        <v>3916.6000000000004</v>
      </c>
      <c r="H16" s="2150">
        <v>923.4</v>
      </c>
      <c r="I16" s="2150">
        <v>1754.9</v>
      </c>
      <c r="J16" s="2150">
        <f t="shared" si="1"/>
        <v>2678.3</v>
      </c>
      <c r="K16" s="2151">
        <v>1799.9</v>
      </c>
    </row>
    <row r="17" spans="1:11" ht="23.1" customHeight="1">
      <c r="A17" s="2134" t="s">
        <v>1655</v>
      </c>
      <c r="B17" s="2135" t="s">
        <v>1656</v>
      </c>
      <c r="C17" s="2148">
        <f>3584-E17</f>
        <v>3241.2</v>
      </c>
      <c r="D17" s="2148">
        <v>6213.1</v>
      </c>
      <c r="E17" s="2148">
        <v>342.8</v>
      </c>
      <c r="F17" s="2148">
        <f t="shared" si="0"/>
        <v>9797.0999999999985</v>
      </c>
      <c r="G17" s="2150">
        <v>4644.5</v>
      </c>
      <c r="H17" s="2150">
        <v>1172.9000000000001</v>
      </c>
      <c r="I17" s="2150">
        <v>2501.1</v>
      </c>
      <c r="J17" s="2150">
        <f t="shared" si="1"/>
        <v>3674</v>
      </c>
      <c r="K17" s="2151">
        <v>1403.4</v>
      </c>
    </row>
    <row r="18" spans="1:11" ht="23.1" customHeight="1">
      <c r="A18" s="2134" t="s">
        <v>1657</v>
      </c>
      <c r="B18" s="2135" t="s">
        <v>1658</v>
      </c>
      <c r="C18" s="2148">
        <f>4135.2-E18</f>
        <v>3784.6</v>
      </c>
      <c r="D18" s="2148">
        <v>7378</v>
      </c>
      <c r="E18" s="2148">
        <v>350.6</v>
      </c>
      <c r="F18" s="2148">
        <f t="shared" si="0"/>
        <v>11513.2</v>
      </c>
      <c r="G18" s="2150">
        <v>5975.0999999999995</v>
      </c>
      <c r="H18" s="2150">
        <v>1285.0999999999999</v>
      </c>
      <c r="I18" s="2150">
        <v>2705.8</v>
      </c>
      <c r="J18" s="2150">
        <f t="shared" si="1"/>
        <v>3990.9</v>
      </c>
      <c r="K18" s="2151">
        <v>1644.7</v>
      </c>
    </row>
    <row r="19" spans="1:11" ht="23.1" customHeight="1">
      <c r="A19" s="2134" t="s">
        <v>1659</v>
      </c>
      <c r="B19" s="2135" t="s">
        <v>1660</v>
      </c>
      <c r="C19" s="2148">
        <f>4677-E19</f>
        <v>4279.5</v>
      </c>
      <c r="D19" s="2148">
        <v>9428</v>
      </c>
      <c r="E19" s="2148">
        <v>397.5</v>
      </c>
      <c r="F19" s="2148">
        <f t="shared" si="0"/>
        <v>14105</v>
      </c>
      <c r="G19" s="2150">
        <v>7290.4</v>
      </c>
      <c r="H19" s="2150">
        <v>2076.8000000000002</v>
      </c>
      <c r="I19" s="2150">
        <v>3815.8</v>
      </c>
      <c r="J19" s="2150">
        <f t="shared" si="1"/>
        <v>5892.6</v>
      </c>
      <c r="K19" s="2151">
        <v>1130</v>
      </c>
    </row>
    <row r="20" spans="1:11" ht="23.1" customHeight="1">
      <c r="A20" s="2134" t="s">
        <v>1661</v>
      </c>
      <c r="B20" s="2135" t="s">
        <v>1662</v>
      </c>
      <c r="C20" s="2148">
        <f>5676.2-E20</f>
        <v>5142.0999999999995</v>
      </c>
      <c r="D20" s="2148">
        <v>12328.8</v>
      </c>
      <c r="E20" s="2148">
        <v>534.1</v>
      </c>
      <c r="F20" s="2148">
        <f t="shared" si="0"/>
        <v>18004.999999999996</v>
      </c>
      <c r="G20" s="2150">
        <v>7776.6</v>
      </c>
      <c r="H20" s="2150">
        <v>1680.6</v>
      </c>
      <c r="I20" s="2150">
        <v>5666.4</v>
      </c>
      <c r="J20" s="2150">
        <f t="shared" si="1"/>
        <v>7347</v>
      </c>
      <c r="K20" s="2151">
        <v>1330</v>
      </c>
    </row>
    <row r="21" spans="1:11" ht="23.1" customHeight="1">
      <c r="A21" s="2134" t="s">
        <v>1663</v>
      </c>
      <c r="B21" s="2135" t="s">
        <v>1664</v>
      </c>
      <c r="C21" s="2148">
        <f>6671.8-E21</f>
        <v>5869.6</v>
      </c>
      <c r="D21" s="2148">
        <v>12997.5</v>
      </c>
      <c r="E21" s="2148">
        <v>802.2</v>
      </c>
      <c r="F21" s="2148">
        <f t="shared" si="0"/>
        <v>19669.3</v>
      </c>
      <c r="G21" s="2150">
        <v>9287.9</v>
      </c>
      <c r="H21" s="2150">
        <v>1975.4</v>
      </c>
      <c r="I21" s="2150">
        <v>5959.6</v>
      </c>
      <c r="J21" s="2150">
        <f t="shared" si="1"/>
        <v>7935</v>
      </c>
      <c r="K21" s="2151">
        <v>2150</v>
      </c>
    </row>
    <row r="22" spans="1:11" ht="23.1" customHeight="1">
      <c r="A22" s="2134" t="s">
        <v>1665</v>
      </c>
      <c r="B22" s="2135" t="s">
        <v>1666</v>
      </c>
      <c r="C22" s="2148">
        <f>7570.3-E22</f>
        <v>6831.3</v>
      </c>
      <c r="D22" s="2148">
        <v>15979.5</v>
      </c>
      <c r="E22" s="2148">
        <v>739</v>
      </c>
      <c r="F22" s="2148">
        <f t="shared" si="0"/>
        <v>23549.8</v>
      </c>
      <c r="G22" s="2150">
        <v>10730.400000000001</v>
      </c>
      <c r="H22" s="2150">
        <v>2164.8000000000002</v>
      </c>
      <c r="I22" s="2150">
        <v>6256.7</v>
      </c>
      <c r="J22" s="2150">
        <f t="shared" si="1"/>
        <v>8421.5</v>
      </c>
      <c r="K22" s="2151">
        <v>4552.7</v>
      </c>
    </row>
    <row r="23" spans="1:11" ht="23.1" customHeight="1">
      <c r="A23" s="2134" t="s">
        <v>1667</v>
      </c>
      <c r="B23" s="2135" t="s">
        <v>1668</v>
      </c>
      <c r="C23" s="2148">
        <f>9905.4-E23</f>
        <v>8698.4</v>
      </c>
      <c r="D23" s="2148">
        <v>16512.8</v>
      </c>
      <c r="E23" s="2148">
        <v>1207</v>
      </c>
      <c r="F23" s="2148">
        <f t="shared" si="0"/>
        <v>26418.199999999997</v>
      </c>
      <c r="G23" s="2150">
        <v>13512.699999999999</v>
      </c>
      <c r="H23" s="2150">
        <v>1643.8</v>
      </c>
      <c r="I23" s="2150">
        <v>6816.9</v>
      </c>
      <c r="J23" s="2150">
        <f t="shared" si="1"/>
        <v>8460.6999999999989</v>
      </c>
      <c r="K23" s="2151">
        <v>2078.8000000000002</v>
      </c>
    </row>
    <row r="24" spans="1:11" ht="23.1" customHeight="1">
      <c r="A24" s="2134" t="s">
        <v>1669</v>
      </c>
      <c r="B24" s="2135" t="s">
        <v>1670</v>
      </c>
      <c r="C24" s="2148">
        <f>11484.1-E24</f>
        <v>9886.2000000000007</v>
      </c>
      <c r="D24" s="2148">
        <v>19413.599999999999</v>
      </c>
      <c r="E24" s="2148">
        <v>1597.9</v>
      </c>
      <c r="F24" s="2148">
        <f t="shared" si="0"/>
        <v>30897.7</v>
      </c>
      <c r="G24" s="2150">
        <v>15148.400000000001</v>
      </c>
      <c r="H24" s="2150">
        <v>3793.3</v>
      </c>
      <c r="I24" s="2150">
        <v>6920.9</v>
      </c>
      <c r="J24" s="2150">
        <f t="shared" si="1"/>
        <v>10714.2</v>
      </c>
      <c r="K24" s="2151">
        <v>1620</v>
      </c>
    </row>
    <row r="25" spans="1:11" ht="23.1" customHeight="1">
      <c r="A25" s="2134" t="s">
        <v>1671</v>
      </c>
      <c r="B25" s="2135" t="s">
        <v>1672</v>
      </c>
      <c r="C25" s="2148">
        <f>12409.2-E25</f>
        <v>10511</v>
      </c>
      <c r="D25" s="2148">
        <v>21188.2</v>
      </c>
      <c r="E25" s="2148">
        <v>1898.2</v>
      </c>
      <c r="F25" s="2148">
        <f t="shared" si="0"/>
        <v>33597.4</v>
      </c>
      <c r="G25" s="2150">
        <v>19580.7</v>
      </c>
      <c r="H25" s="2150">
        <v>2393.6</v>
      </c>
      <c r="I25" s="2150">
        <v>9163.6</v>
      </c>
      <c r="J25" s="2150">
        <f t="shared" si="1"/>
        <v>11557.2</v>
      </c>
      <c r="K25" s="2151">
        <v>1820</v>
      </c>
    </row>
    <row r="26" spans="1:11" ht="23.1" customHeight="1">
      <c r="A26" s="2134" t="s">
        <v>1673</v>
      </c>
      <c r="B26" s="2135" t="s">
        <v>1674</v>
      </c>
      <c r="C26" s="2148">
        <f>19265.1-E26</f>
        <v>16611.899999999998</v>
      </c>
      <c r="D26" s="2148">
        <v>19794.900000000001</v>
      </c>
      <c r="E26" s="2148">
        <v>2653.2</v>
      </c>
      <c r="F26" s="2148">
        <f t="shared" si="0"/>
        <v>39060</v>
      </c>
      <c r="G26" s="2150">
        <v>24575.200000000001</v>
      </c>
      <c r="H26" s="2150">
        <v>3937.1</v>
      </c>
      <c r="I26" s="2150">
        <v>7312.3</v>
      </c>
      <c r="J26" s="2150">
        <f t="shared" si="1"/>
        <v>11249.4</v>
      </c>
      <c r="K26" s="2151">
        <v>1900</v>
      </c>
    </row>
    <row r="27" spans="1:11" ht="23.1" customHeight="1">
      <c r="A27" s="2134" t="s">
        <v>1675</v>
      </c>
      <c r="B27" s="2135" t="s">
        <v>1676</v>
      </c>
      <c r="C27" s="2148">
        <f>21561.9-E27</f>
        <v>18714.400000000001</v>
      </c>
      <c r="D27" s="2148">
        <v>24980.5</v>
      </c>
      <c r="E27" s="2148">
        <v>2847.5</v>
      </c>
      <c r="F27" s="2148">
        <f t="shared" si="0"/>
        <v>46542.400000000001</v>
      </c>
      <c r="G27" s="2150">
        <v>27893.100000000002</v>
      </c>
      <c r="H27" s="2150">
        <v>4825.1000000000004</v>
      </c>
      <c r="I27" s="2150">
        <v>9463.9</v>
      </c>
      <c r="J27" s="2150">
        <f t="shared" si="1"/>
        <v>14289</v>
      </c>
      <c r="K27" s="2151">
        <v>2200</v>
      </c>
    </row>
    <row r="28" spans="1:11" ht="23.1" customHeight="1">
      <c r="A28" s="2134" t="s">
        <v>1677</v>
      </c>
      <c r="B28" s="2135" t="s">
        <v>1678</v>
      </c>
      <c r="C28" s="2148">
        <f>24181.2-E28</f>
        <v>20727.900000000001</v>
      </c>
      <c r="D28" s="2148">
        <v>26542.559000000001</v>
      </c>
      <c r="E28" s="2148">
        <v>3453.3</v>
      </c>
      <c r="F28" s="2148">
        <f t="shared" si="0"/>
        <v>50723.759000000005</v>
      </c>
      <c r="G28" s="2150">
        <v>30373.399999999998</v>
      </c>
      <c r="H28" s="2150">
        <v>5988.2889999999998</v>
      </c>
      <c r="I28" s="2150">
        <v>9043.6219999999994</v>
      </c>
      <c r="J28" s="2150">
        <f t="shared" si="1"/>
        <v>15031.911</v>
      </c>
      <c r="K28" s="2151">
        <v>3000</v>
      </c>
    </row>
    <row r="29" spans="1:11" ht="23.1" customHeight="1">
      <c r="A29" s="2134" t="s">
        <v>1679</v>
      </c>
      <c r="B29" s="2135" t="s">
        <v>1680</v>
      </c>
      <c r="C29" s="2148">
        <f>27174.4-E29</f>
        <v>23243.200000000001</v>
      </c>
      <c r="D29" s="2148">
        <v>28943.916000000001</v>
      </c>
      <c r="E29" s="2148">
        <v>3931.2</v>
      </c>
      <c r="F29" s="2148">
        <f t="shared" si="0"/>
        <v>56118.315999999999</v>
      </c>
      <c r="G29" s="2150">
        <v>32937.9</v>
      </c>
      <c r="H29" s="2150">
        <v>5402.61</v>
      </c>
      <c r="I29" s="2150">
        <v>11054.512000000001</v>
      </c>
      <c r="J29" s="2150">
        <f t="shared" si="1"/>
        <v>16457.121999999999</v>
      </c>
      <c r="K29" s="2151">
        <v>3400</v>
      </c>
    </row>
    <row r="30" spans="1:11" ht="23.1" customHeight="1">
      <c r="A30" s="2134" t="s">
        <v>1681</v>
      </c>
      <c r="B30" s="2135" t="s">
        <v>1682</v>
      </c>
      <c r="C30" s="2148">
        <v>31944.2</v>
      </c>
      <c r="D30" s="2148">
        <v>22992.1</v>
      </c>
      <c r="E30" s="2148">
        <v>4642.7</v>
      </c>
      <c r="F30" s="2148">
        <f t="shared" si="0"/>
        <v>59579</v>
      </c>
      <c r="G30" s="2150">
        <v>37251</v>
      </c>
      <c r="H30" s="2150">
        <v>4336.5649999999996</v>
      </c>
      <c r="I30" s="2150">
        <v>11852.433999999999</v>
      </c>
      <c r="J30" s="2150">
        <f t="shared" si="1"/>
        <v>16188.999</v>
      </c>
      <c r="K30" s="2151">
        <v>4710</v>
      </c>
    </row>
    <row r="31" spans="1:11" ht="23.1" customHeight="1">
      <c r="A31" s="2134" t="s">
        <v>1683</v>
      </c>
      <c r="B31" s="2135" t="s">
        <v>1684</v>
      </c>
      <c r="C31" s="2148">
        <v>35579.1</v>
      </c>
      <c r="D31" s="2148">
        <v>25480.7</v>
      </c>
      <c r="E31" s="2148">
        <v>5212.7</v>
      </c>
      <c r="F31" s="2148">
        <f t="shared" si="0"/>
        <v>66272.5</v>
      </c>
      <c r="G31" s="2150">
        <v>42889.600000000006</v>
      </c>
      <c r="H31" s="2150">
        <v>5711.6710000000003</v>
      </c>
      <c r="I31" s="2150">
        <v>11812.246999999999</v>
      </c>
      <c r="J31" s="2150">
        <f t="shared" si="1"/>
        <v>17523.917999999998</v>
      </c>
      <c r="K31" s="2151">
        <v>5500</v>
      </c>
    </row>
    <row r="32" spans="1:11" ht="23.1" customHeight="1">
      <c r="A32" s="2134" t="s">
        <v>383</v>
      </c>
      <c r="B32" s="2135" t="s">
        <v>382</v>
      </c>
      <c r="C32" s="2148">
        <v>45837.3</v>
      </c>
      <c r="D32" s="2148">
        <v>28307.200000000001</v>
      </c>
      <c r="E32" s="2148">
        <v>5690.6</v>
      </c>
      <c r="F32" s="2148">
        <f t="shared" si="0"/>
        <v>79835.100000000006</v>
      </c>
      <c r="G32" s="2150">
        <v>48893.599999999999</v>
      </c>
      <c r="H32" s="2150">
        <v>6753.4250000000002</v>
      </c>
      <c r="I32" s="2150">
        <v>12044.026</v>
      </c>
      <c r="J32" s="2150">
        <f t="shared" si="1"/>
        <v>18797.451000000001</v>
      </c>
      <c r="K32" s="2151">
        <v>7000</v>
      </c>
    </row>
    <row r="33" spans="1:12" ht="23.1" customHeight="1">
      <c r="A33" s="2134" t="s">
        <v>1685</v>
      </c>
      <c r="B33" s="2135" t="s">
        <v>1686</v>
      </c>
      <c r="C33" s="2148">
        <v>48863.9</v>
      </c>
      <c r="D33" s="2148">
        <v>24773.4</v>
      </c>
      <c r="E33" s="2148">
        <v>6434.9</v>
      </c>
      <c r="F33" s="2148">
        <f t="shared" si="0"/>
        <v>80072.2</v>
      </c>
      <c r="G33" s="2150">
        <v>50445.599999999999</v>
      </c>
      <c r="H33" s="2150">
        <v>6686.14</v>
      </c>
      <c r="I33" s="2150">
        <v>7698.7079999999996</v>
      </c>
      <c r="J33" s="2150">
        <f t="shared" si="1"/>
        <v>14384.848</v>
      </c>
      <c r="K33" s="2151">
        <v>8000</v>
      </c>
    </row>
    <row r="34" spans="1:12" ht="23.1" customHeight="1">
      <c r="A34" s="2134" t="s">
        <v>1687</v>
      </c>
      <c r="B34" s="2135" t="s">
        <v>1688</v>
      </c>
      <c r="C34" s="2148">
        <v>52090.5</v>
      </c>
      <c r="D34" s="2148">
        <v>22356.1</v>
      </c>
      <c r="E34" s="2148">
        <v>9559.5</v>
      </c>
      <c r="F34" s="2148">
        <f t="shared" si="0"/>
        <v>84006.1</v>
      </c>
      <c r="G34" s="2150">
        <v>56229.7</v>
      </c>
      <c r="H34" s="2150">
        <v>11339.146000000001</v>
      </c>
      <c r="I34" s="2150">
        <v>4546.4229999999998</v>
      </c>
      <c r="J34" s="2150">
        <f t="shared" si="1"/>
        <v>15885.569</v>
      </c>
      <c r="K34" s="2151">
        <v>8880</v>
      </c>
    </row>
    <row r="35" spans="1:12" ht="23.1" customHeight="1">
      <c r="A35" s="2134" t="s">
        <v>1689</v>
      </c>
      <c r="B35" s="2135" t="s">
        <v>1690</v>
      </c>
      <c r="C35" s="2148">
        <v>55552.1</v>
      </c>
      <c r="D35" s="2148">
        <v>23095.599999999999</v>
      </c>
      <c r="E35" s="2148">
        <v>10794.9</v>
      </c>
      <c r="F35" s="2148">
        <f t="shared" si="0"/>
        <v>89442.599999999991</v>
      </c>
      <c r="G35" s="2150">
        <v>62331</v>
      </c>
      <c r="H35" s="2150">
        <v>11283.39</v>
      </c>
      <c r="I35" s="2150">
        <v>7628.99</v>
      </c>
      <c r="J35" s="2150">
        <f t="shared" si="1"/>
        <v>18912.379999999997</v>
      </c>
      <c r="K35" s="2151">
        <v>5607.8</v>
      </c>
    </row>
    <row r="36" spans="1:12" ht="23.1" customHeight="1">
      <c r="A36" s="2134" t="s">
        <v>1691</v>
      </c>
      <c r="B36" s="2135" t="s">
        <v>1692</v>
      </c>
      <c r="C36" s="2148">
        <v>61686.43</v>
      </c>
      <c r="D36" s="2148">
        <v>27340.78</v>
      </c>
      <c r="E36" s="2148">
        <v>13533.32</v>
      </c>
      <c r="F36" s="2148">
        <f t="shared" si="0"/>
        <v>102560.53</v>
      </c>
      <c r="G36" s="2150">
        <v>70124.099999999991</v>
      </c>
      <c r="H36" s="2150">
        <v>14391.17</v>
      </c>
      <c r="I36" s="2150">
        <v>9266.1299999999992</v>
      </c>
      <c r="J36" s="2150">
        <f t="shared" si="1"/>
        <v>23657.3</v>
      </c>
      <c r="K36" s="2151">
        <v>8938.1</v>
      </c>
    </row>
    <row r="37" spans="1:12" ht="23.1" customHeight="1">
      <c r="A37" s="2134" t="s">
        <v>1693</v>
      </c>
      <c r="B37" s="2135" t="s">
        <v>1694</v>
      </c>
      <c r="C37" s="2148">
        <v>67017.778000000006</v>
      </c>
      <c r="D37" s="2148">
        <v>29606.603999999999</v>
      </c>
      <c r="E37" s="2148">
        <v>14264.776</v>
      </c>
      <c r="F37" s="2148">
        <f t="shared" si="0"/>
        <v>110889.15800000001</v>
      </c>
      <c r="G37" s="2150">
        <v>72282.100000000006</v>
      </c>
      <c r="H37" s="2150">
        <v>13827.498</v>
      </c>
      <c r="I37" s="2150">
        <v>8214.3050000000003</v>
      </c>
      <c r="J37" s="2150">
        <f t="shared" si="1"/>
        <v>22041.803</v>
      </c>
      <c r="K37" s="2151">
        <v>11834.2</v>
      </c>
    </row>
    <row r="38" spans="1:12" ht="23.1" customHeight="1">
      <c r="A38" s="2134" t="s">
        <v>1328</v>
      </c>
      <c r="B38" s="2135" t="s">
        <v>1695</v>
      </c>
      <c r="C38" s="2148">
        <v>77122.399999999994</v>
      </c>
      <c r="D38" s="2148">
        <v>39729.9</v>
      </c>
      <c r="E38" s="2148">
        <v>16752.3</v>
      </c>
      <c r="F38" s="2148">
        <f t="shared" si="0"/>
        <v>133604.59999999998</v>
      </c>
      <c r="G38" s="2150">
        <v>87712.1</v>
      </c>
      <c r="H38" s="2150">
        <v>15800.8</v>
      </c>
      <c r="I38" s="2150">
        <v>10053.5</v>
      </c>
      <c r="J38" s="2150">
        <f t="shared" si="1"/>
        <v>25854.3</v>
      </c>
      <c r="K38" s="2151">
        <v>17892.3</v>
      </c>
    </row>
    <row r="39" spans="1:12" ht="23.1" customHeight="1">
      <c r="A39" s="2134" t="s">
        <v>1329</v>
      </c>
      <c r="B39" s="2135" t="s">
        <v>1696</v>
      </c>
      <c r="C39" s="2148">
        <v>91446.9</v>
      </c>
      <c r="D39" s="2148">
        <v>53516.1</v>
      </c>
      <c r="E39" s="2148">
        <v>16386.900000000001</v>
      </c>
      <c r="F39" s="2148">
        <f t="shared" si="0"/>
        <v>161349.9</v>
      </c>
      <c r="G39" s="2150">
        <v>107622.72684728999</v>
      </c>
      <c r="H39" s="2150">
        <v>20320.7</v>
      </c>
      <c r="I39" s="2150">
        <v>8979.9</v>
      </c>
      <c r="J39" s="2150">
        <f t="shared" si="1"/>
        <v>29300.6</v>
      </c>
      <c r="K39" s="2151">
        <v>20496.400000000001</v>
      </c>
      <c r="L39" s="1736"/>
    </row>
    <row r="40" spans="1:12" ht="23.1" customHeight="1">
      <c r="A40" s="2134" t="s">
        <v>338</v>
      </c>
      <c r="B40" s="2135" t="s">
        <v>327</v>
      </c>
      <c r="C40" s="2154">
        <v>127738.94100000001</v>
      </c>
      <c r="D40" s="2154">
        <v>73088.864000000001</v>
      </c>
      <c r="E40" s="2154">
        <v>18834.113000000001</v>
      </c>
      <c r="F40" s="2148">
        <f t="shared" si="0"/>
        <v>219661.91800000001</v>
      </c>
      <c r="G40" s="2150">
        <v>143474.40568633997</v>
      </c>
      <c r="H40" s="2150">
        <v>26382.866999999998</v>
      </c>
      <c r="I40" s="2150">
        <v>9968.8610000000008</v>
      </c>
      <c r="J40" s="2150">
        <f t="shared" si="1"/>
        <v>36351.728000000003</v>
      </c>
      <c r="K40" s="2151">
        <v>18417.099999999999</v>
      </c>
      <c r="L40" s="1736"/>
    </row>
    <row r="41" spans="1:12" s="1738" customFormat="1" ht="23.1" customHeight="1">
      <c r="A41" s="2138" t="s">
        <v>339</v>
      </c>
      <c r="B41" s="2139" t="s">
        <v>328</v>
      </c>
      <c r="C41" s="2155">
        <v>186597.55300000001</v>
      </c>
      <c r="D41" s="2155">
        <v>40509.769</v>
      </c>
      <c r="E41" s="2155">
        <v>32581.784</v>
      </c>
      <c r="F41" s="2148">
        <f t="shared" si="0"/>
        <v>259689.10600000003</v>
      </c>
      <c r="G41" s="2150">
        <v>179945.82399999999</v>
      </c>
      <c r="H41" s="2150">
        <v>38545.970999999998</v>
      </c>
      <c r="I41" s="2150">
        <v>11223.382</v>
      </c>
      <c r="J41" s="2150">
        <f t="shared" si="1"/>
        <v>49769.352999999996</v>
      </c>
      <c r="K41" s="2151">
        <v>29914</v>
      </c>
      <c r="L41" s="1737"/>
    </row>
    <row r="42" spans="1:12" ht="23.1" customHeight="1">
      <c r="A42" s="2134" t="s">
        <v>340</v>
      </c>
      <c r="B42" s="2135" t="s">
        <v>329</v>
      </c>
      <c r="C42" s="2154">
        <v>210167.72700000001</v>
      </c>
      <c r="D42" s="2154">
        <v>47327.680999999997</v>
      </c>
      <c r="E42" s="2154">
        <v>37868.080000000002</v>
      </c>
      <c r="F42" s="2148">
        <f t="shared" si="0"/>
        <v>295363.48800000001</v>
      </c>
      <c r="G42" s="2150">
        <v>199819.01399999997</v>
      </c>
      <c r="H42" s="2150">
        <v>45922.175999999999</v>
      </c>
      <c r="I42" s="2150">
        <v>12075.605</v>
      </c>
      <c r="J42" s="2150">
        <f t="shared" si="1"/>
        <v>57997.781000000003</v>
      </c>
      <c r="K42" s="2151">
        <v>42515.775000000001</v>
      </c>
      <c r="L42" s="1736"/>
    </row>
    <row r="43" spans="1:12" ht="23.1" customHeight="1">
      <c r="A43" s="2134" t="s">
        <v>341</v>
      </c>
      <c r="B43" s="2135" t="s">
        <v>330</v>
      </c>
      <c r="C43" s="2154">
        <v>243460.00700000001</v>
      </c>
      <c r="D43" s="2154">
        <v>51390.716999999997</v>
      </c>
      <c r="E43" s="2154">
        <v>44316.800000000003</v>
      </c>
      <c r="F43" s="2148">
        <f t="shared" si="0"/>
        <v>339167.52399999998</v>
      </c>
      <c r="G43" s="2150">
        <v>244561.10400000002</v>
      </c>
      <c r="H43" s="2150">
        <v>40810.281000000003</v>
      </c>
      <c r="I43" s="2150">
        <v>11083.072</v>
      </c>
      <c r="J43" s="2150">
        <f t="shared" si="1"/>
        <v>51893.353000000003</v>
      </c>
      <c r="K43" s="2151">
        <v>36418.650999999998</v>
      </c>
      <c r="L43" s="1736"/>
    </row>
    <row r="44" spans="1:12" ht="23.1" customHeight="1">
      <c r="A44" s="2138" t="s">
        <v>342</v>
      </c>
      <c r="B44" s="2139" t="s">
        <v>331</v>
      </c>
      <c r="C44" s="2154">
        <v>247455.47200000001</v>
      </c>
      <c r="D44" s="2154">
        <v>54598.425000000003</v>
      </c>
      <c r="E44" s="2154">
        <v>56584.1</v>
      </c>
      <c r="F44" s="2148">
        <f t="shared" si="0"/>
        <v>358637.99699999997</v>
      </c>
      <c r="G44" s="2150">
        <v>296776.46099999995</v>
      </c>
      <c r="H44" s="2150">
        <v>35229.805</v>
      </c>
      <c r="I44" s="2150">
        <v>11969.11</v>
      </c>
      <c r="J44" s="2150">
        <f t="shared" si="1"/>
        <v>47198.915000000001</v>
      </c>
      <c r="K44" s="2151">
        <v>19042.855</v>
      </c>
    </row>
    <row r="45" spans="1:12" ht="23.1" customHeight="1">
      <c r="A45" s="2138" t="s">
        <v>155</v>
      </c>
      <c r="B45" s="2139" t="s">
        <v>332</v>
      </c>
      <c r="C45" s="2154">
        <v>303531.745</v>
      </c>
      <c r="D45" s="2154">
        <v>66694.726999999999</v>
      </c>
      <c r="E45" s="2154">
        <v>64825.8</v>
      </c>
      <c r="F45" s="2148">
        <f t="shared" si="0"/>
        <v>435052.272</v>
      </c>
      <c r="G45" s="2150">
        <v>363493.44699999999</v>
      </c>
      <c r="H45" s="2150">
        <v>42205.766000000003</v>
      </c>
      <c r="I45" s="2150">
        <v>17998.825000000001</v>
      </c>
      <c r="J45" s="2150">
        <f t="shared" si="1"/>
        <v>60204.591</v>
      </c>
      <c r="K45" s="2151">
        <v>19982.895</v>
      </c>
    </row>
    <row r="46" spans="1:12" ht="23.1" customHeight="1">
      <c r="A46" s="2138" t="s">
        <v>0</v>
      </c>
      <c r="B46" s="2139" t="s">
        <v>333</v>
      </c>
      <c r="C46" s="2154">
        <v>339278.02500000002</v>
      </c>
      <c r="D46" s="2154">
        <v>88754.707999999999</v>
      </c>
      <c r="E46" s="2154">
        <v>103307.25</v>
      </c>
      <c r="F46" s="2148">
        <f t="shared" si="0"/>
        <v>531339.98300000001</v>
      </c>
      <c r="G46" s="2150">
        <v>407947.73699999996</v>
      </c>
      <c r="H46" s="2150">
        <v>38174.309000000001</v>
      </c>
      <c r="I46" s="2150">
        <v>25531.279999999999</v>
      </c>
      <c r="J46" s="2150">
        <f t="shared" si="1"/>
        <v>63705.589</v>
      </c>
      <c r="K46" s="2151">
        <v>42367.578000000001</v>
      </c>
    </row>
    <row r="47" spans="1:12" ht="23.1" customHeight="1">
      <c r="A47" s="2138" t="s">
        <v>1</v>
      </c>
      <c r="B47" s="2139" t="s">
        <v>334</v>
      </c>
      <c r="C47" s="2155">
        <v>370986.80699999997</v>
      </c>
      <c r="D47" s="2155">
        <v>122350.43</v>
      </c>
      <c r="E47" s="2155">
        <v>107694.618</v>
      </c>
      <c r="F47" s="2150">
        <f>SUM(C47:E47)</f>
        <v>601031.85499999998</v>
      </c>
      <c r="G47" s="2150">
        <v>485239.02500000002</v>
      </c>
      <c r="H47" s="2150">
        <v>39543.955000000002</v>
      </c>
      <c r="I47" s="2150">
        <v>34455.872000000003</v>
      </c>
      <c r="J47" s="2150">
        <f t="shared" si="1"/>
        <v>73999.827000000005</v>
      </c>
      <c r="K47" s="2151">
        <v>87774.514999999999</v>
      </c>
    </row>
    <row r="48" spans="1:12" ht="23.1" customHeight="1">
      <c r="A48" s="2138" t="s">
        <v>87</v>
      </c>
      <c r="B48" s="2139" t="s">
        <v>335</v>
      </c>
      <c r="C48" s="2155">
        <v>518614.3</v>
      </c>
      <c r="D48" s="2155">
        <v>208749.4</v>
      </c>
      <c r="E48" s="2155">
        <v>109883.4</v>
      </c>
      <c r="F48" s="2150">
        <f>SUM(C48:E48)</f>
        <v>837247.1</v>
      </c>
      <c r="G48" s="2150">
        <v>612597.5</v>
      </c>
      <c r="H48" s="2150">
        <v>31932.3</v>
      </c>
      <c r="I48" s="2150">
        <v>58013</v>
      </c>
      <c r="J48" s="2150">
        <f t="shared" si="1"/>
        <v>89945.3</v>
      </c>
      <c r="K48" s="2151">
        <v>88337.700000000012</v>
      </c>
    </row>
    <row r="49" spans="1:11" ht="23.1" customHeight="1">
      <c r="A49" s="2138" t="s">
        <v>102</v>
      </c>
      <c r="B49" s="2139" t="s">
        <v>1697</v>
      </c>
      <c r="C49" s="2155">
        <v>696919.6</v>
      </c>
      <c r="D49" s="2155">
        <v>270713.7</v>
      </c>
      <c r="E49" s="2155">
        <v>119646.6</v>
      </c>
      <c r="F49" s="2150">
        <f>SUM(C49:E49)</f>
        <v>1087279.9000000001</v>
      </c>
      <c r="G49" s="2150">
        <v>726717.6</v>
      </c>
      <c r="H49" s="2150">
        <v>39318.699999999997</v>
      </c>
      <c r="I49" s="2150">
        <v>92232.7</v>
      </c>
      <c r="J49" s="2150">
        <f t="shared" si="1"/>
        <v>131551.4</v>
      </c>
      <c r="K49" s="2151">
        <v>144750.93</v>
      </c>
    </row>
    <row r="50" spans="1:11" ht="23.1" customHeight="1" thickBot="1">
      <c r="A50" s="2142" t="s">
        <v>1770</v>
      </c>
      <c r="B50" s="2143" t="s">
        <v>1771</v>
      </c>
      <c r="C50" s="2156">
        <v>782891.3</v>
      </c>
      <c r="D50" s="2156">
        <v>272768.5</v>
      </c>
      <c r="E50" s="2156">
        <v>152707.79999999999</v>
      </c>
      <c r="F50" s="2152">
        <f>SUM(C50:E50)</f>
        <v>1208367.6000000001</v>
      </c>
      <c r="G50" s="2152">
        <v>860002.3</v>
      </c>
      <c r="H50" s="2152">
        <v>46766.5</v>
      </c>
      <c r="I50" s="2152">
        <v>210278.5</v>
      </c>
      <c r="J50" s="2152">
        <f>I50+H50</f>
        <v>257045</v>
      </c>
      <c r="K50" s="2153">
        <v>96382</v>
      </c>
    </row>
    <row r="51" spans="1:11" ht="33.75" customHeight="1" thickTop="1">
      <c r="A51" s="3011" t="s">
        <v>1772</v>
      </c>
      <c r="B51" s="3011"/>
      <c r="C51" s="3011"/>
      <c r="D51" s="3011"/>
      <c r="E51" s="3011"/>
      <c r="F51" s="3011"/>
      <c r="G51" s="3011"/>
      <c r="H51" s="3011"/>
      <c r="I51" s="3011"/>
      <c r="J51" s="3011"/>
      <c r="K51" s="3011"/>
    </row>
    <row r="52" spans="1:11" s="1739" customFormat="1" ht="18.75" customHeight="1">
      <c r="A52" s="3013" t="s">
        <v>1773</v>
      </c>
      <c r="B52" s="3013"/>
      <c r="C52" s="3013"/>
      <c r="D52" s="3013"/>
      <c r="E52" s="3013"/>
      <c r="F52" s="3013"/>
      <c r="G52" s="3013"/>
      <c r="H52" s="3013"/>
      <c r="I52" s="3013"/>
      <c r="J52" s="3013"/>
      <c r="K52" s="3013"/>
    </row>
    <row r="53" spans="1:11" ht="29.25" customHeight="1">
      <c r="A53" s="3011" t="s">
        <v>1774</v>
      </c>
      <c r="B53" s="3011"/>
      <c r="C53" s="3011"/>
      <c r="D53" s="3011"/>
      <c r="E53" s="3011"/>
      <c r="F53" s="3011"/>
      <c r="G53" s="3011"/>
      <c r="H53" s="3011"/>
      <c r="I53" s="3011"/>
      <c r="J53" s="3011"/>
      <c r="K53" s="3011"/>
    </row>
    <row r="54" spans="1:11" s="1740" customFormat="1">
      <c r="A54" s="3012" t="s">
        <v>1775</v>
      </c>
      <c r="B54" s="3012"/>
      <c r="C54" s="3012"/>
      <c r="D54" s="3012"/>
      <c r="E54" s="3012"/>
      <c r="F54" s="3012"/>
      <c r="G54" s="3012"/>
      <c r="H54" s="3012"/>
      <c r="I54" s="3012"/>
      <c r="J54" s="3012"/>
      <c r="K54" s="3012"/>
    </row>
  </sheetData>
  <mergeCells count="13">
    <mergeCell ref="A53:K53"/>
    <mergeCell ref="A54:K54"/>
    <mergeCell ref="A51:K51"/>
    <mergeCell ref="A52:K52"/>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2" orientation="portrait"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M53"/>
  <sheetViews>
    <sheetView showGridLines="0" zoomScaleSheetLayoutView="100" workbookViewId="0">
      <selection activeCell="M16" sqref="M16"/>
    </sheetView>
  </sheetViews>
  <sheetFormatPr defaultRowHeight="15.75"/>
  <cols>
    <col min="1" max="1" width="11.42578125" style="1741" customWidth="1"/>
    <col min="2" max="2" width="11.140625" style="1741" customWidth="1"/>
    <col min="3" max="11" width="13.7109375" style="1689" customWidth="1"/>
    <col min="12" max="256" width="9.140625" style="1689"/>
    <col min="257" max="257" width="11.42578125" style="1689" customWidth="1"/>
    <col min="258" max="258" width="11.140625" style="1689" customWidth="1"/>
    <col min="259" max="267" width="13.7109375" style="1689" customWidth="1"/>
    <col min="268" max="512" width="9.140625" style="1689"/>
    <col min="513" max="513" width="11.42578125" style="1689" customWidth="1"/>
    <col min="514" max="514" width="11.140625" style="1689" customWidth="1"/>
    <col min="515" max="523" width="13.7109375" style="1689" customWidth="1"/>
    <col min="524" max="768" width="9.140625" style="1689"/>
    <col min="769" max="769" width="11.42578125" style="1689" customWidth="1"/>
    <col min="770" max="770" width="11.140625" style="1689" customWidth="1"/>
    <col min="771" max="779" width="13.7109375" style="1689" customWidth="1"/>
    <col min="780" max="1024" width="9.140625" style="1689"/>
    <col min="1025" max="1025" width="11.42578125" style="1689" customWidth="1"/>
    <col min="1026" max="1026" width="11.140625" style="1689" customWidth="1"/>
    <col min="1027" max="1035" width="13.7109375" style="1689" customWidth="1"/>
    <col min="1036" max="1280" width="9.140625" style="1689"/>
    <col min="1281" max="1281" width="11.42578125" style="1689" customWidth="1"/>
    <col min="1282" max="1282" width="11.140625" style="1689" customWidth="1"/>
    <col min="1283" max="1291" width="13.7109375" style="1689" customWidth="1"/>
    <col min="1292" max="1536" width="9.140625" style="1689"/>
    <col min="1537" max="1537" width="11.42578125" style="1689" customWidth="1"/>
    <col min="1538" max="1538" width="11.140625" style="1689" customWidth="1"/>
    <col min="1539" max="1547" width="13.7109375" style="1689" customWidth="1"/>
    <col min="1548" max="1792" width="9.140625" style="1689"/>
    <col min="1793" max="1793" width="11.42578125" style="1689" customWidth="1"/>
    <col min="1794" max="1794" width="11.140625" style="1689" customWidth="1"/>
    <col min="1795" max="1803" width="13.7109375" style="1689" customWidth="1"/>
    <col min="1804" max="2048" width="9.140625" style="1689"/>
    <col min="2049" max="2049" width="11.42578125" style="1689" customWidth="1"/>
    <col min="2050" max="2050" width="11.140625" style="1689" customWidth="1"/>
    <col min="2051" max="2059" width="13.7109375" style="1689" customWidth="1"/>
    <col min="2060" max="2304" width="9.140625" style="1689"/>
    <col min="2305" max="2305" width="11.42578125" style="1689" customWidth="1"/>
    <col min="2306" max="2306" width="11.140625" style="1689" customWidth="1"/>
    <col min="2307" max="2315" width="13.7109375" style="1689" customWidth="1"/>
    <col min="2316" max="2560" width="9.140625" style="1689"/>
    <col min="2561" max="2561" width="11.42578125" style="1689" customWidth="1"/>
    <col min="2562" max="2562" width="11.140625" style="1689" customWidth="1"/>
    <col min="2563" max="2571" width="13.7109375" style="1689" customWidth="1"/>
    <col min="2572" max="2816" width="9.140625" style="1689"/>
    <col min="2817" max="2817" width="11.42578125" style="1689" customWidth="1"/>
    <col min="2818" max="2818" width="11.140625" style="1689" customWidth="1"/>
    <col min="2819" max="2827" width="13.7109375" style="1689" customWidth="1"/>
    <col min="2828" max="3072" width="9.140625" style="1689"/>
    <col min="3073" max="3073" width="11.42578125" style="1689" customWidth="1"/>
    <col min="3074" max="3074" width="11.140625" style="1689" customWidth="1"/>
    <col min="3075" max="3083" width="13.7109375" style="1689" customWidth="1"/>
    <col min="3084" max="3328" width="9.140625" style="1689"/>
    <col min="3329" max="3329" width="11.42578125" style="1689" customWidth="1"/>
    <col min="3330" max="3330" width="11.140625" style="1689" customWidth="1"/>
    <col min="3331" max="3339" width="13.7109375" style="1689" customWidth="1"/>
    <col min="3340" max="3584" width="9.140625" style="1689"/>
    <col min="3585" max="3585" width="11.42578125" style="1689" customWidth="1"/>
    <col min="3586" max="3586" width="11.140625" style="1689" customWidth="1"/>
    <col min="3587" max="3595" width="13.7109375" style="1689" customWidth="1"/>
    <col min="3596" max="3840" width="9.140625" style="1689"/>
    <col min="3841" max="3841" width="11.42578125" style="1689" customWidth="1"/>
    <col min="3842" max="3842" width="11.140625" style="1689" customWidth="1"/>
    <col min="3843" max="3851" width="13.7109375" style="1689" customWidth="1"/>
    <col min="3852" max="4096" width="9.140625" style="1689"/>
    <col min="4097" max="4097" width="11.42578125" style="1689" customWidth="1"/>
    <col min="4098" max="4098" width="11.140625" style="1689" customWidth="1"/>
    <col min="4099" max="4107" width="13.7109375" style="1689" customWidth="1"/>
    <col min="4108" max="4352" width="9.140625" style="1689"/>
    <col min="4353" max="4353" width="11.42578125" style="1689" customWidth="1"/>
    <col min="4354" max="4354" width="11.140625" style="1689" customWidth="1"/>
    <col min="4355" max="4363" width="13.7109375" style="1689" customWidth="1"/>
    <col min="4364" max="4608" width="9.140625" style="1689"/>
    <col min="4609" max="4609" width="11.42578125" style="1689" customWidth="1"/>
    <col min="4610" max="4610" width="11.140625" style="1689" customWidth="1"/>
    <col min="4611" max="4619" width="13.7109375" style="1689" customWidth="1"/>
    <col min="4620" max="4864" width="9.140625" style="1689"/>
    <col min="4865" max="4865" width="11.42578125" style="1689" customWidth="1"/>
    <col min="4866" max="4866" width="11.140625" style="1689" customWidth="1"/>
    <col min="4867" max="4875" width="13.7109375" style="1689" customWidth="1"/>
    <col min="4876" max="5120" width="9.140625" style="1689"/>
    <col min="5121" max="5121" width="11.42578125" style="1689" customWidth="1"/>
    <col min="5122" max="5122" width="11.140625" style="1689" customWidth="1"/>
    <col min="5123" max="5131" width="13.7109375" style="1689" customWidth="1"/>
    <col min="5132" max="5376" width="9.140625" style="1689"/>
    <col min="5377" max="5377" width="11.42578125" style="1689" customWidth="1"/>
    <col min="5378" max="5378" width="11.140625" style="1689" customWidth="1"/>
    <col min="5379" max="5387" width="13.7109375" style="1689" customWidth="1"/>
    <col min="5388" max="5632" width="9.140625" style="1689"/>
    <col min="5633" max="5633" width="11.42578125" style="1689" customWidth="1"/>
    <col min="5634" max="5634" width="11.140625" style="1689" customWidth="1"/>
    <col min="5635" max="5643" width="13.7109375" style="1689" customWidth="1"/>
    <col min="5644" max="5888" width="9.140625" style="1689"/>
    <col min="5889" max="5889" width="11.42578125" style="1689" customWidth="1"/>
    <col min="5890" max="5890" width="11.140625" style="1689" customWidth="1"/>
    <col min="5891" max="5899" width="13.7109375" style="1689" customWidth="1"/>
    <col min="5900" max="6144" width="9.140625" style="1689"/>
    <col min="6145" max="6145" width="11.42578125" style="1689" customWidth="1"/>
    <col min="6146" max="6146" width="11.140625" style="1689" customWidth="1"/>
    <col min="6147" max="6155" width="13.7109375" style="1689" customWidth="1"/>
    <col min="6156" max="6400" width="9.140625" style="1689"/>
    <col min="6401" max="6401" width="11.42578125" style="1689" customWidth="1"/>
    <col min="6402" max="6402" width="11.140625" style="1689" customWidth="1"/>
    <col min="6403" max="6411" width="13.7109375" style="1689" customWidth="1"/>
    <col min="6412" max="6656" width="9.140625" style="1689"/>
    <col min="6657" max="6657" width="11.42578125" style="1689" customWidth="1"/>
    <col min="6658" max="6658" width="11.140625" style="1689" customWidth="1"/>
    <col min="6659" max="6667" width="13.7109375" style="1689" customWidth="1"/>
    <col min="6668" max="6912" width="9.140625" style="1689"/>
    <col min="6913" max="6913" width="11.42578125" style="1689" customWidth="1"/>
    <col min="6914" max="6914" width="11.140625" style="1689" customWidth="1"/>
    <col min="6915" max="6923" width="13.7109375" style="1689" customWidth="1"/>
    <col min="6924" max="7168" width="9.140625" style="1689"/>
    <col min="7169" max="7169" width="11.42578125" style="1689" customWidth="1"/>
    <col min="7170" max="7170" width="11.140625" style="1689" customWidth="1"/>
    <col min="7171" max="7179" width="13.7109375" style="1689" customWidth="1"/>
    <col min="7180" max="7424" width="9.140625" style="1689"/>
    <col min="7425" max="7425" width="11.42578125" style="1689" customWidth="1"/>
    <col min="7426" max="7426" width="11.140625" style="1689" customWidth="1"/>
    <col min="7427" max="7435" width="13.7109375" style="1689" customWidth="1"/>
    <col min="7436" max="7680" width="9.140625" style="1689"/>
    <col min="7681" max="7681" width="11.42578125" style="1689" customWidth="1"/>
    <col min="7682" max="7682" width="11.140625" style="1689" customWidth="1"/>
    <col min="7683" max="7691" width="13.7109375" style="1689" customWidth="1"/>
    <col min="7692" max="7936" width="9.140625" style="1689"/>
    <col min="7937" max="7937" width="11.42578125" style="1689" customWidth="1"/>
    <col min="7938" max="7938" width="11.140625" style="1689" customWidth="1"/>
    <col min="7939" max="7947" width="13.7109375" style="1689" customWidth="1"/>
    <col min="7948" max="8192" width="9.140625" style="1689"/>
    <col min="8193" max="8193" width="11.42578125" style="1689" customWidth="1"/>
    <col min="8194" max="8194" width="11.140625" style="1689" customWidth="1"/>
    <col min="8195" max="8203" width="13.7109375" style="1689" customWidth="1"/>
    <col min="8204" max="8448" width="9.140625" style="1689"/>
    <col min="8449" max="8449" width="11.42578125" style="1689" customWidth="1"/>
    <col min="8450" max="8450" width="11.140625" style="1689" customWidth="1"/>
    <col min="8451" max="8459" width="13.7109375" style="1689" customWidth="1"/>
    <col min="8460" max="8704" width="9.140625" style="1689"/>
    <col min="8705" max="8705" width="11.42578125" style="1689" customWidth="1"/>
    <col min="8706" max="8706" width="11.140625" style="1689" customWidth="1"/>
    <col min="8707" max="8715" width="13.7109375" style="1689" customWidth="1"/>
    <col min="8716" max="8960" width="9.140625" style="1689"/>
    <col min="8961" max="8961" width="11.42578125" style="1689" customWidth="1"/>
    <col min="8962" max="8962" width="11.140625" style="1689" customWidth="1"/>
    <col min="8963" max="8971" width="13.7109375" style="1689" customWidth="1"/>
    <col min="8972" max="9216" width="9.140625" style="1689"/>
    <col min="9217" max="9217" width="11.42578125" style="1689" customWidth="1"/>
    <col min="9218" max="9218" width="11.140625" style="1689" customWidth="1"/>
    <col min="9219" max="9227" width="13.7109375" style="1689" customWidth="1"/>
    <col min="9228" max="9472" width="9.140625" style="1689"/>
    <col min="9473" max="9473" width="11.42578125" style="1689" customWidth="1"/>
    <col min="9474" max="9474" width="11.140625" style="1689" customWidth="1"/>
    <col min="9475" max="9483" width="13.7109375" style="1689" customWidth="1"/>
    <col min="9484" max="9728" width="9.140625" style="1689"/>
    <col min="9729" max="9729" width="11.42578125" style="1689" customWidth="1"/>
    <col min="9730" max="9730" width="11.140625" style="1689" customWidth="1"/>
    <col min="9731" max="9739" width="13.7109375" style="1689" customWidth="1"/>
    <col min="9740" max="9984" width="9.140625" style="1689"/>
    <col min="9985" max="9985" width="11.42578125" style="1689" customWidth="1"/>
    <col min="9986" max="9986" width="11.140625" style="1689" customWidth="1"/>
    <col min="9987" max="9995" width="13.7109375" style="1689" customWidth="1"/>
    <col min="9996" max="10240" width="9.140625" style="1689"/>
    <col min="10241" max="10241" width="11.42578125" style="1689" customWidth="1"/>
    <col min="10242" max="10242" width="11.140625" style="1689" customWidth="1"/>
    <col min="10243" max="10251" width="13.7109375" style="1689" customWidth="1"/>
    <col min="10252" max="10496" width="9.140625" style="1689"/>
    <col min="10497" max="10497" width="11.42578125" style="1689" customWidth="1"/>
    <col min="10498" max="10498" width="11.140625" style="1689" customWidth="1"/>
    <col min="10499" max="10507" width="13.7109375" style="1689" customWidth="1"/>
    <col min="10508" max="10752" width="9.140625" style="1689"/>
    <col min="10753" max="10753" width="11.42578125" style="1689" customWidth="1"/>
    <col min="10754" max="10754" width="11.140625" style="1689" customWidth="1"/>
    <col min="10755" max="10763" width="13.7109375" style="1689" customWidth="1"/>
    <col min="10764" max="11008" width="9.140625" style="1689"/>
    <col min="11009" max="11009" width="11.42578125" style="1689" customWidth="1"/>
    <col min="11010" max="11010" width="11.140625" style="1689" customWidth="1"/>
    <col min="11011" max="11019" width="13.7109375" style="1689" customWidth="1"/>
    <col min="11020" max="11264" width="9.140625" style="1689"/>
    <col min="11265" max="11265" width="11.42578125" style="1689" customWidth="1"/>
    <col min="11266" max="11266" width="11.140625" style="1689" customWidth="1"/>
    <col min="11267" max="11275" width="13.7109375" style="1689" customWidth="1"/>
    <col min="11276" max="11520" width="9.140625" style="1689"/>
    <col min="11521" max="11521" width="11.42578125" style="1689" customWidth="1"/>
    <col min="11522" max="11522" width="11.140625" style="1689" customWidth="1"/>
    <col min="11523" max="11531" width="13.7109375" style="1689" customWidth="1"/>
    <col min="11532" max="11776" width="9.140625" style="1689"/>
    <col min="11777" max="11777" width="11.42578125" style="1689" customWidth="1"/>
    <col min="11778" max="11778" width="11.140625" style="1689" customWidth="1"/>
    <col min="11779" max="11787" width="13.7109375" style="1689" customWidth="1"/>
    <col min="11788" max="12032" width="9.140625" style="1689"/>
    <col min="12033" max="12033" width="11.42578125" style="1689" customWidth="1"/>
    <col min="12034" max="12034" width="11.140625" style="1689" customWidth="1"/>
    <col min="12035" max="12043" width="13.7109375" style="1689" customWidth="1"/>
    <col min="12044" max="12288" width="9.140625" style="1689"/>
    <col min="12289" max="12289" width="11.42578125" style="1689" customWidth="1"/>
    <col min="12290" max="12290" width="11.140625" style="1689" customWidth="1"/>
    <col min="12291" max="12299" width="13.7109375" style="1689" customWidth="1"/>
    <col min="12300" max="12544" width="9.140625" style="1689"/>
    <col min="12545" max="12545" width="11.42578125" style="1689" customWidth="1"/>
    <col min="12546" max="12546" width="11.140625" style="1689" customWidth="1"/>
    <col min="12547" max="12555" width="13.7109375" style="1689" customWidth="1"/>
    <col min="12556" max="12800" width="9.140625" style="1689"/>
    <col min="12801" max="12801" width="11.42578125" style="1689" customWidth="1"/>
    <col min="12802" max="12802" width="11.140625" style="1689" customWidth="1"/>
    <col min="12803" max="12811" width="13.7109375" style="1689" customWidth="1"/>
    <col min="12812" max="13056" width="9.140625" style="1689"/>
    <col min="13057" max="13057" width="11.42578125" style="1689" customWidth="1"/>
    <col min="13058" max="13058" width="11.140625" style="1689" customWidth="1"/>
    <col min="13059" max="13067" width="13.7109375" style="1689" customWidth="1"/>
    <col min="13068" max="13312" width="9.140625" style="1689"/>
    <col min="13313" max="13313" width="11.42578125" style="1689" customWidth="1"/>
    <col min="13314" max="13314" width="11.140625" style="1689" customWidth="1"/>
    <col min="13315" max="13323" width="13.7109375" style="1689" customWidth="1"/>
    <col min="13324" max="13568" width="9.140625" style="1689"/>
    <col min="13569" max="13569" width="11.42578125" style="1689" customWidth="1"/>
    <col min="13570" max="13570" width="11.140625" style="1689" customWidth="1"/>
    <col min="13571" max="13579" width="13.7109375" style="1689" customWidth="1"/>
    <col min="13580" max="13824" width="9.140625" style="1689"/>
    <col min="13825" max="13825" width="11.42578125" style="1689" customWidth="1"/>
    <col min="13826" max="13826" width="11.140625" style="1689" customWidth="1"/>
    <col min="13827" max="13835" width="13.7109375" style="1689" customWidth="1"/>
    <col min="13836" max="14080" width="9.140625" style="1689"/>
    <col min="14081" max="14081" width="11.42578125" style="1689" customWidth="1"/>
    <col min="14082" max="14082" width="11.140625" style="1689" customWidth="1"/>
    <col min="14083" max="14091" width="13.7109375" style="1689" customWidth="1"/>
    <col min="14092" max="14336" width="9.140625" style="1689"/>
    <col min="14337" max="14337" width="11.42578125" style="1689" customWidth="1"/>
    <col min="14338" max="14338" width="11.140625" style="1689" customWidth="1"/>
    <col min="14339" max="14347" width="13.7109375" style="1689" customWidth="1"/>
    <col min="14348" max="14592" width="9.140625" style="1689"/>
    <col min="14593" max="14593" width="11.42578125" style="1689" customWidth="1"/>
    <col min="14594" max="14594" width="11.140625" style="1689" customWidth="1"/>
    <col min="14595" max="14603" width="13.7109375" style="1689" customWidth="1"/>
    <col min="14604" max="14848" width="9.140625" style="1689"/>
    <col min="14849" max="14849" width="11.42578125" style="1689" customWidth="1"/>
    <col min="14850" max="14850" width="11.140625" style="1689" customWidth="1"/>
    <col min="14851" max="14859" width="13.7109375" style="1689" customWidth="1"/>
    <col min="14860" max="15104" width="9.140625" style="1689"/>
    <col min="15105" max="15105" width="11.42578125" style="1689" customWidth="1"/>
    <col min="15106" max="15106" width="11.140625" style="1689" customWidth="1"/>
    <col min="15107" max="15115" width="13.7109375" style="1689" customWidth="1"/>
    <col min="15116" max="15360" width="9.140625" style="1689"/>
    <col min="15361" max="15361" width="11.42578125" style="1689" customWidth="1"/>
    <col min="15362" max="15362" width="11.140625" style="1689" customWidth="1"/>
    <col min="15363" max="15371" width="13.7109375" style="1689" customWidth="1"/>
    <col min="15372" max="15616" width="9.140625" style="1689"/>
    <col min="15617" max="15617" width="11.42578125" style="1689" customWidth="1"/>
    <col min="15618" max="15618" width="11.140625" style="1689" customWidth="1"/>
    <col min="15619" max="15627" width="13.7109375" style="1689" customWidth="1"/>
    <col min="15628" max="15872" width="9.140625" style="1689"/>
    <col min="15873" max="15873" width="11.42578125" style="1689" customWidth="1"/>
    <col min="15874" max="15874" width="11.140625" style="1689" customWidth="1"/>
    <col min="15875" max="15883" width="13.7109375" style="1689" customWidth="1"/>
    <col min="15884" max="16128" width="9.140625" style="1689"/>
    <col min="16129" max="16129" width="11.42578125" style="1689" customWidth="1"/>
    <col min="16130" max="16130" width="11.140625" style="1689" customWidth="1"/>
    <col min="16131" max="16139" width="13.7109375" style="1689" customWidth="1"/>
    <col min="16140" max="16384" width="9.140625" style="1689"/>
  </cols>
  <sheetData>
    <row r="1" spans="1:11">
      <c r="A1" s="3014" t="s">
        <v>1776</v>
      </c>
      <c r="B1" s="3014"/>
      <c r="C1" s="3014"/>
      <c r="D1" s="3014"/>
      <c r="E1" s="3014"/>
      <c r="F1" s="3014"/>
      <c r="G1" s="3014"/>
      <c r="H1" s="3014"/>
      <c r="I1" s="3014"/>
      <c r="J1" s="3014"/>
      <c r="K1" s="3014"/>
    </row>
    <row r="2" spans="1:11">
      <c r="A2" s="3014" t="s">
        <v>1777</v>
      </c>
      <c r="B2" s="3014"/>
      <c r="C2" s="3014"/>
      <c r="D2" s="3014"/>
      <c r="E2" s="3014"/>
      <c r="F2" s="3014"/>
      <c r="G2" s="3014"/>
      <c r="H2" s="3014"/>
      <c r="I2" s="3014"/>
      <c r="J2" s="3014"/>
      <c r="K2" s="3014"/>
    </row>
    <row r="3" spans="1:11" ht="16.5" thickBot="1">
      <c r="A3" s="3015" t="s">
        <v>1778</v>
      </c>
      <c r="B3" s="3015"/>
      <c r="C3" s="3015"/>
      <c r="D3" s="3015"/>
      <c r="E3" s="3015"/>
      <c r="F3" s="3015"/>
      <c r="G3" s="3015"/>
      <c r="H3" s="3015"/>
      <c r="I3" s="3015"/>
      <c r="J3" s="3015"/>
      <c r="K3" s="3015"/>
    </row>
    <row r="4" spans="1:11" s="1682" customFormat="1" ht="16.5" customHeight="1" thickTop="1">
      <c r="A4" s="3016" t="s">
        <v>1626</v>
      </c>
      <c r="B4" s="2984" t="s">
        <v>1627</v>
      </c>
      <c r="C4" s="3018" t="s">
        <v>1760</v>
      </c>
      <c r="D4" s="3018"/>
      <c r="E4" s="3018"/>
      <c r="F4" s="3018"/>
      <c r="G4" s="3019" t="s">
        <v>1761</v>
      </c>
      <c r="H4" s="3018" t="s">
        <v>1762</v>
      </c>
      <c r="I4" s="3018"/>
      <c r="J4" s="3018"/>
      <c r="K4" s="3021" t="s">
        <v>1763</v>
      </c>
    </row>
    <row r="5" spans="1:11" s="1682" customFormat="1" ht="31.5">
      <c r="A5" s="3017"/>
      <c r="B5" s="2985"/>
      <c r="C5" s="1734" t="s">
        <v>1765</v>
      </c>
      <c r="D5" s="1734" t="s">
        <v>1766</v>
      </c>
      <c r="E5" s="1735" t="s">
        <v>1767</v>
      </c>
      <c r="F5" s="1735" t="s">
        <v>757</v>
      </c>
      <c r="G5" s="3020"/>
      <c r="H5" s="1735" t="s">
        <v>1768</v>
      </c>
      <c r="I5" s="1735" t="s">
        <v>1769</v>
      </c>
      <c r="J5" s="1735" t="s">
        <v>597</v>
      </c>
      <c r="K5" s="3022"/>
    </row>
    <row r="6" spans="1:11" ht="21.75" customHeight="1">
      <c r="A6" s="2130" t="s">
        <v>1635</v>
      </c>
      <c r="B6" s="2131" t="s">
        <v>1636</v>
      </c>
      <c r="C6" s="2146">
        <f>'Gov Finance'!C7/'Gov Finance'!C6*100-100</f>
        <v>23.759398496240607</v>
      </c>
      <c r="D6" s="2146">
        <f>'Gov Finance'!D7/'Gov Finance'!D6*100-100</f>
        <v>28.078155691098942</v>
      </c>
      <c r="E6" s="2146">
        <f>'Gov Finance'!E7/'Gov Finance'!E6*100-100</f>
        <v>11.034482758620683</v>
      </c>
      <c r="F6" s="2146">
        <f>'Gov Finance'!F7/'Gov Finance'!F6*100-100</f>
        <v>26.397146254458988</v>
      </c>
      <c r="G6" s="2146">
        <f>'Gov Finance'!G7/'Gov Finance'!G6*100-100</f>
        <v>10.427010923535263</v>
      </c>
      <c r="H6" s="2146">
        <f>'Gov Finance'!H7/'Gov Finance'!H6*100-100</f>
        <v>27.192362093352187</v>
      </c>
      <c r="I6" s="2146">
        <f>'Gov Finance'!I7/'Gov Finance'!I6*100-100</f>
        <v>40.384615384615387</v>
      </c>
      <c r="J6" s="2146">
        <f>'Gov Finance'!J7/'Gov Finance'!J6*100-100</f>
        <v>30.739400206825223</v>
      </c>
      <c r="K6" s="2147">
        <f>'Gov Finance'!K7/'Gov Finance'!K6*100-100</f>
        <v>100</v>
      </c>
    </row>
    <row r="7" spans="1:11" ht="21.75" customHeight="1">
      <c r="A7" s="2134" t="s">
        <v>1637</v>
      </c>
      <c r="B7" s="2135" t="s">
        <v>1638</v>
      </c>
      <c r="C7" s="2148">
        <f>'Gov Finance'!C8/'Gov Finance'!C7*100-100</f>
        <v>20.428311057108147</v>
      </c>
      <c r="D7" s="2148">
        <f>'Gov Finance'!D8/'Gov Finance'!D7*100-100</f>
        <v>20.937928807813378</v>
      </c>
      <c r="E7" s="2148">
        <f>'Gov Finance'!E8/'Gov Finance'!E7*100-100</f>
        <v>143.47826086956525</v>
      </c>
      <c r="F7" s="2148">
        <f>'Gov Finance'!F8/'Gov Finance'!F7*100-100</f>
        <v>21.793665725932868</v>
      </c>
      <c r="G7" s="2148">
        <f>'Gov Finance'!G8/'Gov Finance'!G7*100-100</f>
        <v>19.739208633093526</v>
      </c>
      <c r="H7" s="2148">
        <f>'Gov Finance'!H8/'Gov Finance'!H7*100-100</f>
        <v>9.1465109813733818</v>
      </c>
      <c r="I7" s="2148">
        <f>'Gov Finance'!I8/'Gov Finance'!I7*100-100</f>
        <v>12.534246575342479</v>
      </c>
      <c r="J7" s="2148">
        <f>'Gov Finance'!J8/'Gov Finance'!J7*100-100</f>
        <v>10.124579790389589</v>
      </c>
      <c r="K7" s="2149">
        <f>'Gov Finance'!K8/'Gov Finance'!K7*100-100</f>
        <v>50</v>
      </c>
    </row>
    <row r="8" spans="1:11" ht="21.75" customHeight="1">
      <c r="A8" s="2134" t="s">
        <v>1639</v>
      </c>
      <c r="B8" s="2135" t="s">
        <v>1640</v>
      </c>
      <c r="C8" s="2148">
        <f>'Gov Finance'!C9/'Gov Finance'!C8*100-100</f>
        <v>3.7457434733257742</v>
      </c>
      <c r="D8" s="2148">
        <f>'Gov Finance'!D9/'Gov Finance'!D8*100-100</f>
        <v>20.670092771808044</v>
      </c>
      <c r="E8" s="2148">
        <f>'Gov Finance'!E9/'Gov Finance'!E8*100-100</f>
        <v>13.010204081632651</v>
      </c>
      <c r="F8" s="2148">
        <f>'Gov Finance'!F9/'Gov Finance'!F8*100-100</f>
        <v>14.782869893580525</v>
      </c>
      <c r="G8" s="2148">
        <f>'Gov Finance'!G9/'Gov Finance'!G8*100-100</f>
        <v>16.66541494555014</v>
      </c>
      <c r="H8" s="2148">
        <f>'Gov Finance'!H9/'Gov Finance'!H8*100-100</f>
        <v>18.848700967906268</v>
      </c>
      <c r="I8" s="2148">
        <f>'Gov Finance'!I9/'Gov Finance'!I8*100-100</f>
        <v>132.37979306147292</v>
      </c>
      <c r="J8" s="2148">
        <f>'Gov Finance'!J9/'Gov Finance'!J8*100-100</f>
        <v>52.343329143472801</v>
      </c>
      <c r="K8" s="2149">
        <f>'Gov Finance'!K9/'Gov Finance'!K8*100-100</f>
        <v>-20</v>
      </c>
    </row>
    <row r="9" spans="1:11" ht="21.75" customHeight="1">
      <c r="A9" s="2134" t="s">
        <v>1641</v>
      </c>
      <c r="B9" s="2135" t="s">
        <v>1642</v>
      </c>
      <c r="C9" s="2148">
        <f>'Gov Finance'!C10/'Gov Finance'!C9*100-100</f>
        <v>19.754437150498433</v>
      </c>
      <c r="D9" s="2148">
        <f>'Gov Finance'!D10/'Gov Finance'!D9*100-100</f>
        <v>9.4469026548672446</v>
      </c>
      <c r="E9" s="2148">
        <f>'Gov Finance'!E10/'Gov Finance'!E9*100-100</f>
        <v>27.765237020316036</v>
      </c>
      <c r="F9" s="2148">
        <f>'Gov Finance'!F10/'Gov Finance'!F9*100-100</f>
        <v>12.920109162959363</v>
      </c>
      <c r="G9" s="2148">
        <f>'Gov Finance'!G10/'Gov Finance'!G9*100-100</f>
        <v>15.739667825415211</v>
      </c>
      <c r="H9" s="2148">
        <f>'Gov Finance'!H10/'Gov Finance'!H9*100-100</f>
        <v>28.418345477925413</v>
      </c>
      <c r="I9" s="2148">
        <f>'Gov Finance'!I10/'Gov Finance'!I9*100-100</f>
        <v>2.1948664222105805</v>
      </c>
      <c r="J9" s="2148">
        <f>'Gov Finance'!J10/'Gov Finance'!J9*100-100</f>
        <v>16.617161716171623</v>
      </c>
      <c r="K9" s="2149">
        <f>'Gov Finance'!K10/'Gov Finance'!K9*100-100</f>
        <v>-16.666666666666657</v>
      </c>
    </row>
    <row r="10" spans="1:11" ht="21.75" customHeight="1">
      <c r="A10" s="2134" t="s">
        <v>1643</v>
      </c>
      <c r="B10" s="2135" t="s">
        <v>1644</v>
      </c>
      <c r="C10" s="2148">
        <f>'Gov Finance'!C11/'Gov Finance'!C10*100-100</f>
        <v>8.3341792711399734</v>
      </c>
      <c r="D10" s="2148">
        <f>'Gov Finance'!D11/'Gov Finance'!D10*100-100</f>
        <v>16.666666666666671</v>
      </c>
      <c r="E10" s="2148">
        <f>'Gov Finance'!E11/'Gov Finance'!E10*100-100</f>
        <v>67.66784452296821</v>
      </c>
      <c r="F10" s="2148">
        <f>'Gov Finance'!F11/'Gov Finance'!F10*100-100</f>
        <v>14.904817083264348</v>
      </c>
      <c r="G10" s="2148">
        <f>'Gov Finance'!G11/'Gov Finance'!G10*100-100</f>
        <v>3.2927304076978601</v>
      </c>
      <c r="H10" s="2148">
        <f>'Gov Finance'!H11/'Gov Finance'!H10*100-100</f>
        <v>34.445927903871819</v>
      </c>
      <c r="I10" s="2148">
        <f>'Gov Finance'!I11/'Gov Finance'!I10*100-100</f>
        <v>37.090573581423968</v>
      </c>
      <c r="J10" s="2148">
        <f>'Gov Finance'!J11/'Gov Finance'!J10*100-100</f>
        <v>35.48889203339462</v>
      </c>
      <c r="K10" s="2149">
        <f>'Gov Finance'!K11/'Gov Finance'!K10*100-100</f>
        <v>-10</v>
      </c>
    </row>
    <row r="11" spans="1:11" ht="21.75" customHeight="1">
      <c r="A11" s="2134" t="s">
        <v>1645</v>
      </c>
      <c r="B11" s="2135" t="s">
        <v>1646</v>
      </c>
      <c r="C11" s="2148">
        <f>'Gov Finance'!C12/'Gov Finance'!C11*100-100</f>
        <v>19.462143928035999</v>
      </c>
      <c r="D11" s="2148">
        <f>'Gov Finance'!D12/'Gov Finance'!D11*100-100</f>
        <v>18.301134886944467</v>
      </c>
      <c r="E11" s="2148">
        <f>'Gov Finance'!E12/'Gov Finance'!E11*100-100</f>
        <v>-9.0621707060063272</v>
      </c>
      <c r="F11" s="2148">
        <f>'Gov Finance'!F12/'Gov Finance'!F11*100-100</f>
        <v>17.909931714063447</v>
      </c>
      <c r="G11" s="2148">
        <f>'Gov Finance'!G12/'Gov Finance'!G11*100-100</f>
        <v>29.255290506704</v>
      </c>
      <c r="H11" s="2148">
        <f>'Gov Finance'!H12/'Gov Finance'!H11*100-100</f>
        <v>7.8574975173783486</v>
      </c>
      <c r="I11" s="2148">
        <f>'Gov Finance'!I12/'Gov Finance'!I11*100-100</f>
        <v>29.613011777902415</v>
      </c>
      <c r="J11" s="2148">
        <f>'Gov Finance'!J12/'Gov Finance'!J11*100-100</f>
        <v>16.538604998135014</v>
      </c>
      <c r="K11" s="2149">
        <f>'Gov Finance'!K12/'Gov Finance'!K11*100-100</f>
        <v>38.888888888888886</v>
      </c>
    </row>
    <row r="12" spans="1:11" ht="21.75" customHeight="1">
      <c r="A12" s="2134" t="s">
        <v>1647</v>
      </c>
      <c r="B12" s="2135" t="s">
        <v>1648</v>
      </c>
      <c r="C12" s="2148">
        <f>'Gov Finance'!C13/'Gov Finance'!C12*100-100</f>
        <v>20.056475017648438</v>
      </c>
      <c r="D12" s="2148">
        <f>'Gov Finance'!D13/'Gov Finance'!D12*100-100</f>
        <v>36.461499029695005</v>
      </c>
      <c r="E12" s="2148">
        <f>'Gov Finance'!E13/'Gov Finance'!E12*100-100</f>
        <v>20.278099652375431</v>
      </c>
      <c r="F12" s="2148">
        <f>'Gov Finance'!F13/'Gov Finance'!F12*100-100</f>
        <v>31.009456784693214</v>
      </c>
      <c r="G12" s="2148">
        <f>'Gov Finance'!G13/'Gov Finance'!G12*100-100</f>
        <v>11.481419763372756</v>
      </c>
      <c r="H12" s="2148">
        <f>'Gov Finance'!H13/'Gov Finance'!H12*100-100</f>
        <v>14.316952468638505</v>
      </c>
      <c r="I12" s="2148">
        <f>'Gov Finance'!I13/'Gov Finance'!I12*100-100</f>
        <v>5.279099956728686</v>
      </c>
      <c r="J12" s="2148">
        <f>'Gov Finance'!J13/'Gov Finance'!J12*100-100</f>
        <v>10.30597874791961</v>
      </c>
      <c r="K12" s="2149">
        <f>'Gov Finance'!K13/'Gov Finance'!K12*100-100</f>
        <v>100</v>
      </c>
    </row>
    <row r="13" spans="1:11" ht="21.75" customHeight="1">
      <c r="A13" s="2134" t="s">
        <v>1649</v>
      </c>
      <c r="B13" s="2135" t="s">
        <v>1650</v>
      </c>
      <c r="C13" s="2148">
        <f>'Gov Finance'!C14/'Gov Finance'!C13*100-100</f>
        <v>24.362994903959219</v>
      </c>
      <c r="D13" s="2148">
        <f>'Gov Finance'!D14/'Gov Finance'!D13*100-100</f>
        <v>33.679465507526373</v>
      </c>
      <c r="E13" s="2148">
        <f>'Gov Finance'!E14/'Gov Finance'!E13*100-100</f>
        <v>-9.8265895953757223</v>
      </c>
      <c r="F13" s="2148">
        <f>'Gov Finance'!F14/'Gov Finance'!F13*100-100</f>
        <v>30.177382351295421</v>
      </c>
      <c r="G13" s="2148">
        <f>'Gov Finance'!G14/'Gov Finance'!G13*100-100</f>
        <v>5.9529147982062796</v>
      </c>
      <c r="H13" s="2148">
        <f>'Gov Finance'!H14/'Gov Finance'!H13*100-100</f>
        <v>9.7452934662236999</v>
      </c>
      <c r="I13" s="2148">
        <f>'Gov Finance'!I14/'Gov Finance'!I13*100-100</f>
        <v>35.059597205096594</v>
      </c>
      <c r="J13" s="2148">
        <f>'Gov Finance'!J14/'Gov Finance'!J13*100-100</f>
        <v>20.467734447539442</v>
      </c>
      <c r="K13" s="2149">
        <f>'Gov Finance'!K14/'Gov Finance'!K13*100-100</f>
        <v>100</v>
      </c>
    </row>
    <row r="14" spans="1:11" ht="21.75" customHeight="1">
      <c r="A14" s="2134" t="s">
        <v>1651</v>
      </c>
      <c r="B14" s="2135" t="s">
        <v>1652</v>
      </c>
      <c r="C14" s="2148">
        <f>'Gov Finance'!C15/'Gov Finance'!C14*100-100</f>
        <v>10.69083267664827</v>
      </c>
      <c r="D14" s="2148">
        <f>'Gov Finance'!D15/'Gov Finance'!D14*100-100</f>
        <v>3.6470564621344295</v>
      </c>
      <c r="E14" s="2148">
        <f>'Gov Finance'!E15/'Gov Finance'!E14*100-100</f>
        <v>77.884615384615387</v>
      </c>
      <c r="F14" s="2148">
        <f>'Gov Finance'!F15/'Gov Finance'!F14*100-100</f>
        <v>6.5637895460797608</v>
      </c>
      <c r="G14" s="2148">
        <f>'Gov Finance'!G15/'Gov Finance'!G14*100-100</f>
        <v>20.138962367298021</v>
      </c>
      <c r="H14" s="2148">
        <f>'Gov Finance'!H15/'Gov Finance'!H14*100-100</f>
        <v>-19.58535914136317</v>
      </c>
      <c r="I14" s="2148">
        <f>'Gov Finance'!I15/'Gov Finance'!I14*100-100</f>
        <v>69.496855345911968</v>
      </c>
      <c r="J14" s="2148">
        <f>'Gov Finance'!J15/'Gov Finance'!J14*100-100</f>
        <v>22.717857314899589</v>
      </c>
      <c r="K14" s="2149">
        <f>'Gov Finance'!K15/'Gov Finance'!K14*100-100</f>
        <v>57.680000000000007</v>
      </c>
    </row>
    <row r="15" spans="1:11" ht="21.75" customHeight="1">
      <c r="A15" s="2134" t="s">
        <v>1653</v>
      </c>
      <c r="B15" s="2135" t="s">
        <v>1654</v>
      </c>
      <c r="C15" s="2148">
        <f>'Gov Finance'!C16/'Gov Finance'!C15*100-100</f>
        <v>29.634551495016609</v>
      </c>
      <c r="D15" s="2148">
        <f>'Gov Finance'!D16/'Gov Finance'!D15*100-100</f>
        <v>6.2918780742863731</v>
      </c>
      <c r="E15" s="2148">
        <f>'Gov Finance'!E16/'Gov Finance'!E15*100-100</f>
        <v>4.924924924924909</v>
      </c>
      <c r="F15" s="2148">
        <f>'Gov Finance'!F16/'Gov Finance'!F15*100-100</f>
        <v>12.874295779382308</v>
      </c>
      <c r="G15" s="2148">
        <f>'Gov Finance'!G16/'Gov Finance'!G15*100-100</f>
        <v>14.981064498135808</v>
      </c>
      <c r="H15" s="2148">
        <f>'Gov Finance'!H16/'Gov Finance'!H15*100-100</f>
        <v>5.3388090349075981</v>
      </c>
      <c r="I15" s="2148">
        <f>'Gov Finance'!I16/'Gov Finance'!I15*100-100</f>
        <v>5.0272308336824381</v>
      </c>
      <c r="J15" s="2148">
        <f>'Gov Finance'!J16/'Gov Finance'!J15*100-100</f>
        <v>5.1344455348380791</v>
      </c>
      <c r="K15" s="2149">
        <f>'Gov Finance'!K16/'Gov Finance'!K15*100-100</f>
        <v>14.148909183155766</v>
      </c>
    </row>
    <row r="16" spans="1:11" ht="21.75" customHeight="1">
      <c r="A16" s="2134" t="s">
        <v>1655</v>
      </c>
      <c r="B16" s="2135" t="s">
        <v>1656</v>
      </c>
      <c r="C16" s="2148">
        <f>'Gov Finance'!C17/'Gov Finance'!C16*100-100</f>
        <v>18.664421175953706</v>
      </c>
      <c r="D16" s="2148">
        <f>'Gov Finance'!D17/'Gov Finance'!D16*100-100</f>
        <v>13.198025033250133</v>
      </c>
      <c r="E16" s="2148">
        <f>'Gov Finance'!E17/'Gov Finance'!E16*100-100</f>
        <v>96.222095020034374</v>
      </c>
      <c r="F16" s="2148">
        <f>'Gov Finance'!F17/'Gov Finance'!F16*100-100</f>
        <v>16.704388430933406</v>
      </c>
      <c r="G16" s="2148">
        <f>'Gov Finance'!G17/'Gov Finance'!G16*100-100</f>
        <v>18.584997191441559</v>
      </c>
      <c r="H16" s="2148">
        <f>'Gov Finance'!H17/'Gov Finance'!H16*100-100</f>
        <v>27.019709768247793</v>
      </c>
      <c r="I16" s="2148">
        <f>'Gov Finance'!I17/'Gov Finance'!I16*100-100</f>
        <v>42.520941364180288</v>
      </c>
      <c r="J16" s="2148">
        <f>'Gov Finance'!J17/'Gov Finance'!J16*100-100</f>
        <v>37.176567225478834</v>
      </c>
      <c r="K16" s="2149">
        <f>'Gov Finance'!K17/'Gov Finance'!K16*100-100</f>
        <v>-22.029001611200613</v>
      </c>
    </row>
    <row r="17" spans="1:11" ht="21.75" customHeight="1">
      <c r="A17" s="2134" t="s">
        <v>1657</v>
      </c>
      <c r="B17" s="2135" t="s">
        <v>1658</v>
      </c>
      <c r="C17" s="2148">
        <f>'Gov Finance'!C18/'Gov Finance'!C17*100-100</f>
        <v>16.765395532518838</v>
      </c>
      <c r="D17" s="2148">
        <f>'Gov Finance'!D18/'Gov Finance'!D17*100-100</f>
        <v>18.749094654842182</v>
      </c>
      <c r="E17" s="2148">
        <f>'Gov Finance'!E18/'Gov Finance'!E17*100-100</f>
        <v>2.2753792298716462</v>
      </c>
      <c r="F17" s="2148">
        <f>'Gov Finance'!F18/'Gov Finance'!F17*100-100</f>
        <v>17.51640791662841</v>
      </c>
      <c r="G17" s="2148">
        <f>'Gov Finance'!G18/'Gov Finance'!G17*100-100</f>
        <v>28.648939605985561</v>
      </c>
      <c r="H17" s="2148">
        <f>'Gov Finance'!H18/'Gov Finance'!H17*100-100</f>
        <v>9.5660329098814714</v>
      </c>
      <c r="I17" s="2148">
        <f>'Gov Finance'!I18/'Gov Finance'!I17*100-100</f>
        <v>8.1843988644996415</v>
      </c>
      <c r="J17" s="2148">
        <f>'Gov Finance'!J18/'Gov Finance'!J17*100-100</f>
        <v>8.6254763200871025</v>
      </c>
      <c r="K17" s="2149">
        <f>'Gov Finance'!K18/'Gov Finance'!K17*100-100</f>
        <v>17.193957531708691</v>
      </c>
    </row>
    <row r="18" spans="1:11" ht="21.75" customHeight="1">
      <c r="A18" s="2134" t="s">
        <v>1659</v>
      </c>
      <c r="B18" s="2135" t="s">
        <v>1660</v>
      </c>
      <c r="C18" s="2148">
        <f>'Gov Finance'!C19/'Gov Finance'!C18*100-100</f>
        <v>13.076679173492579</v>
      </c>
      <c r="D18" s="2148">
        <f>'Gov Finance'!D19/'Gov Finance'!D18*100-100</f>
        <v>27.785307671455683</v>
      </c>
      <c r="E18" s="2148">
        <f>'Gov Finance'!E19/'Gov Finance'!E18*100-100</f>
        <v>13.377067883628072</v>
      </c>
      <c r="F18" s="2148">
        <f>'Gov Finance'!F19/'Gov Finance'!F18*100-100</f>
        <v>22.511551957752829</v>
      </c>
      <c r="G18" s="2148">
        <f>'Gov Finance'!G19/'Gov Finance'!G18*100-100</f>
        <v>22.013020702582395</v>
      </c>
      <c r="H18" s="2148">
        <f>'Gov Finance'!H19/'Gov Finance'!H18*100-100</f>
        <v>61.606100692553156</v>
      </c>
      <c r="I18" s="2148">
        <f>'Gov Finance'!I19/'Gov Finance'!I18*100-100</f>
        <v>41.022987656146057</v>
      </c>
      <c r="J18" s="2148">
        <f>'Gov Finance'!J19/'Gov Finance'!J18*100-100</f>
        <v>47.650905810719394</v>
      </c>
      <c r="K18" s="2149">
        <f>'Gov Finance'!K19/'Gov Finance'!K18*100-100</f>
        <v>-31.294460995926315</v>
      </c>
    </row>
    <row r="19" spans="1:11" ht="21.75" customHeight="1">
      <c r="A19" s="2134" t="s">
        <v>1661</v>
      </c>
      <c r="B19" s="2135" t="s">
        <v>1662</v>
      </c>
      <c r="C19" s="2148">
        <f>'Gov Finance'!C20/'Gov Finance'!C19*100-100</f>
        <v>20.156560345834777</v>
      </c>
      <c r="D19" s="2148">
        <f>'Gov Finance'!D20/'Gov Finance'!D19*100-100</f>
        <v>30.767925328807792</v>
      </c>
      <c r="E19" s="2148">
        <f>'Gov Finance'!E20/'Gov Finance'!E19*100-100</f>
        <v>34.364779874213838</v>
      </c>
      <c r="F19" s="2148">
        <f>'Gov Finance'!F20/'Gov Finance'!F19*100-100</f>
        <v>27.649769585253424</v>
      </c>
      <c r="G19" s="2148">
        <f>'Gov Finance'!G20/'Gov Finance'!G19*100-100</f>
        <v>6.6690442225392417</v>
      </c>
      <c r="H19" s="2148">
        <f>'Gov Finance'!H20/'Gov Finance'!H19*100-100</f>
        <v>-19.077426810477675</v>
      </c>
      <c r="I19" s="2148">
        <f>'Gov Finance'!I20/'Gov Finance'!I19*100-100</f>
        <v>48.498348970071788</v>
      </c>
      <c r="J19" s="2148">
        <f>'Gov Finance'!J20/'Gov Finance'!J19*100-100</f>
        <v>24.681804296914777</v>
      </c>
      <c r="K19" s="2149">
        <f>'Gov Finance'!K20/'Gov Finance'!K19*100-100</f>
        <v>17.69911504424779</v>
      </c>
    </row>
    <row r="20" spans="1:11" ht="21.75" customHeight="1">
      <c r="A20" s="2134" t="s">
        <v>1663</v>
      </c>
      <c r="B20" s="2135" t="s">
        <v>1664</v>
      </c>
      <c r="C20" s="2148">
        <f>'Gov Finance'!C21/'Gov Finance'!C20*100-100</f>
        <v>14.147916220999221</v>
      </c>
      <c r="D20" s="2148">
        <f>'Gov Finance'!D21/'Gov Finance'!D20*100-100</f>
        <v>5.4238855363052352</v>
      </c>
      <c r="E20" s="2148">
        <f>'Gov Finance'!E21/'Gov Finance'!E20*100-100</f>
        <v>50.196592398427271</v>
      </c>
      <c r="F20" s="2148">
        <f>'Gov Finance'!F21/'Gov Finance'!F20*100-100</f>
        <v>9.2435434601499651</v>
      </c>
      <c r="G20" s="2148">
        <f>'Gov Finance'!G21/'Gov Finance'!G20*100-100</f>
        <v>19.433942854203636</v>
      </c>
      <c r="H20" s="2148">
        <f>'Gov Finance'!H21/'Gov Finance'!H20*100-100</f>
        <v>17.541354278233982</v>
      </c>
      <c r="I20" s="2148">
        <f>'Gov Finance'!I21/'Gov Finance'!I20*100-100</f>
        <v>5.174361146406909</v>
      </c>
      <c r="J20" s="2148">
        <f>'Gov Finance'!J21/'Gov Finance'!J20*100-100</f>
        <v>8.0032666394446608</v>
      </c>
      <c r="K20" s="2149">
        <f>'Gov Finance'!K21/'Gov Finance'!K20*100-100</f>
        <v>61.654135338345867</v>
      </c>
    </row>
    <row r="21" spans="1:11" ht="21.75" customHeight="1">
      <c r="A21" s="2134" t="s">
        <v>1665</v>
      </c>
      <c r="B21" s="2135" t="s">
        <v>1666</v>
      </c>
      <c r="C21" s="2148">
        <f>'Gov Finance'!C22/'Gov Finance'!C21*100-100</f>
        <v>16.3844214256508</v>
      </c>
      <c r="D21" s="2148">
        <f>'Gov Finance'!D22/'Gov Finance'!D21*100-100</f>
        <v>22.942873629544152</v>
      </c>
      <c r="E21" s="2148">
        <f>'Gov Finance'!E22/'Gov Finance'!E21*100-100</f>
        <v>-7.8783345799052711</v>
      </c>
      <c r="F21" s="2148">
        <f>'Gov Finance'!F22/'Gov Finance'!F21*100-100</f>
        <v>19.728714290798337</v>
      </c>
      <c r="G21" s="2148">
        <f>'Gov Finance'!G22/'Gov Finance'!G21*100-100</f>
        <v>15.530959635655009</v>
      </c>
      <c r="H21" s="2148">
        <f>'Gov Finance'!H22/'Gov Finance'!H21*100-100</f>
        <v>9.5879315581654367</v>
      </c>
      <c r="I21" s="2148">
        <f>'Gov Finance'!I22/'Gov Finance'!I21*100-100</f>
        <v>4.9852339083159762</v>
      </c>
      <c r="J21" s="2148">
        <f>'Gov Finance'!J22/'Gov Finance'!J21*100-100</f>
        <v>6.1310649023314454</v>
      </c>
      <c r="K21" s="2149">
        <f>'Gov Finance'!K22/'Gov Finance'!K21*100-100</f>
        <v>111.75348837209302</v>
      </c>
    </row>
    <row r="22" spans="1:11" ht="21.75" customHeight="1">
      <c r="A22" s="2134" t="s">
        <v>1667</v>
      </c>
      <c r="B22" s="2135" t="s">
        <v>1668</v>
      </c>
      <c r="C22" s="2148">
        <f>'Gov Finance'!C23/'Gov Finance'!C22*100-100</f>
        <v>27.331547436066344</v>
      </c>
      <c r="D22" s="2148">
        <f>'Gov Finance'!D23/'Gov Finance'!D22*100-100</f>
        <v>3.3374010450890239</v>
      </c>
      <c r="E22" s="2148">
        <f>'Gov Finance'!E23/'Gov Finance'!E22*100-100</f>
        <v>63.32882273342355</v>
      </c>
      <c r="F22" s="2148">
        <f>'Gov Finance'!F23/'Gov Finance'!F22*100-100</f>
        <v>12.180145903574541</v>
      </c>
      <c r="G22" s="2148">
        <f>'Gov Finance'!G23/'Gov Finance'!G22*100-100</f>
        <v>25.929135912920273</v>
      </c>
      <c r="H22" s="2148">
        <f>'Gov Finance'!H23/'Gov Finance'!H22*100-100</f>
        <v>-24.066888396156699</v>
      </c>
      <c r="I22" s="2148">
        <f>'Gov Finance'!I23/'Gov Finance'!I22*100-100</f>
        <v>8.9536017389358733</v>
      </c>
      <c r="J22" s="2148">
        <f>'Gov Finance'!J23/'Gov Finance'!J22*100-100</f>
        <v>0.46547527162618962</v>
      </c>
      <c r="K22" s="2149">
        <f>'Gov Finance'!K23/'Gov Finance'!K22*100-100</f>
        <v>-54.339183341753241</v>
      </c>
    </row>
    <row r="23" spans="1:11" ht="21.75" customHeight="1">
      <c r="A23" s="2134" t="s">
        <v>1669</v>
      </c>
      <c r="B23" s="2135" t="s">
        <v>1670</v>
      </c>
      <c r="C23" s="2148">
        <f>'Gov Finance'!C24/'Gov Finance'!C23*100-100</f>
        <v>13.65538489837212</v>
      </c>
      <c r="D23" s="2148">
        <f>'Gov Finance'!D24/'Gov Finance'!D23*100-100</f>
        <v>17.566978344072481</v>
      </c>
      <c r="E23" s="2148">
        <f>'Gov Finance'!E24/'Gov Finance'!E23*100-100</f>
        <v>32.38608119304061</v>
      </c>
      <c r="F23" s="2148">
        <f>'Gov Finance'!F24/'Gov Finance'!F23*100-100</f>
        <v>16.956113588359557</v>
      </c>
      <c r="G23" s="2148">
        <f>'Gov Finance'!G24/'Gov Finance'!G23*100-100</f>
        <v>12.104908715504692</v>
      </c>
      <c r="H23" s="2148">
        <f>'Gov Finance'!H24/'Gov Finance'!H23*100-100</f>
        <v>130.76408322180316</v>
      </c>
      <c r="I23" s="2148">
        <f>'Gov Finance'!I24/'Gov Finance'!I23*100-100</f>
        <v>1.5256201499215223</v>
      </c>
      <c r="J23" s="2148">
        <f>'Gov Finance'!J24/'Gov Finance'!J23*100-100</f>
        <v>26.634912004916885</v>
      </c>
      <c r="K23" s="2149">
        <f>'Gov Finance'!K24/'Gov Finance'!K23*100-100</f>
        <v>-22.070425245333851</v>
      </c>
    </row>
    <row r="24" spans="1:11" ht="21.75" customHeight="1">
      <c r="A24" s="2134" t="s">
        <v>1671</v>
      </c>
      <c r="B24" s="2135" t="s">
        <v>1672</v>
      </c>
      <c r="C24" s="2148">
        <f>'Gov Finance'!C25/'Gov Finance'!C24*100-100</f>
        <v>6.3199206975379667</v>
      </c>
      <c r="D24" s="2148">
        <f>'Gov Finance'!D25/'Gov Finance'!D24*100-100</f>
        <v>9.1410145465034844</v>
      </c>
      <c r="E24" s="2148">
        <f>'Gov Finance'!E25/'Gov Finance'!E24*100-100</f>
        <v>18.793416358971143</v>
      </c>
      <c r="F24" s="2148">
        <f>'Gov Finance'!F25/'Gov Finance'!F24*100-100</f>
        <v>8.737543571204327</v>
      </c>
      <c r="G24" s="2148">
        <f>'Gov Finance'!G25/'Gov Finance'!G24*100-100</f>
        <v>29.259195690633987</v>
      </c>
      <c r="H24" s="2148">
        <f>'Gov Finance'!H25/'Gov Finance'!H24*100-100</f>
        <v>-36.899269765112173</v>
      </c>
      <c r="I24" s="2148">
        <f>'Gov Finance'!I25/'Gov Finance'!I24*100-100</f>
        <v>32.404745047609424</v>
      </c>
      <c r="J24" s="2148">
        <f>'Gov Finance'!J25/'Gov Finance'!J24*100-100</f>
        <v>7.8680629445035493</v>
      </c>
      <c r="K24" s="2149">
        <f>'Gov Finance'!K25/'Gov Finance'!K24*100-100</f>
        <v>12.345679012345684</v>
      </c>
    </row>
    <row r="25" spans="1:11" ht="21.75" customHeight="1">
      <c r="A25" s="2134" t="s">
        <v>1673</v>
      </c>
      <c r="B25" s="2135" t="s">
        <v>1674</v>
      </c>
      <c r="C25" s="2148">
        <f>'Gov Finance'!C26/'Gov Finance'!C25*100-100</f>
        <v>58.043002568737478</v>
      </c>
      <c r="D25" s="2148">
        <f>'Gov Finance'!D26/'Gov Finance'!D25*100-100</f>
        <v>-6.5758299430815299</v>
      </c>
      <c r="E25" s="2148">
        <f>'Gov Finance'!E26/'Gov Finance'!E25*100-100</f>
        <v>39.774523232536069</v>
      </c>
      <c r="F25" s="2148">
        <f>'Gov Finance'!F26/'Gov Finance'!F25*100-100</f>
        <v>16.25899623185127</v>
      </c>
      <c r="G25" s="2148">
        <f>'Gov Finance'!G26/'Gov Finance'!G25*100-100</f>
        <v>25.507259699602145</v>
      </c>
      <c r="H25" s="2148">
        <f>'Gov Finance'!H26/'Gov Finance'!H25*100-100</f>
        <v>64.484458556149718</v>
      </c>
      <c r="I25" s="2148">
        <f>'Gov Finance'!I26/'Gov Finance'!I25*100-100</f>
        <v>-20.202758741106123</v>
      </c>
      <c r="J25" s="2148">
        <f>'Gov Finance'!J26/'Gov Finance'!J25*100-100</f>
        <v>-2.6632748416571559</v>
      </c>
      <c r="K25" s="2149">
        <f>'Gov Finance'!K26/'Gov Finance'!K25*100-100</f>
        <v>4.3956043956044084</v>
      </c>
    </row>
    <row r="26" spans="1:11" ht="21.75" customHeight="1">
      <c r="A26" s="2134" t="s">
        <v>1675</v>
      </c>
      <c r="B26" s="2135" t="s">
        <v>1676</v>
      </c>
      <c r="C26" s="2148">
        <f>'Gov Finance'!C27/'Gov Finance'!C26*100-100</f>
        <v>12.65658955327207</v>
      </c>
      <c r="D26" s="2148">
        <f>'Gov Finance'!D27/'Gov Finance'!D26*100-100</f>
        <v>26.196646610995742</v>
      </c>
      <c r="E26" s="2148">
        <f>'Gov Finance'!E27/'Gov Finance'!E26*100-100</f>
        <v>7.3232323232323324</v>
      </c>
      <c r="F26" s="2148">
        <f>'Gov Finance'!F27/'Gov Finance'!F26*100-100</f>
        <v>19.156169994879676</v>
      </c>
      <c r="G26" s="2148">
        <f>'Gov Finance'!G27/'Gov Finance'!G26*100-100</f>
        <v>13.501009147433194</v>
      </c>
      <c r="H26" s="2148">
        <f>'Gov Finance'!H27/'Gov Finance'!H26*100-100</f>
        <v>22.554672220670042</v>
      </c>
      <c r="I26" s="2148">
        <f>'Gov Finance'!I27/'Gov Finance'!I26*100-100</f>
        <v>29.424394513354201</v>
      </c>
      <c r="J26" s="2148">
        <f>'Gov Finance'!J27/'Gov Finance'!J26*100-100</f>
        <v>27.020107739079407</v>
      </c>
      <c r="K26" s="2149">
        <f>'Gov Finance'!K27/'Gov Finance'!K26*100-100</f>
        <v>15.789473684210535</v>
      </c>
    </row>
    <row r="27" spans="1:11" ht="21.75" customHeight="1">
      <c r="A27" s="2134" t="s">
        <v>1677</v>
      </c>
      <c r="B27" s="2135" t="s">
        <v>1678</v>
      </c>
      <c r="C27" s="2148">
        <f>'Gov Finance'!C28/'Gov Finance'!C27*100-100</f>
        <v>10.759094600948998</v>
      </c>
      <c r="D27" s="2148">
        <f>'Gov Finance'!D28/'Gov Finance'!D27*100-100</f>
        <v>6.253113428474208</v>
      </c>
      <c r="E27" s="2148">
        <f>'Gov Finance'!E28/'Gov Finance'!E27*100-100</f>
        <v>21.274802458296762</v>
      </c>
      <c r="F27" s="2148">
        <f>'Gov Finance'!F28/'Gov Finance'!F27*100-100</f>
        <v>8.9839780501220616</v>
      </c>
      <c r="G27" s="2148">
        <f>'Gov Finance'!G28/'Gov Finance'!G27*100-100</f>
        <v>8.8921632948650142</v>
      </c>
      <c r="H27" s="2148">
        <f>'Gov Finance'!H28/'Gov Finance'!H27*100-100</f>
        <v>24.107044413587261</v>
      </c>
      <c r="I27" s="2148">
        <f>'Gov Finance'!I28/'Gov Finance'!I27*100-100</f>
        <v>-4.4408541933029824</v>
      </c>
      <c r="J27" s="2148">
        <f>'Gov Finance'!J28/'Gov Finance'!J27*100-100</f>
        <v>5.1991811883266905</v>
      </c>
      <c r="K27" s="2149">
        <f>'Gov Finance'!K28/'Gov Finance'!K27*100-100</f>
        <v>36.363636363636346</v>
      </c>
    </row>
    <row r="28" spans="1:11" ht="21.75" customHeight="1">
      <c r="A28" s="2134" t="s">
        <v>1679</v>
      </c>
      <c r="B28" s="2135" t="s">
        <v>1680</v>
      </c>
      <c r="C28" s="2148">
        <f>'Gov Finance'!C29/'Gov Finance'!C28*100-100</f>
        <v>12.134852059301721</v>
      </c>
      <c r="D28" s="2148">
        <f>'Gov Finance'!D29/'Gov Finance'!D28*100-100</f>
        <v>9.0471947335597918</v>
      </c>
      <c r="E28" s="2148">
        <f>'Gov Finance'!E29/'Gov Finance'!E28*100-100</f>
        <v>13.838936669272854</v>
      </c>
      <c r="F28" s="2148">
        <f>'Gov Finance'!F29/'Gov Finance'!F28*100-100</f>
        <v>10.635168028457812</v>
      </c>
      <c r="G28" s="2148">
        <f>'Gov Finance'!G29/'Gov Finance'!G28*100-100</f>
        <v>8.4432431008711717</v>
      </c>
      <c r="H28" s="2148">
        <f>'Gov Finance'!H29/'Gov Finance'!H28*100-100</f>
        <v>-9.7804063898719704</v>
      </c>
      <c r="I28" s="2148">
        <f>'Gov Finance'!I29/'Gov Finance'!I28*100-100</f>
        <v>22.23544946925027</v>
      </c>
      <c r="J28" s="2148">
        <f>'Gov Finance'!J29/'Gov Finance'!J28*100-100</f>
        <v>9.4812362845948144</v>
      </c>
      <c r="K28" s="2149">
        <f>'Gov Finance'!K29/'Gov Finance'!K28*100-100</f>
        <v>13.333333333333329</v>
      </c>
    </row>
    <row r="29" spans="1:11" ht="21.75" customHeight="1">
      <c r="A29" s="2134" t="s">
        <v>1681</v>
      </c>
      <c r="B29" s="2135" t="s">
        <v>1682</v>
      </c>
      <c r="C29" s="2148">
        <f>'Gov Finance'!C30/'Gov Finance'!C29*100-100</f>
        <v>37.434604529496795</v>
      </c>
      <c r="D29" s="2148">
        <f>'Gov Finance'!D30/'Gov Finance'!D29*100-100</f>
        <v>-20.563271397001031</v>
      </c>
      <c r="E29" s="2148">
        <f>'Gov Finance'!E30/'Gov Finance'!E29*100-100</f>
        <v>18.098799348799346</v>
      </c>
      <c r="F29" s="2148">
        <f>'Gov Finance'!F30/'Gov Finance'!F29*100-100</f>
        <v>6.1667638066687687</v>
      </c>
      <c r="G29" s="2148">
        <f>'Gov Finance'!G30/'Gov Finance'!G29*100-100</f>
        <v>13.094641734901131</v>
      </c>
      <c r="H29" s="2148">
        <f>'Gov Finance'!H30/'Gov Finance'!H29*100-100</f>
        <v>-19.732036922894679</v>
      </c>
      <c r="I29" s="2148">
        <f>'Gov Finance'!I30/'Gov Finance'!I29*100-100</f>
        <v>7.218066252042604</v>
      </c>
      <c r="J29" s="2148">
        <f>'Gov Finance'!J30/'Gov Finance'!J29*100-100</f>
        <v>-1.629221682867751</v>
      </c>
      <c r="K29" s="2149">
        <f>'Gov Finance'!K30/'Gov Finance'!K29*100-100</f>
        <v>38.529411764705884</v>
      </c>
    </row>
    <row r="30" spans="1:11" ht="21.75" customHeight="1">
      <c r="A30" s="2134" t="s">
        <v>1683</v>
      </c>
      <c r="B30" s="2135" t="s">
        <v>1684</v>
      </c>
      <c r="C30" s="2148">
        <f>'Gov Finance'!C31/'Gov Finance'!C30*100-100</f>
        <v>11.378904464660238</v>
      </c>
      <c r="D30" s="2148">
        <f>'Gov Finance'!D31/'Gov Finance'!D30*100-100</f>
        <v>10.823717711735782</v>
      </c>
      <c r="E30" s="2148">
        <f>'Gov Finance'!E31/'Gov Finance'!E30*100-100</f>
        <v>12.27733861761476</v>
      </c>
      <c r="F30" s="2148">
        <f>'Gov Finance'!F31/'Gov Finance'!F30*100-100</f>
        <v>11.234663220262163</v>
      </c>
      <c r="G30" s="2148">
        <f>'Gov Finance'!G31/'Gov Finance'!G30*100-100</f>
        <v>15.136774851681849</v>
      </c>
      <c r="H30" s="2148">
        <f>'Gov Finance'!H31/'Gov Finance'!H30*100-100</f>
        <v>31.709567364953614</v>
      </c>
      <c r="I30" s="2148">
        <f>'Gov Finance'!I31/'Gov Finance'!I30*100-100</f>
        <v>-0.33906115823972982</v>
      </c>
      <c r="J30" s="2148">
        <f>'Gov Finance'!J31/'Gov Finance'!J30*100-100</f>
        <v>8.2458402770918582</v>
      </c>
      <c r="K30" s="2149">
        <f>'Gov Finance'!K31/'Gov Finance'!K30*100-100</f>
        <v>16.772823779193203</v>
      </c>
    </row>
    <row r="31" spans="1:11" ht="21.75" customHeight="1">
      <c r="A31" s="2134" t="s">
        <v>383</v>
      </c>
      <c r="B31" s="2135" t="s">
        <v>382</v>
      </c>
      <c r="C31" s="2148">
        <f>'Gov Finance'!C32/'Gov Finance'!C31*100-100</f>
        <v>28.832095246928702</v>
      </c>
      <c r="D31" s="2148">
        <f>'Gov Finance'!D32/'Gov Finance'!D31*100-100</f>
        <v>11.092709383965115</v>
      </c>
      <c r="E31" s="2148">
        <f>'Gov Finance'!E32/'Gov Finance'!E31*100-100</f>
        <v>9.1679935542041733</v>
      </c>
      <c r="F31" s="2148">
        <f>'Gov Finance'!F32/'Gov Finance'!F31*100-100</f>
        <v>20.46489871364443</v>
      </c>
      <c r="G31" s="2148">
        <f>'Gov Finance'!G32/'Gov Finance'!G31*100-100</f>
        <v>13.998731627247608</v>
      </c>
      <c r="H31" s="2148">
        <f>'Gov Finance'!H32/'Gov Finance'!H31*100-100</f>
        <v>18.2390407290616</v>
      </c>
      <c r="I31" s="2148">
        <f>'Gov Finance'!I32/'Gov Finance'!I31*100-100</f>
        <v>1.9621922907639942</v>
      </c>
      <c r="J31" s="2148">
        <f>'Gov Finance'!J32/'Gov Finance'!J31*100-100</f>
        <v>7.2673987632218058</v>
      </c>
      <c r="K31" s="2149">
        <f>'Gov Finance'!K32/'Gov Finance'!K31*100-100</f>
        <v>27.272727272727266</v>
      </c>
    </row>
    <row r="32" spans="1:11" ht="21.75" customHeight="1">
      <c r="A32" s="2134" t="s">
        <v>1685</v>
      </c>
      <c r="B32" s="2135" t="s">
        <v>1686</v>
      </c>
      <c r="C32" s="2148">
        <f>'Gov Finance'!C33/'Gov Finance'!C32*100-100</f>
        <v>6.6029194564252123</v>
      </c>
      <c r="D32" s="2148">
        <f>'Gov Finance'!D33/'Gov Finance'!D32*100-100</f>
        <v>-12.483749717386388</v>
      </c>
      <c r="E32" s="2148">
        <f>'Gov Finance'!E33/'Gov Finance'!E32*100-100</f>
        <v>13.079464379854471</v>
      </c>
      <c r="F32" s="2148">
        <f>'Gov Finance'!F33/'Gov Finance'!F32*100-100</f>
        <v>0.29698716479342124</v>
      </c>
      <c r="G32" s="2148">
        <f>'Gov Finance'!G33/'Gov Finance'!G32*100-100</f>
        <v>3.1742395732774895</v>
      </c>
      <c r="H32" s="2148">
        <f>'Gov Finance'!H33/'Gov Finance'!H32*100-100</f>
        <v>-0.99630928010601849</v>
      </c>
      <c r="I32" s="2148">
        <f>'Gov Finance'!I33/'Gov Finance'!I32*100-100</f>
        <v>-36.078616901026287</v>
      </c>
      <c r="J32" s="2148">
        <f>'Gov Finance'!J33/'Gov Finance'!J32*100-100</f>
        <v>-23.474475342428079</v>
      </c>
      <c r="K32" s="2149">
        <f>'Gov Finance'!K33/'Gov Finance'!K32*100-100</f>
        <v>14.285714285714278</v>
      </c>
    </row>
    <row r="33" spans="1:13" ht="21.75" customHeight="1">
      <c r="A33" s="2134" t="s">
        <v>1687</v>
      </c>
      <c r="B33" s="2135" t="s">
        <v>1688</v>
      </c>
      <c r="C33" s="2148">
        <f>'Gov Finance'!C34/'Gov Finance'!C33*100-100</f>
        <v>6.6032387918279198</v>
      </c>
      <c r="D33" s="2148">
        <f>'Gov Finance'!D34/'Gov Finance'!D33*100-100</f>
        <v>-9.7576432786779463</v>
      </c>
      <c r="E33" s="2148">
        <f>'Gov Finance'!E34/'Gov Finance'!E33*100-100</f>
        <v>48.557087134221206</v>
      </c>
      <c r="F33" s="2148">
        <f>'Gov Finance'!F34/'Gov Finance'!F33*100-100</f>
        <v>4.9129410706837149</v>
      </c>
      <c r="G33" s="2148">
        <f>'Gov Finance'!G34/'Gov Finance'!G33*100-100</f>
        <v>11.466014875430147</v>
      </c>
      <c r="H33" s="2148">
        <f>'Gov Finance'!H34/'Gov Finance'!H33*100-100</f>
        <v>69.591812316224321</v>
      </c>
      <c r="I33" s="2148">
        <f>'Gov Finance'!I34/'Gov Finance'!I33*100-100</f>
        <v>-40.945636592529553</v>
      </c>
      <c r="J33" s="2148">
        <f>'Gov Finance'!J34/'Gov Finance'!J33*100-100</f>
        <v>10.432651078412519</v>
      </c>
      <c r="K33" s="2149">
        <f>'Gov Finance'!K34/'Gov Finance'!K33*100-100</f>
        <v>11.000000000000014</v>
      </c>
    </row>
    <row r="34" spans="1:13" ht="21.75" customHeight="1">
      <c r="A34" s="2134" t="s">
        <v>1689</v>
      </c>
      <c r="B34" s="2135" t="s">
        <v>1690</v>
      </c>
      <c r="C34" s="2148">
        <f>'Gov Finance'!C35/'Gov Finance'!C34*100-100</f>
        <v>6.6453575987944049</v>
      </c>
      <c r="D34" s="2148">
        <f>'Gov Finance'!D35/'Gov Finance'!D34*100-100</f>
        <v>3.3078220262031408</v>
      </c>
      <c r="E34" s="2148">
        <f>'Gov Finance'!E35/'Gov Finance'!E34*100-100</f>
        <v>12.923270045504466</v>
      </c>
      <c r="F34" s="2148">
        <f>'Gov Finance'!F35/'Gov Finance'!F34*100-100</f>
        <v>6.4715538514464868</v>
      </c>
      <c r="G34" s="2148">
        <f>'Gov Finance'!G35/'Gov Finance'!G34*100-100</f>
        <v>10.850671442316084</v>
      </c>
      <c r="H34" s="2148">
        <f>'Gov Finance'!H35/'Gov Finance'!H34*100-100</f>
        <v>-0.49171251521059389</v>
      </c>
      <c r="I34" s="2148">
        <f>'Gov Finance'!I35/'Gov Finance'!I34*100-100</f>
        <v>67.80202809989305</v>
      </c>
      <c r="J34" s="2148">
        <f>'Gov Finance'!J35/'Gov Finance'!J34*100-100</f>
        <v>19.053840627301398</v>
      </c>
      <c r="K34" s="2149">
        <f>'Gov Finance'!K35/'Gov Finance'!K34*100-100</f>
        <v>-36.849099099099092</v>
      </c>
    </row>
    <row r="35" spans="1:13" ht="21.75" customHeight="1">
      <c r="A35" s="2134" t="s">
        <v>1691</v>
      </c>
      <c r="B35" s="2135" t="s">
        <v>1692</v>
      </c>
      <c r="C35" s="2148">
        <f>'Gov Finance'!C36/'Gov Finance'!C35*100-100</f>
        <v>11.042480842308393</v>
      </c>
      <c r="D35" s="2148">
        <f>'Gov Finance'!D36/'Gov Finance'!D35*100-100</f>
        <v>18.380903721921072</v>
      </c>
      <c r="E35" s="2148">
        <f>'Gov Finance'!E36/'Gov Finance'!E35*100-100</f>
        <v>25.36771994182439</v>
      </c>
      <c r="F35" s="2148">
        <f>'Gov Finance'!F36/'Gov Finance'!F35*100-100</f>
        <v>14.66631113138483</v>
      </c>
      <c r="G35" s="2148">
        <f>'Gov Finance'!G36/'Gov Finance'!G35*100-100</f>
        <v>12.502767483274766</v>
      </c>
      <c r="H35" s="2148">
        <f>'Gov Finance'!H36/'Gov Finance'!H35*100-100</f>
        <v>27.542963595160685</v>
      </c>
      <c r="I35" s="2148">
        <f>'Gov Finance'!I36/'Gov Finance'!I35*100-100</f>
        <v>21.459459246898987</v>
      </c>
      <c r="J35" s="2148">
        <f>'Gov Finance'!J36/'Gov Finance'!J35*100-100</f>
        <v>25.088962890974059</v>
      </c>
      <c r="K35" s="2149">
        <f>'Gov Finance'!K36/'Gov Finance'!K35*100-100</f>
        <v>59.386925353971264</v>
      </c>
    </row>
    <row r="36" spans="1:13" ht="21.75" customHeight="1">
      <c r="A36" s="2134" t="s">
        <v>1693</v>
      </c>
      <c r="B36" s="2135" t="s">
        <v>1694</v>
      </c>
      <c r="C36" s="2148">
        <f>'Gov Finance'!C37/'Gov Finance'!C36*100-100</f>
        <v>8.6426593336654634</v>
      </c>
      <c r="D36" s="2148">
        <f>'Gov Finance'!D37/'Gov Finance'!D36*100-100</f>
        <v>8.2873422045750118</v>
      </c>
      <c r="E36" s="2148">
        <f>'Gov Finance'!E37/'Gov Finance'!E36*100-100</f>
        <v>5.4048526156183385</v>
      </c>
      <c r="F36" s="2148">
        <f>'Gov Finance'!F37/'Gov Finance'!F36*100-100</f>
        <v>8.1206951641143093</v>
      </c>
      <c r="G36" s="2148">
        <f>'Gov Finance'!G37/'Gov Finance'!G36*100-100</f>
        <v>3.0774013498925683</v>
      </c>
      <c r="H36" s="2148">
        <f>'Gov Finance'!H37/'Gov Finance'!H36*100-100</f>
        <v>-3.9167906431513302</v>
      </c>
      <c r="I36" s="2148">
        <f>'Gov Finance'!I37/'Gov Finance'!I36*100-100</f>
        <v>-11.351286891075347</v>
      </c>
      <c r="J36" s="2148">
        <f>'Gov Finance'!J37/'Gov Finance'!J36*100-100</f>
        <v>-6.8287463066368446</v>
      </c>
      <c r="K36" s="2149">
        <f>'Gov Finance'!K37/'Gov Finance'!K36*100-100</f>
        <v>32.401740862151911</v>
      </c>
    </row>
    <row r="37" spans="1:13" ht="21.75" customHeight="1">
      <c r="A37" s="2134" t="s">
        <v>1328</v>
      </c>
      <c r="B37" s="2135" t="s">
        <v>1695</v>
      </c>
      <c r="C37" s="2148">
        <f>'Gov Finance'!C38/'Gov Finance'!C37*100-100</f>
        <v>15.077524653234534</v>
      </c>
      <c r="D37" s="2148">
        <f>'Gov Finance'!D38/'Gov Finance'!D37*100-100</f>
        <v>34.19269565668526</v>
      </c>
      <c r="E37" s="2148">
        <f>'Gov Finance'!E38/'Gov Finance'!E37*100-100</f>
        <v>17.438226860344656</v>
      </c>
      <c r="F37" s="2148">
        <f>'Gov Finance'!F38/'Gov Finance'!F37*100-100</f>
        <v>20.484817821414026</v>
      </c>
      <c r="G37" s="2148">
        <f>'Gov Finance'!G38/'Gov Finance'!G37*100-100</f>
        <v>21.346917148228954</v>
      </c>
      <c r="H37" s="2148">
        <f>'Gov Finance'!H38/'Gov Finance'!H37*100-100</f>
        <v>14.270853628038864</v>
      </c>
      <c r="I37" s="2148">
        <f>'Gov Finance'!I38/'Gov Finance'!I37*100-100</f>
        <v>22.390147431827771</v>
      </c>
      <c r="J37" s="2148">
        <f>'Gov Finance'!J38/'Gov Finance'!J37*100-100</f>
        <v>17.296665794535954</v>
      </c>
      <c r="K37" s="2149">
        <f>'Gov Finance'!K38/'Gov Finance'!K37*100-100</f>
        <v>51.191462033766527</v>
      </c>
    </row>
    <row r="38" spans="1:13" ht="21.75" customHeight="1">
      <c r="A38" s="2134" t="s">
        <v>1329</v>
      </c>
      <c r="B38" s="2135" t="s">
        <v>1696</v>
      </c>
      <c r="C38" s="2148">
        <f>'Gov Finance'!C39/'Gov Finance'!C38*100-100</f>
        <v>18.573721772144026</v>
      </c>
      <c r="D38" s="2148">
        <f>'Gov Finance'!D39/'Gov Finance'!D38*100-100</f>
        <v>34.699810470200021</v>
      </c>
      <c r="E38" s="2148">
        <f>'Gov Finance'!E39/'Gov Finance'!E38*100-100</f>
        <v>-2.1811930302107641</v>
      </c>
      <c r="F38" s="2148">
        <f>'Gov Finance'!F39/'Gov Finance'!F38*100-100</f>
        <v>20.766725097788566</v>
      </c>
      <c r="G38" s="2148">
        <f>'Gov Finance'!G39/'Gov Finance'!G38*100-100</f>
        <v>22.699977366053247</v>
      </c>
      <c r="H38" s="2148">
        <f>'Gov Finance'!H39/'Gov Finance'!H38*100-100</f>
        <v>28.605513644878755</v>
      </c>
      <c r="I38" s="2148">
        <f>'Gov Finance'!I39/'Gov Finance'!I38*100-100</f>
        <v>-10.678868055900935</v>
      </c>
      <c r="J38" s="2148">
        <f>'Gov Finance'!J39/'Gov Finance'!J38*100-100</f>
        <v>13.329697574484697</v>
      </c>
      <c r="K38" s="2149">
        <f>'Gov Finance'!K39/'Gov Finance'!K38*100-100</f>
        <v>14.554305483364359</v>
      </c>
      <c r="L38" s="1736"/>
      <c r="M38" s="1736"/>
    </row>
    <row r="39" spans="1:13" ht="21.75" customHeight="1">
      <c r="A39" s="2134" t="s">
        <v>338</v>
      </c>
      <c r="B39" s="2135" t="s">
        <v>327</v>
      </c>
      <c r="C39" s="2148">
        <f>'Gov Finance'!C40/'Gov Finance'!C39*100-100</f>
        <v>39.686463947930463</v>
      </c>
      <c r="D39" s="2148">
        <f>'Gov Finance'!D40/'Gov Finance'!D39*100-100</f>
        <v>36.573599346738661</v>
      </c>
      <c r="E39" s="2148">
        <f>'Gov Finance'!E40/'Gov Finance'!E39*100-100</f>
        <v>14.93395944321378</v>
      </c>
      <c r="F39" s="2148">
        <f>'Gov Finance'!F40/'Gov Finance'!F39*100-100</f>
        <v>36.140101729223261</v>
      </c>
      <c r="G39" s="2148">
        <f>'Gov Finance'!G40/'Gov Finance'!G39*100-100</f>
        <v>33.312368018626131</v>
      </c>
      <c r="H39" s="2148">
        <f>'Gov Finance'!H40/'Gov Finance'!H39*100-100</f>
        <v>29.83247132234618</v>
      </c>
      <c r="I39" s="2148">
        <f>'Gov Finance'!I40/'Gov Finance'!I39*100-100</f>
        <v>11.013051370282525</v>
      </c>
      <c r="J39" s="2148">
        <f>'Gov Finance'!J40/'Gov Finance'!J39*100-100</f>
        <v>24.06479048210619</v>
      </c>
      <c r="K39" s="2149">
        <f>'Gov Finance'!K40/'Gov Finance'!K39*100-100</f>
        <v>-10.144708339025399</v>
      </c>
      <c r="L39" s="1736"/>
      <c r="M39" s="1736"/>
    </row>
    <row r="40" spans="1:13" s="1738" customFormat="1" ht="21.75" customHeight="1">
      <c r="A40" s="2138" t="s">
        <v>339</v>
      </c>
      <c r="B40" s="2139" t="s">
        <v>328</v>
      </c>
      <c r="C40" s="2148">
        <f>'Gov Finance'!C41/'Gov Finance'!C40*100-100</f>
        <v>46.077266289533441</v>
      </c>
      <c r="D40" s="2148">
        <f>'Gov Finance'!D41/'Gov Finance'!D40*100-100</f>
        <v>-44.574635884339372</v>
      </c>
      <c r="E40" s="2148">
        <f>'Gov Finance'!E41/'Gov Finance'!E40*100-100</f>
        <v>72.99346138573128</v>
      </c>
      <c r="F40" s="2148">
        <f>'Gov Finance'!F41/'Gov Finance'!F40*100-100</f>
        <v>18.222179048805359</v>
      </c>
      <c r="G40" s="2148">
        <f>'Gov Finance'!G41/'Gov Finance'!G40*100-100</f>
        <v>25.420156395972725</v>
      </c>
      <c r="H40" s="2148">
        <f>'Gov Finance'!H41/'Gov Finance'!H40*100-100</f>
        <v>46.102282970232153</v>
      </c>
      <c r="I40" s="2148">
        <f>'Gov Finance'!I41/'Gov Finance'!I40*100-100</f>
        <v>12.584396552424579</v>
      </c>
      <c r="J40" s="2148">
        <f>'Gov Finance'!J41/'Gov Finance'!J40*100-100</f>
        <v>36.910556218950575</v>
      </c>
      <c r="K40" s="2149">
        <f>'Gov Finance'!K41/'Gov Finance'!K40*100-100</f>
        <v>62.425137508076745</v>
      </c>
      <c r="L40" s="1737"/>
      <c r="M40" s="1737"/>
    </row>
    <row r="41" spans="1:13" ht="21.75" customHeight="1">
      <c r="A41" s="2134" t="s">
        <v>340</v>
      </c>
      <c r="B41" s="2135" t="s">
        <v>329</v>
      </c>
      <c r="C41" s="2148">
        <f>'Gov Finance'!C42/'Gov Finance'!C41*100-100</f>
        <v>12.631555784657039</v>
      </c>
      <c r="D41" s="2148">
        <f>'Gov Finance'!D42/'Gov Finance'!D41*100-100</f>
        <v>16.830290984873301</v>
      </c>
      <c r="E41" s="2148">
        <f>'Gov Finance'!E42/'Gov Finance'!E41*100-100</f>
        <v>16.224697825017813</v>
      </c>
      <c r="F41" s="2148">
        <f>'Gov Finance'!F42/'Gov Finance'!F41*100-100</f>
        <v>13.737342528338473</v>
      </c>
      <c r="G41" s="2148">
        <f>'Gov Finance'!G42/'Gov Finance'!G41*100-100</f>
        <v>11.043985105205877</v>
      </c>
      <c r="H41" s="2148">
        <f>'Gov Finance'!H42/'Gov Finance'!H41*100-100</f>
        <v>19.136124499237567</v>
      </c>
      <c r="I41" s="2148">
        <f>'Gov Finance'!I42/'Gov Finance'!I41*100-100</f>
        <v>7.593281597293938</v>
      </c>
      <c r="J41" s="2148">
        <f>'Gov Finance'!J42/'Gov Finance'!J41*100-100</f>
        <v>16.533122301188058</v>
      </c>
      <c r="K41" s="2149">
        <f>'Gov Finance'!K42/'Gov Finance'!K41*100-100</f>
        <v>42.126679815471022</v>
      </c>
      <c r="L41" s="1736"/>
      <c r="M41" s="1736"/>
    </row>
    <row r="42" spans="1:13" ht="21.75" customHeight="1">
      <c r="A42" s="2134" t="s">
        <v>341</v>
      </c>
      <c r="B42" s="2135" t="s">
        <v>330</v>
      </c>
      <c r="C42" s="2148">
        <f>'Gov Finance'!C43/'Gov Finance'!C42*100-100</f>
        <v>15.840814608039238</v>
      </c>
      <c r="D42" s="2148">
        <f>'Gov Finance'!D43/'Gov Finance'!D42*100-100</f>
        <v>8.5849040437878159</v>
      </c>
      <c r="E42" s="2148">
        <f>'Gov Finance'!E43/'Gov Finance'!E42*100-100</f>
        <v>17.029434816869511</v>
      </c>
      <c r="F42" s="2148">
        <f>'Gov Finance'!F43/'Gov Finance'!F42*100-100</f>
        <v>14.83055210940627</v>
      </c>
      <c r="G42" s="2148">
        <f>'Gov Finance'!G43/'Gov Finance'!G42*100-100</f>
        <v>22.391307565955685</v>
      </c>
      <c r="H42" s="2148">
        <f>'Gov Finance'!H43/'Gov Finance'!H42*100-100</f>
        <v>-11.131648029919134</v>
      </c>
      <c r="I42" s="2148">
        <f>'Gov Finance'!I43/'Gov Finance'!I42*100-100</f>
        <v>-8.2193231726277958</v>
      </c>
      <c r="J42" s="2148">
        <f>'Gov Finance'!J43/'Gov Finance'!J42*100-100</f>
        <v>-10.525278544708456</v>
      </c>
      <c r="K42" s="2149">
        <f>'Gov Finance'!K43/'Gov Finance'!K42*100-100</f>
        <v>-14.340851131138976</v>
      </c>
      <c r="L42" s="1736"/>
      <c r="M42" s="1736"/>
    </row>
    <row r="43" spans="1:13" ht="21.75" customHeight="1">
      <c r="A43" s="2138" t="s">
        <v>342</v>
      </c>
      <c r="B43" s="2139" t="s">
        <v>331</v>
      </c>
      <c r="C43" s="2148">
        <f>'Gov Finance'!C44/'Gov Finance'!C43*100-100</f>
        <v>1.6411175902085517</v>
      </c>
      <c r="D43" s="2148">
        <f>'Gov Finance'!D44/'Gov Finance'!D43*100-100</f>
        <v>6.2418043320936931</v>
      </c>
      <c r="E43" s="2148">
        <f>'Gov Finance'!E44/'Gov Finance'!E43*100-100</f>
        <v>27.680924615495698</v>
      </c>
      <c r="F43" s="2148">
        <f>'Gov Finance'!F44/'Gov Finance'!F43*100-100</f>
        <v>5.7406654889517199</v>
      </c>
      <c r="G43" s="2148">
        <f>'Gov Finance'!G44/'Gov Finance'!G43*100-100</f>
        <v>21.350638407324141</v>
      </c>
      <c r="H43" s="2148">
        <f>'Gov Finance'!H44/'Gov Finance'!H43*100-100</f>
        <v>-13.674191559719972</v>
      </c>
      <c r="I43" s="2148">
        <f>'Gov Finance'!I44/'Gov Finance'!I43*100-100</f>
        <v>7.9945163218284563</v>
      </c>
      <c r="J43" s="2148">
        <f>'Gov Finance'!J44/'Gov Finance'!J43*100-100</f>
        <v>-9.0463185140493891</v>
      </c>
      <c r="K43" s="2149">
        <f>'Gov Finance'!K44/'Gov Finance'!K43*100-100</f>
        <v>-47.711256520731638</v>
      </c>
    </row>
    <row r="44" spans="1:13" ht="21.75" customHeight="1">
      <c r="A44" s="2138" t="s">
        <v>155</v>
      </c>
      <c r="B44" s="2139" t="s">
        <v>332</v>
      </c>
      <c r="C44" s="2148">
        <f>'Gov Finance'!C45/'Gov Finance'!C44*100-100</f>
        <v>22.66115699393383</v>
      </c>
      <c r="D44" s="2148">
        <f>'Gov Finance'!D45/'Gov Finance'!D44*100-100</f>
        <v>22.155038355044113</v>
      </c>
      <c r="E44" s="2148">
        <f>'Gov Finance'!E45/'Gov Finance'!E44*100-100</f>
        <v>14.565399113885348</v>
      </c>
      <c r="F44" s="2148">
        <f>'Gov Finance'!F45/'Gov Finance'!F44*100-100</f>
        <v>21.306798398163053</v>
      </c>
      <c r="G44" s="2148">
        <f>'Gov Finance'!G45/'Gov Finance'!G44*100-100</f>
        <v>22.480551784732029</v>
      </c>
      <c r="H44" s="2148">
        <f>'Gov Finance'!H45/'Gov Finance'!H44*100-100</f>
        <v>19.801304605574742</v>
      </c>
      <c r="I44" s="2148">
        <f>'Gov Finance'!I45/'Gov Finance'!I44*100-100</f>
        <v>50.377304578201716</v>
      </c>
      <c r="J44" s="2148">
        <f>'Gov Finance'!J45/'Gov Finance'!J44*100-100</f>
        <v>27.55503172053848</v>
      </c>
      <c r="K44" s="2149">
        <f>'Gov Finance'!K45/'Gov Finance'!K44*100-100</f>
        <v>4.9364446665166639</v>
      </c>
    </row>
    <row r="45" spans="1:13" ht="21.75" customHeight="1">
      <c r="A45" s="2138" t="s">
        <v>0</v>
      </c>
      <c r="B45" s="2139" t="s">
        <v>333</v>
      </c>
      <c r="C45" s="2148">
        <f>'Gov Finance'!C46/'Gov Finance'!C45*100-100</f>
        <v>11.776784665472135</v>
      </c>
      <c r="D45" s="2148">
        <f>'Gov Finance'!D46/'Gov Finance'!D45*100-100</f>
        <v>33.076049625332473</v>
      </c>
      <c r="E45" s="2148">
        <f>'Gov Finance'!E46/'Gov Finance'!E45*100-100</f>
        <v>59.361319104430635</v>
      </c>
      <c r="F45" s="2148">
        <f>'Gov Finance'!F46/'Gov Finance'!F45*100-100</f>
        <v>22.132446420139601</v>
      </c>
      <c r="G45" s="2148">
        <f>'Gov Finance'!G46/'Gov Finance'!G45*100-100</f>
        <v>12.22973629012904</v>
      </c>
      <c r="H45" s="2148">
        <f>'Gov Finance'!H46/'Gov Finance'!H45*100-100</f>
        <v>-9.5519105138383225</v>
      </c>
      <c r="I45" s="2148">
        <f>'Gov Finance'!I46/'Gov Finance'!I45*100-100</f>
        <v>41.849704077905074</v>
      </c>
      <c r="J45" s="2148">
        <f>'Gov Finance'!J46/'Gov Finance'!J45*100-100</f>
        <v>5.8151678166869374</v>
      </c>
      <c r="K45" s="2149">
        <f>'Gov Finance'!K46/'Gov Finance'!K45*100-100</f>
        <v>112.01921943742389</v>
      </c>
    </row>
    <row r="46" spans="1:13" ht="21.75" customHeight="1">
      <c r="A46" s="2138" t="s">
        <v>1</v>
      </c>
      <c r="B46" s="2139" t="s">
        <v>334</v>
      </c>
      <c r="C46" s="2148">
        <f>'Gov Finance'!C47/'Gov Finance'!C46*100-100</f>
        <v>9.3459580826078934</v>
      </c>
      <c r="D46" s="2148">
        <f>'Gov Finance'!D47/'Gov Finance'!D46*100-100</f>
        <v>37.852326661927606</v>
      </c>
      <c r="E46" s="2148">
        <f>'Gov Finance'!E47/'Gov Finance'!E46*100-100</f>
        <v>4.2469120027877949</v>
      </c>
      <c r="F46" s="2148">
        <f>'Gov Finance'!F47/'Gov Finance'!F46*100-100</f>
        <v>13.116248396462197</v>
      </c>
      <c r="G46" s="2148">
        <f>'Gov Finance'!G47/'Gov Finance'!G46*100-100</f>
        <v>18.946370083675703</v>
      </c>
      <c r="H46" s="2148">
        <f>'Gov Finance'!H47/'Gov Finance'!H46*100-100</f>
        <v>3.5878737189453744</v>
      </c>
      <c r="I46" s="2148">
        <f>'Gov Finance'!I47/'Gov Finance'!I46*100-100</f>
        <v>34.955521227294525</v>
      </c>
      <c r="J46" s="2148">
        <f>'Gov Finance'!J47/'Gov Finance'!J46*100-100</f>
        <v>16.1590814269059</v>
      </c>
      <c r="K46" s="2149">
        <f>'Gov Finance'!K47/'Gov Finance'!K46*100-100</f>
        <v>107.17378510520473</v>
      </c>
    </row>
    <row r="47" spans="1:13" ht="21.75" customHeight="1">
      <c r="A47" s="2138" t="s">
        <v>87</v>
      </c>
      <c r="B47" s="2139" t="s">
        <v>335</v>
      </c>
      <c r="C47" s="2150">
        <f>'Gov Finance'!C48/'Gov Finance'!C47*100-100</f>
        <v>39.793192160604264</v>
      </c>
      <c r="D47" s="2150">
        <f>'Gov Finance'!D48/'Gov Finance'!D47*100-100</f>
        <v>70.615992113799706</v>
      </c>
      <c r="E47" s="2150">
        <f>'Gov Finance'!E48/'Gov Finance'!E47*100-100</f>
        <v>2.0323968278526081</v>
      </c>
      <c r="F47" s="2150">
        <f>'Gov Finance'!F48/'Gov Finance'!F47*100-100</f>
        <v>39.301618214562012</v>
      </c>
      <c r="G47" s="2150">
        <f>'Gov Finance'!G48/'Gov Finance'!G47*100-100</f>
        <v>26.246544164497081</v>
      </c>
      <c r="H47" s="2150">
        <f>'Gov Finance'!H48/'Gov Finance'!H47*100-100</f>
        <v>-19.248593116191842</v>
      </c>
      <c r="I47" s="2150">
        <f>'Gov Finance'!I48/'Gov Finance'!I47*100-100</f>
        <v>68.368979313598544</v>
      </c>
      <c r="J47" s="2150">
        <f>'Gov Finance'!J48/'Gov Finance'!J47*100-100</f>
        <v>21.54798686218551</v>
      </c>
      <c r="K47" s="2151">
        <f>'Gov Finance'!K48/'Gov Finance'!K47*100-100</f>
        <v>0.64162701440162095</v>
      </c>
    </row>
    <row r="48" spans="1:13" ht="21.75" customHeight="1">
      <c r="A48" s="2138" t="s">
        <v>102</v>
      </c>
      <c r="B48" s="2139" t="s">
        <v>1697</v>
      </c>
      <c r="C48" s="2150">
        <f>'Gov Finance'!C49/'Gov Finance'!C48*100-100</f>
        <v>34.381099788416947</v>
      </c>
      <c r="D48" s="2150">
        <f>'Gov Finance'!D49/'Gov Finance'!D48*100-100</f>
        <v>29.683582324068965</v>
      </c>
      <c r="E48" s="2150">
        <f>'Gov Finance'!E49/'Gov Finance'!E48*100-100</f>
        <v>8.8850545214290975</v>
      </c>
      <c r="F48" s="2150">
        <f>'Gov Finance'!F49/'Gov Finance'!F48*100-100</f>
        <v>29.863680626663296</v>
      </c>
      <c r="G48" s="2150">
        <f>'Gov Finance'!G49/'Gov Finance'!G48*100-100</f>
        <v>18.628887646456278</v>
      </c>
      <c r="H48" s="2150">
        <f>'Gov Finance'!H49/'Gov Finance'!H48*100-100</f>
        <v>23.131437447349541</v>
      </c>
      <c r="I48" s="2150">
        <f>'Gov Finance'!I49/'Gov Finance'!I48*100-100</f>
        <v>58.986261699963791</v>
      </c>
      <c r="J48" s="2150">
        <f>'Gov Finance'!J49/'Gov Finance'!J48*100-100</f>
        <v>46.257114045981268</v>
      </c>
      <c r="K48" s="2151">
        <f>'Gov Finance'!K49/'Gov Finance'!K48*100-100</f>
        <v>63.86087706607708</v>
      </c>
    </row>
    <row r="49" spans="1:11" ht="21.75" customHeight="1" thickBot="1">
      <c r="A49" s="2142" t="s">
        <v>1770</v>
      </c>
      <c r="B49" s="2143" t="s">
        <v>336</v>
      </c>
      <c r="C49" s="2152">
        <f>'Gov Finance'!C50/'Gov Finance'!C49*100-100</f>
        <v>12.335956687112855</v>
      </c>
      <c r="D49" s="2152">
        <f>'Gov Finance'!D50/'Gov Finance'!D49*100-100</f>
        <v>0.75903066597663837</v>
      </c>
      <c r="E49" s="2152">
        <f>'Gov Finance'!E50/'Gov Finance'!E49*100-100</f>
        <v>27.632377351299553</v>
      </c>
      <c r="F49" s="2152">
        <f>'Gov Finance'!F50/'Gov Finance'!F49*100-100</f>
        <v>11.136755126255892</v>
      </c>
      <c r="G49" s="2152">
        <f>'Gov Finance'!G50/'Gov Finance'!G49*100-100</f>
        <v>18.340645664835975</v>
      </c>
      <c r="H49" s="2152">
        <f>'Gov Finance'!H50/'Gov Finance'!H49*100-100</f>
        <v>18.942131860921151</v>
      </c>
      <c r="I49" s="2152">
        <f>'Gov Finance'!I50/'Gov Finance'!I49*100-100</f>
        <v>127.98692871400274</v>
      </c>
      <c r="J49" s="2152">
        <f>'Gov Finance'!J50/'Gov Finance'!J49*100-100</f>
        <v>95.3951079197941</v>
      </c>
      <c r="K49" s="2153">
        <f>'Gov Finance'!K50/'Gov Finance'!K49*100-100</f>
        <v>-33.415280993358735</v>
      </c>
    </row>
    <row r="50" spans="1:11" ht="35.25" customHeight="1" thickTop="1">
      <c r="A50" s="3023" t="s">
        <v>1772</v>
      </c>
      <c r="B50" s="3023"/>
      <c r="C50" s="3023"/>
      <c r="D50" s="3023"/>
      <c r="E50" s="3023"/>
      <c r="F50" s="3023"/>
      <c r="G50" s="3023"/>
      <c r="H50" s="3023"/>
      <c r="I50" s="3023"/>
      <c r="J50" s="3023"/>
      <c r="K50" s="3023"/>
    </row>
    <row r="51" spans="1:11">
      <c r="A51" s="3024" t="s">
        <v>1779</v>
      </c>
      <c r="B51" s="3024"/>
      <c r="C51" s="3024"/>
      <c r="D51" s="3024"/>
      <c r="E51" s="3024"/>
      <c r="F51" s="3024"/>
      <c r="G51" s="3024"/>
      <c r="H51" s="3024"/>
      <c r="I51" s="3024"/>
      <c r="J51" s="3024"/>
      <c r="K51" s="3024"/>
    </row>
    <row r="52" spans="1:11" ht="30.75" customHeight="1">
      <c r="A52" s="3024" t="s">
        <v>1774</v>
      </c>
      <c r="B52" s="3024"/>
      <c r="C52" s="3024"/>
      <c r="D52" s="3024"/>
      <c r="E52" s="3024"/>
      <c r="F52" s="3024"/>
      <c r="G52" s="3024"/>
      <c r="H52" s="3024"/>
      <c r="I52" s="3024"/>
      <c r="J52" s="3024"/>
      <c r="K52" s="3024"/>
    </row>
    <row r="53" spans="1:11" s="1740" customFormat="1">
      <c r="A53" s="3025" t="s">
        <v>1775</v>
      </c>
      <c r="B53" s="3025"/>
      <c r="C53" s="3025"/>
      <c r="D53" s="3025"/>
      <c r="E53" s="3025"/>
      <c r="F53" s="3025"/>
      <c r="G53" s="3025"/>
      <c r="H53" s="3025"/>
      <c r="I53" s="3025"/>
      <c r="J53" s="3025"/>
      <c r="K53" s="3025"/>
    </row>
  </sheetData>
  <mergeCells count="13">
    <mergeCell ref="A50:K50"/>
    <mergeCell ref="A51:K51"/>
    <mergeCell ref="A52:K52"/>
    <mergeCell ref="A53:K53"/>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5"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L23"/>
  <sheetViews>
    <sheetView showGridLines="0" zoomScale="85" zoomScaleNormal="85" workbookViewId="0">
      <selection activeCell="O15" sqref="O15"/>
    </sheetView>
  </sheetViews>
  <sheetFormatPr defaultColWidth="18.42578125" defaultRowHeight="15.75"/>
  <cols>
    <col min="1" max="1" width="47.5703125" style="449" bestFit="1" customWidth="1"/>
    <col min="2" max="11" width="12.28515625" style="449" customWidth="1"/>
    <col min="12" max="12" width="16.140625" style="449" customWidth="1"/>
    <col min="13" max="249" width="18.42578125" style="449"/>
    <col min="250" max="250" width="37.5703125" style="449" customWidth="1"/>
    <col min="251" max="251" width="0" style="449" hidden="1" customWidth="1"/>
    <col min="252" max="252" width="8.85546875" style="449" customWidth="1"/>
    <col min="253" max="259" width="8.85546875" style="449" bestFit="1" customWidth="1"/>
    <col min="260" max="260" width="10.140625" style="449" customWidth="1"/>
    <col min="261" max="261" width="9.140625" style="449" customWidth="1"/>
    <col min="262" max="505" width="18.42578125" style="449"/>
    <col min="506" max="506" width="37.5703125" style="449" customWidth="1"/>
    <col min="507" max="507" width="0" style="449" hidden="1" customWidth="1"/>
    <col min="508" max="508" width="8.85546875" style="449" customWidth="1"/>
    <col min="509" max="515" width="8.85546875" style="449" bestFit="1" customWidth="1"/>
    <col min="516" max="516" width="10.140625" style="449" customWidth="1"/>
    <col min="517" max="517" width="9.140625" style="449" customWidth="1"/>
    <col min="518" max="761" width="18.42578125" style="449"/>
    <col min="762" max="762" width="37.5703125" style="449" customWidth="1"/>
    <col min="763" max="763" width="0" style="449" hidden="1" customWidth="1"/>
    <col min="764" max="764" width="8.85546875" style="449" customWidth="1"/>
    <col min="765" max="771" width="8.85546875" style="449" bestFit="1" customWidth="1"/>
    <col min="772" max="772" width="10.140625" style="449" customWidth="1"/>
    <col min="773" max="773" width="9.140625" style="449" customWidth="1"/>
    <col min="774" max="1017" width="18.42578125" style="449"/>
    <col min="1018" max="1018" width="37.5703125" style="449" customWidth="1"/>
    <col min="1019" max="1019" width="0" style="449" hidden="1" customWidth="1"/>
    <col min="1020" max="1020" width="8.85546875" style="449" customWidth="1"/>
    <col min="1021" max="1027" width="8.85546875" style="449" bestFit="1" customWidth="1"/>
    <col min="1028" max="1028" width="10.140625" style="449" customWidth="1"/>
    <col min="1029" max="1029" width="9.140625" style="449" customWidth="1"/>
    <col min="1030" max="1273" width="18.42578125" style="449"/>
    <col min="1274" max="1274" width="37.5703125" style="449" customWidth="1"/>
    <col min="1275" max="1275" width="0" style="449" hidden="1" customWidth="1"/>
    <col min="1276" max="1276" width="8.85546875" style="449" customWidth="1"/>
    <col min="1277" max="1283" width="8.85546875" style="449" bestFit="1" customWidth="1"/>
    <col min="1284" max="1284" width="10.140625" style="449" customWidth="1"/>
    <col min="1285" max="1285" width="9.140625" style="449" customWidth="1"/>
    <col min="1286" max="1529" width="18.42578125" style="449"/>
    <col min="1530" max="1530" width="37.5703125" style="449" customWidth="1"/>
    <col min="1531" max="1531" width="0" style="449" hidden="1" customWidth="1"/>
    <col min="1532" max="1532" width="8.85546875" style="449" customWidth="1"/>
    <col min="1533" max="1539" width="8.85546875" style="449" bestFit="1" customWidth="1"/>
    <col min="1540" max="1540" width="10.140625" style="449" customWidth="1"/>
    <col min="1541" max="1541" width="9.140625" style="449" customWidth="1"/>
    <col min="1542" max="1785" width="18.42578125" style="449"/>
    <col min="1786" max="1786" width="37.5703125" style="449" customWidth="1"/>
    <col min="1787" max="1787" width="0" style="449" hidden="1" customWidth="1"/>
    <col min="1788" max="1788" width="8.85546875" style="449" customWidth="1"/>
    <col min="1789" max="1795" width="8.85546875" style="449" bestFit="1" customWidth="1"/>
    <col min="1796" max="1796" width="10.140625" style="449" customWidth="1"/>
    <col min="1797" max="1797" width="9.140625" style="449" customWidth="1"/>
    <col min="1798" max="2041" width="18.42578125" style="449"/>
    <col min="2042" max="2042" width="37.5703125" style="449" customWidth="1"/>
    <col min="2043" max="2043" width="0" style="449" hidden="1" customWidth="1"/>
    <col min="2044" max="2044" width="8.85546875" style="449" customWidth="1"/>
    <col min="2045" max="2051" width="8.85546875" style="449" bestFit="1" customWidth="1"/>
    <col min="2052" max="2052" width="10.140625" style="449" customWidth="1"/>
    <col min="2053" max="2053" width="9.140625" style="449" customWidth="1"/>
    <col min="2054" max="2297" width="18.42578125" style="449"/>
    <col min="2298" max="2298" width="37.5703125" style="449" customWidth="1"/>
    <col min="2299" max="2299" width="0" style="449" hidden="1" customWidth="1"/>
    <col min="2300" max="2300" width="8.85546875" style="449" customWidth="1"/>
    <col min="2301" max="2307" width="8.85546875" style="449" bestFit="1" customWidth="1"/>
    <col min="2308" max="2308" width="10.140625" style="449" customWidth="1"/>
    <col min="2309" max="2309" width="9.140625" style="449" customWidth="1"/>
    <col min="2310" max="2553" width="18.42578125" style="449"/>
    <col min="2554" max="2554" width="37.5703125" style="449" customWidth="1"/>
    <col min="2555" max="2555" width="0" style="449" hidden="1" customWidth="1"/>
    <col min="2556" max="2556" width="8.85546875" style="449" customWidth="1"/>
    <col min="2557" max="2563" width="8.85546875" style="449" bestFit="1" customWidth="1"/>
    <col min="2564" max="2564" width="10.140625" style="449" customWidth="1"/>
    <col min="2565" max="2565" width="9.140625" style="449" customWidth="1"/>
    <col min="2566" max="2809" width="18.42578125" style="449"/>
    <col min="2810" max="2810" width="37.5703125" style="449" customWidth="1"/>
    <col min="2811" max="2811" width="0" style="449" hidden="1" customWidth="1"/>
    <col min="2812" max="2812" width="8.85546875" style="449" customWidth="1"/>
    <col min="2813" max="2819" width="8.85546875" style="449" bestFit="1" customWidth="1"/>
    <col min="2820" max="2820" width="10.140625" style="449" customWidth="1"/>
    <col min="2821" max="2821" width="9.140625" style="449" customWidth="1"/>
    <col min="2822" max="3065" width="18.42578125" style="449"/>
    <col min="3066" max="3066" width="37.5703125" style="449" customWidth="1"/>
    <col min="3067" max="3067" width="0" style="449" hidden="1" customWidth="1"/>
    <col min="3068" max="3068" width="8.85546875" style="449" customWidth="1"/>
    <col min="3069" max="3075" width="8.85546875" style="449" bestFit="1" customWidth="1"/>
    <col min="3076" max="3076" width="10.140625" style="449" customWidth="1"/>
    <col min="3077" max="3077" width="9.140625" style="449" customWidth="1"/>
    <col min="3078" max="3321" width="18.42578125" style="449"/>
    <col min="3322" max="3322" width="37.5703125" style="449" customWidth="1"/>
    <col min="3323" max="3323" width="0" style="449" hidden="1" customWidth="1"/>
    <col min="3324" max="3324" width="8.85546875" style="449" customWidth="1"/>
    <col min="3325" max="3331" width="8.85546875" style="449" bestFit="1" customWidth="1"/>
    <col min="3332" max="3332" width="10.140625" style="449" customWidth="1"/>
    <col min="3333" max="3333" width="9.140625" style="449" customWidth="1"/>
    <col min="3334" max="3577" width="18.42578125" style="449"/>
    <col min="3578" max="3578" width="37.5703125" style="449" customWidth="1"/>
    <col min="3579" max="3579" width="0" style="449" hidden="1" customWidth="1"/>
    <col min="3580" max="3580" width="8.85546875" style="449" customWidth="1"/>
    <col min="3581" max="3587" width="8.85546875" style="449" bestFit="1" customWidth="1"/>
    <col min="3588" max="3588" width="10.140625" style="449" customWidth="1"/>
    <col min="3589" max="3589" width="9.140625" style="449" customWidth="1"/>
    <col min="3590" max="3833" width="18.42578125" style="449"/>
    <col min="3834" max="3834" width="37.5703125" style="449" customWidth="1"/>
    <col min="3835" max="3835" width="0" style="449" hidden="1" customWidth="1"/>
    <col min="3836" max="3836" width="8.85546875" style="449" customWidth="1"/>
    <col min="3837" max="3843" width="8.85546875" style="449" bestFit="1" customWidth="1"/>
    <col min="3844" max="3844" width="10.140625" style="449" customWidth="1"/>
    <col min="3845" max="3845" width="9.140625" style="449" customWidth="1"/>
    <col min="3846" max="4089" width="18.42578125" style="449"/>
    <col min="4090" max="4090" width="37.5703125" style="449" customWidth="1"/>
    <col min="4091" max="4091" width="0" style="449" hidden="1" customWidth="1"/>
    <col min="4092" max="4092" width="8.85546875" style="449" customWidth="1"/>
    <col min="4093" max="4099" width="8.85546875" style="449" bestFit="1" customWidth="1"/>
    <col min="4100" max="4100" width="10.140625" style="449" customWidth="1"/>
    <col min="4101" max="4101" width="9.140625" style="449" customWidth="1"/>
    <col min="4102" max="4345" width="18.42578125" style="449"/>
    <col min="4346" max="4346" width="37.5703125" style="449" customWidth="1"/>
    <col min="4347" max="4347" width="0" style="449" hidden="1" customWidth="1"/>
    <col min="4348" max="4348" width="8.85546875" style="449" customWidth="1"/>
    <col min="4349" max="4355" width="8.85546875" style="449" bestFit="1" customWidth="1"/>
    <col min="4356" max="4356" width="10.140625" style="449" customWidth="1"/>
    <col min="4357" max="4357" width="9.140625" style="449" customWidth="1"/>
    <col min="4358" max="4601" width="18.42578125" style="449"/>
    <col min="4602" max="4602" width="37.5703125" style="449" customWidth="1"/>
    <col min="4603" max="4603" width="0" style="449" hidden="1" customWidth="1"/>
    <col min="4604" max="4604" width="8.85546875" style="449" customWidth="1"/>
    <col min="4605" max="4611" width="8.85546875" style="449" bestFit="1" customWidth="1"/>
    <col min="4612" max="4612" width="10.140625" style="449" customWidth="1"/>
    <col min="4613" max="4613" width="9.140625" style="449" customWidth="1"/>
    <col min="4614" max="4857" width="18.42578125" style="449"/>
    <col min="4858" max="4858" width="37.5703125" style="449" customWidth="1"/>
    <col min="4859" max="4859" width="0" style="449" hidden="1" customWidth="1"/>
    <col min="4860" max="4860" width="8.85546875" style="449" customWidth="1"/>
    <col min="4861" max="4867" width="8.85546875" style="449" bestFit="1" customWidth="1"/>
    <col min="4868" max="4868" width="10.140625" style="449" customWidth="1"/>
    <col min="4869" max="4869" width="9.140625" style="449" customWidth="1"/>
    <col min="4870" max="5113" width="18.42578125" style="449"/>
    <col min="5114" max="5114" width="37.5703125" style="449" customWidth="1"/>
    <col min="5115" max="5115" width="0" style="449" hidden="1" customWidth="1"/>
    <col min="5116" max="5116" width="8.85546875" style="449" customWidth="1"/>
    <col min="5117" max="5123" width="8.85546875" style="449" bestFit="1" customWidth="1"/>
    <col min="5124" max="5124" width="10.140625" style="449" customWidth="1"/>
    <col min="5125" max="5125" width="9.140625" style="449" customWidth="1"/>
    <col min="5126" max="5369" width="18.42578125" style="449"/>
    <col min="5370" max="5370" width="37.5703125" style="449" customWidth="1"/>
    <col min="5371" max="5371" width="0" style="449" hidden="1" customWidth="1"/>
    <col min="5372" max="5372" width="8.85546875" style="449" customWidth="1"/>
    <col min="5373" max="5379" width="8.85546875" style="449" bestFit="1" customWidth="1"/>
    <col min="5380" max="5380" width="10.140625" style="449" customWidth="1"/>
    <col min="5381" max="5381" width="9.140625" style="449" customWidth="1"/>
    <col min="5382" max="5625" width="18.42578125" style="449"/>
    <col min="5626" max="5626" width="37.5703125" style="449" customWidth="1"/>
    <col min="5627" max="5627" width="0" style="449" hidden="1" customWidth="1"/>
    <col min="5628" max="5628" width="8.85546875" style="449" customWidth="1"/>
    <col min="5629" max="5635" width="8.85546875" style="449" bestFit="1" customWidth="1"/>
    <col min="5636" max="5636" width="10.140625" style="449" customWidth="1"/>
    <col min="5637" max="5637" width="9.140625" style="449" customWidth="1"/>
    <col min="5638" max="5881" width="18.42578125" style="449"/>
    <col min="5882" max="5882" width="37.5703125" style="449" customWidth="1"/>
    <col min="5883" max="5883" width="0" style="449" hidden="1" customWidth="1"/>
    <col min="5884" max="5884" width="8.85546875" style="449" customWidth="1"/>
    <col min="5885" max="5891" width="8.85546875" style="449" bestFit="1" customWidth="1"/>
    <col min="5892" max="5892" width="10.140625" style="449" customWidth="1"/>
    <col min="5893" max="5893" width="9.140625" style="449" customWidth="1"/>
    <col min="5894" max="6137" width="18.42578125" style="449"/>
    <col min="6138" max="6138" width="37.5703125" style="449" customWidth="1"/>
    <col min="6139" max="6139" width="0" style="449" hidden="1" customWidth="1"/>
    <col min="6140" max="6140" width="8.85546875" style="449" customWidth="1"/>
    <col min="6141" max="6147" width="8.85546875" style="449" bestFit="1" customWidth="1"/>
    <col min="6148" max="6148" width="10.140625" style="449" customWidth="1"/>
    <col min="6149" max="6149" width="9.140625" style="449" customWidth="1"/>
    <col min="6150" max="6393" width="18.42578125" style="449"/>
    <col min="6394" max="6394" width="37.5703125" style="449" customWidth="1"/>
    <col min="6395" max="6395" width="0" style="449" hidden="1" customWidth="1"/>
    <col min="6396" max="6396" width="8.85546875" style="449" customWidth="1"/>
    <col min="6397" max="6403" width="8.85546875" style="449" bestFit="1" customWidth="1"/>
    <col min="6404" max="6404" width="10.140625" style="449" customWidth="1"/>
    <col min="6405" max="6405" width="9.140625" style="449" customWidth="1"/>
    <col min="6406" max="6649" width="18.42578125" style="449"/>
    <col min="6650" max="6650" width="37.5703125" style="449" customWidth="1"/>
    <col min="6651" max="6651" width="0" style="449" hidden="1" customWidth="1"/>
    <col min="6652" max="6652" width="8.85546875" style="449" customWidth="1"/>
    <col min="6653" max="6659" width="8.85546875" style="449" bestFit="1" customWidth="1"/>
    <col min="6660" max="6660" width="10.140625" style="449" customWidth="1"/>
    <col min="6661" max="6661" width="9.140625" style="449" customWidth="1"/>
    <col min="6662" max="6905" width="18.42578125" style="449"/>
    <col min="6906" max="6906" width="37.5703125" style="449" customWidth="1"/>
    <col min="6907" max="6907" width="0" style="449" hidden="1" customWidth="1"/>
    <col min="6908" max="6908" width="8.85546875" style="449" customWidth="1"/>
    <col min="6909" max="6915" width="8.85546875" style="449" bestFit="1" customWidth="1"/>
    <col min="6916" max="6916" width="10.140625" style="449" customWidth="1"/>
    <col min="6917" max="6917" width="9.140625" style="449" customWidth="1"/>
    <col min="6918" max="7161" width="18.42578125" style="449"/>
    <col min="7162" max="7162" width="37.5703125" style="449" customWidth="1"/>
    <col min="7163" max="7163" width="0" style="449" hidden="1" customWidth="1"/>
    <col min="7164" max="7164" width="8.85546875" style="449" customWidth="1"/>
    <col min="7165" max="7171" width="8.85546875" style="449" bestFit="1" customWidth="1"/>
    <col min="7172" max="7172" width="10.140625" style="449" customWidth="1"/>
    <col min="7173" max="7173" width="9.140625" style="449" customWidth="1"/>
    <col min="7174" max="7417" width="18.42578125" style="449"/>
    <col min="7418" max="7418" width="37.5703125" style="449" customWidth="1"/>
    <col min="7419" max="7419" width="0" style="449" hidden="1" customWidth="1"/>
    <col min="7420" max="7420" width="8.85546875" style="449" customWidth="1"/>
    <col min="7421" max="7427" width="8.85546875" style="449" bestFit="1" customWidth="1"/>
    <col min="7428" max="7428" width="10.140625" style="449" customWidth="1"/>
    <col min="7429" max="7429" width="9.140625" style="449" customWidth="1"/>
    <col min="7430" max="7673" width="18.42578125" style="449"/>
    <col min="7674" max="7674" width="37.5703125" style="449" customWidth="1"/>
    <col min="7675" max="7675" width="0" style="449" hidden="1" customWidth="1"/>
    <col min="7676" max="7676" width="8.85546875" style="449" customWidth="1"/>
    <col min="7677" max="7683" width="8.85546875" style="449" bestFit="1" customWidth="1"/>
    <col min="7684" max="7684" width="10.140625" style="449" customWidth="1"/>
    <col min="7685" max="7685" width="9.140625" style="449" customWidth="1"/>
    <col min="7686" max="7929" width="18.42578125" style="449"/>
    <col min="7930" max="7930" width="37.5703125" style="449" customWidth="1"/>
    <col min="7931" max="7931" width="0" style="449" hidden="1" customWidth="1"/>
    <col min="7932" max="7932" width="8.85546875" style="449" customWidth="1"/>
    <col min="7933" max="7939" width="8.85546875" style="449" bestFit="1" customWidth="1"/>
    <col min="7940" max="7940" width="10.140625" style="449" customWidth="1"/>
    <col min="7941" max="7941" width="9.140625" style="449" customWidth="1"/>
    <col min="7942" max="8185" width="18.42578125" style="449"/>
    <col min="8186" max="8186" width="37.5703125" style="449" customWidth="1"/>
    <col min="8187" max="8187" width="0" style="449" hidden="1" customWidth="1"/>
    <col min="8188" max="8188" width="8.85546875" style="449" customWidth="1"/>
    <col min="8189" max="8195" width="8.85546875" style="449" bestFit="1" customWidth="1"/>
    <col min="8196" max="8196" width="10.140625" style="449" customWidth="1"/>
    <col min="8197" max="8197" width="9.140625" style="449" customWidth="1"/>
    <col min="8198" max="8441" width="18.42578125" style="449"/>
    <col min="8442" max="8442" width="37.5703125" style="449" customWidth="1"/>
    <col min="8443" max="8443" width="0" style="449" hidden="1" customWidth="1"/>
    <col min="8444" max="8444" width="8.85546875" style="449" customWidth="1"/>
    <col min="8445" max="8451" width="8.85546875" style="449" bestFit="1" customWidth="1"/>
    <col min="8452" max="8452" width="10.140625" style="449" customWidth="1"/>
    <col min="8453" max="8453" width="9.140625" style="449" customWidth="1"/>
    <col min="8454" max="8697" width="18.42578125" style="449"/>
    <col min="8698" max="8698" width="37.5703125" style="449" customWidth="1"/>
    <col min="8699" max="8699" width="0" style="449" hidden="1" customWidth="1"/>
    <col min="8700" max="8700" width="8.85546875" style="449" customWidth="1"/>
    <col min="8701" max="8707" width="8.85546875" style="449" bestFit="1" customWidth="1"/>
    <col min="8708" max="8708" width="10.140625" style="449" customWidth="1"/>
    <col min="8709" max="8709" width="9.140625" style="449" customWidth="1"/>
    <col min="8710" max="8953" width="18.42578125" style="449"/>
    <col min="8954" max="8954" width="37.5703125" style="449" customWidth="1"/>
    <col min="8955" max="8955" width="0" style="449" hidden="1" customWidth="1"/>
    <col min="8956" max="8956" width="8.85546875" style="449" customWidth="1"/>
    <col min="8957" max="8963" width="8.85546875" style="449" bestFit="1" customWidth="1"/>
    <col min="8964" max="8964" width="10.140625" style="449" customWidth="1"/>
    <col min="8965" max="8965" width="9.140625" style="449" customWidth="1"/>
    <col min="8966" max="9209" width="18.42578125" style="449"/>
    <col min="9210" max="9210" width="37.5703125" style="449" customWidth="1"/>
    <col min="9211" max="9211" width="0" style="449" hidden="1" customWidth="1"/>
    <col min="9212" max="9212" width="8.85546875" style="449" customWidth="1"/>
    <col min="9213" max="9219" width="8.85546875" style="449" bestFit="1" customWidth="1"/>
    <col min="9220" max="9220" width="10.140625" style="449" customWidth="1"/>
    <col min="9221" max="9221" width="9.140625" style="449" customWidth="1"/>
    <col min="9222" max="9465" width="18.42578125" style="449"/>
    <col min="9466" max="9466" width="37.5703125" style="449" customWidth="1"/>
    <col min="9467" max="9467" width="0" style="449" hidden="1" customWidth="1"/>
    <col min="9468" max="9468" width="8.85546875" style="449" customWidth="1"/>
    <col min="9469" max="9475" width="8.85546875" style="449" bestFit="1" customWidth="1"/>
    <col min="9476" max="9476" width="10.140625" style="449" customWidth="1"/>
    <col min="9477" max="9477" width="9.140625" style="449" customWidth="1"/>
    <col min="9478" max="9721" width="18.42578125" style="449"/>
    <col min="9722" max="9722" width="37.5703125" style="449" customWidth="1"/>
    <col min="9723" max="9723" width="0" style="449" hidden="1" customWidth="1"/>
    <col min="9724" max="9724" width="8.85546875" style="449" customWidth="1"/>
    <col min="9725" max="9731" width="8.85546875" style="449" bestFit="1" customWidth="1"/>
    <col min="9732" max="9732" width="10.140625" style="449" customWidth="1"/>
    <col min="9733" max="9733" width="9.140625" style="449" customWidth="1"/>
    <col min="9734" max="9977" width="18.42578125" style="449"/>
    <col min="9978" max="9978" width="37.5703125" style="449" customWidth="1"/>
    <col min="9979" max="9979" width="0" style="449" hidden="1" customWidth="1"/>
    <col min="9980" max="9980" width="8.85546875" style="449" customWidth="1"/>
    <col min="9981" max="9987" width="8.85546875" style="449" bestFit="1" customWidth="1"/>
    <col min="9988" max="9988" width="10.140625" style="449" customWidth="1"/>
    <col min="9989" max="9989" width="9.140625" style="449" customWidth="1"/>
    <col min="9990" max="10233" width="18.42578125" style="449"/>
    <col min="10234" max="10234" width="37.5703125" style="449" customWidth="1"/>
    <col min="10235" max="10235" width="0" style="449" hidden="1" customWidth="1"/>
    <col min="10236" max="10236" width="8.85546875" style="449" customWidth="1"/>
    <col min="10237" max="10243" width="8.85546875" style="449" bestFit="1" customWidth="1"/>
    <col min="10244" max="10244" width="10.140625" style="449" customWidth="1"/>
    <col min="10245" max="10245" width="9.140625" style="449" customWidth="1"/>
    <col min="10246" max="10489" width="18.42578125" style="449"/>
    <col min="10490" max="10490" width="37.5703125" style="449" customWidth="1"/>
    <col min="10491" max="10491" width="0" style="449" hidden="1" customWidth="1"/>
    <col min="10492" max="10492" width="8.85546875" style="449" customWidth="1"/>
    <col min="10493" max="10499" width="8.85546875" style="449" bestFit="1" customWidth="1"/>
    <col min="10500" max="10500" width="10.140625" style="449" customWidth="1"/>
    <col min="10501" max="10501" width="9.140625" style="449" customWidth="1"/>
    <col min="10502" max="10745" width="18.42578125" style="449"/>
    <col min="10746" max="10746" width="37.5703125" style="449" customWidth="1"/>
    <col min="10747" max="10747" width="0" style="449" hidden="1" customWidth="1"/>
    <col min="10748" max="10748" width="8.85546875" style="449" customWidth="1"/>
    <col min="10749" max="10755" width="8.85546875" style="449" bestFit="1" customWidth="1"/>
    <col min="10756" max="10756" width="10.140625" style="449" customWidth="1"/>
    <col min="10757" max="10757" width="9.140625" style="449" customWidth="1"/>
    <col min="10758" max="11001" width="18.42578125" style="449"/>
    <col min="11002" max="11002" width="37.5703125" style="449" customWidth="1"/>
    <col min="11003" max="11003" width="0" style="449" hidden="1" customWidth="1"/>
    <col min="11004" max="11004" width="8.85546875" style="449" customWidth="1"/>
    <col min="11005" max="11011" width="8.85546875" style="449" bestFit="1" customWidth="1"/>
    <col min="11012" max="11012" width="10.140625" style="449" customWidth="1"/>
    <col min="11013" max="11013" width="9.140625" style="449" customWidth="1"/>
    <col min="11014" max="11257" width="18.42578125" style="449"/>
    <col min="11258" max="11258" width="37.5703125" style="449" customWidth="1"/>
    <col min="11259" max="11259" width="0" style="449" hidden="1" customWidth="1"/>
    <col min="11260" max="11260" width="8.85546875" style="449" customWidth="1"/>
    <col min="11261" max="11267" width="8.85546875" style="449" bestFit="1" customWidth="1"/>
    <col min="11268" max="11268" width="10.140625" style="449" customWidth="1"/>
    <col min="11269" max="11269" width="9.140625" style="449" customWidth="1"/>
    <col min="11270" max="11513" width="18.42578125" style="449"/>
    <col min="11514" max="11514" width="37.5703125" style="449" customWidth="1"/>
    <col min="11515" max="11515" width="0" style="449" hidden="1" customWidth="1"/>
    <col min="11516" max="11516" width="8.85546875" style="449" customWidth="1"/>
    <col min="11517" max="11523" width="8.85546875" style="449" bestFit="1" customWidth="1"/>
    <col min="11524" max="11524" width="10.140625" style="449" customWidth="1"/>
    <col min="11525" max="11525" width="9.140625" style="449" customWidth="1"/>
    <col min="11526" max="11769" width="18.42578125" style="449"/>
    <col min="11770" max="11770" width="37.5703125" style="449" customWidth="1"/>
    <col min="11771" max="11771" width="0" style="449" hidden="1" customWidth="1"/>
    <col min="11772" max="11772" width="8.85546875" style="449" customWidth="1"/>
    <col min="11773" max="11779" width="8.85546875" style="449" bestFit="1" customWidth="1"/>
    <col min="11780" max="11780" width="10.140625" style="449" customWidth="1"/>
    <col min="11781" max="11781" width="9.140625" style="449" customWidth="1"/>
    <col min="11782" max="12025" width="18.42578125" style="449"/>
    <col min="12026" max="12026" width="37.5703125" style="449" customWidth="1"/>
    <col min="12027" max="12027" width="0" style="449" hidden="1" customWidth="1"/>
    <col min="12028" max="12028" width="8.85546875" style="449" customWidth="1"/>
    <col min="12029" max="12035" width="8.85546875" style="449" bestFit="1" customWidth="1"/>
    <col min="12036" max="12036" width="10.140625" style="449" customWidth="1"/>
    <col min="12037" max="12037" width="9.140625" style="449" customWidth="1"/>
    <col min="12038" max="12281" width="18.42578125" style="449"/>
    <col min="12282" max="12282" width="37.5703125" style="449" customWidth="1"/>
    <col min="12283" max="12283" width="0" style="449" hidden="1" customWidth="1"/>
    <col min="12284" max="12284" width="8.85546875" style="449" customWidth="1"/>
    <col min="12285" max="12291" width="8.85546875" style="449" bestFit="1" customWidth="1"/>
    <col min="12292" max="12292" width="10.140625" style="449" customWidth="1"/>
    <col min="12293" max="12293" width="9.140625" style="449" customWidth="1"/>
    <col min="12294" max="12537" width="18.42578125" style="449"/>
    <col min="12538" max="12538" width="37.5703125" style="449" customWidth="1"/>
    <col min="12539" max="12539" width="0" style="449" hidden="1" customWidth="1"/>
    <col min="12540" max="12540" width="8.85546875" style="449" customWidth="1"/>
    <col min="12541" max="12547" width="8.85546875" style="449" bestFit="1" customWidth="1"/>
    <col min="12548" max="12548" width="10.140625" style="449" customWidth="1"/>
    <col min="12549" max="12549" width="9.140625" style="449" customWidth="1"/>
    <col min="12550" max="12793" width="18.42578125" style="449"/>
    <col min="12794" max="12794" width="37.5703125" style="449" customWidth="1"/>
    <col min="12795" max="12795" width="0" style="449" hidden="1" customWidth="1"/>
    <col min="12796" max="12796" width="8.85546875" style="449" customWidth="1"/>
    <col min="12797" max="12803" width="8.85546875" style="449" bestFit="1" customWidth="1"/>
    <col min="12804" max="12804" width="10.140625" style="449" customWidth="1"/>
    <col min="12805" max="12805" width="9.140625" style="449" customWidth="1"/>
    <col min="12806" max="13049" width="18.42578125" style="449"/>
    <col min="13050" max="13050" width="37.5703125" style="449" customWidth="1"/>
    <col min="13051" max="13051" width="0" style="449" hidden="1" customWidth="1"/>
    <col min="13052" max="13052" width="8.85546875" style="449" customWidth="1"/>
    <col min="13053" max="13059" width="8.85546875" style="449" bestFit="1" customWidth="1"/>
    <col min="13060" max="13060" width="10.140625" style="449" customWidth="1"/>
    <col min="13061" max="13061" width="9.140625" style="449" customWidth="1"/>
    <col min="13062" max="13305" width="18.42578125" style="449"/>
    <col min="13306" max="13306" width="37.5703125" style="449" customWidth="1"/>
    <col min="13307" max="13307" width="0" style="449" hidden="1" customWidth="1"/>
    <col min="13308" max="13308" width="8.85546875" style="449" customWidth="1"/>
    <col min="13309" max="13315" width="8.85546875" style="449" bestFit="1" customWidth="1"/>
    <col min="13316" max="13316" width="10.140625" style="449" customWidth="1"/>
    <col min="13317" max="13317" width="9.140625" style="449" customWidth="1"/>
    <col min="13318" max="13561" width="18.42578125" style="449"/>
    <col min="13562" max="13562" width="37.5703125" style="449" customWidth="1"/>
    <col min="13563" max="13563" width="0" style="449" hidden="1" customWidth="1"/>
    <col min="13564" max="13564" width="8.85546875" style="449" customWidth="1"/>
    <col min="13565" max="13571" width="8.85546875" style="449" bestFit="1" customWidth="1"/>
    <col min="13572" max="13572" width="10.140625" style="449" customWidth="1"/>
    <col min="13573" max="13573" width="9.140625" style="449" customWidth="1"/>
    <col min="13574" max="13817" width="18.42578125" style="449"/>
    <col min="13818" max="13818" width="37.5703125" style="449" customWidth="1"/>
    <col min="13819" max="13819" width="0" style="449" hidden="1" customWidth="1"/>
    <col min="13820" max="13820" width="8.85546875" style="449" customWidth="1"/>
    <col min="13821" max="13827" width="8.85546875" style="449" bestFit="1" customWidth="1"/>
    <col min="13828" max="13828" width="10.140625" style="449" customWidth="1"/>
    <col min="13829" max="13829" width="9.140625" style="449" customWidth="1"/>
    <col min="13830" max="14073" width="18.42578125" style="449"/>
    <col min="14074" max="14074" width="37.5703125" style="449" customWidth="1"/>
    <col min="14075" max="14075" width="0" style="449" hidden="1" customWidth="1"/>
    <col min="14076" max="14076" width="8.85546875" style="449" customWidth="1"/>
    <col min="14077" max="14083" width="8.85546875" style="449" bestFit="1" customWidth="1"/>
    <col min="14084" max="14084" width="10.140625" style="449" customWidth="1"/>
    <col min="14085" max="14085" width="9.140625" style="449" customWidth="1"/>
    <col min="14086" max="14329" width="18.42578125" style="449"/>
    <col min="14330" max="14330" width="37.5703125" style="449" customWidth="1"/>
    <col min="14331" max="14331" width="0" style="449" hidden="1" customWidth="1"/>
    <col min="14332" max="14332" width="8.85546875" style="449" customWidth="1"/>
    <col min="14333" max="14339" width="8.85546875" style="449" bestFit="1" customWidth="1"/>
    <col min="14340" max="14340" width="10.140625" style="449" customWidth="1"/>
    <col min="14341" max="14341" width="9.140625" style="449" customWidth="1"/>
    <col min="14342" max="14585" width="18.42578125" style="449"/>
    <col min="14586" max="14586" width="37.5703125" style="449" customWidth="1"/>
    <col min="14587" max="14587" width="0" style="449" hidden="1" customWidth="1"/>
    <col min="14588" max="14588" width="8.85546875" style="449" customWidth="1"/>
    <col min="14589" max="14595" width="8.85546875" style="449" bestFit="1" customWidth="1"/>
    <col min="14596" max="14596" width="10.140625" style="449" customWidth="1"/>
    <col min="14597" max="14597" width="9.140625" style="449" customWidth="1"/>
    <col min="14598" max="14841" width="18.42578125" style="449"/>
    <col min="14842" max="14842" width="37.5703125" style="449" customWidth="1"/>
    <col min="14843" max="14843" width="0" style="449" hidden="1" customWidth="1"/>
    <col min="14844" max="14844" width="8.85546875" style="449" customWidth="1"/>
    <col min="14845" max="14851" width="8.85546875" style="449" bestFit="1" customWidth="1"/>
    <col min="14852" max="14852" width="10.140625" style="449" customWidth="1"/>
    <col min="14853" max="14853" width="9.140625" style="449" customWidth="1"/>
    <col min="14854" max="15097" width="18.42578125" style="449"/>
    <col min="15098" max="15098" width="37.5703125" style="449" customWidth="1"/>
    <col min="15099" max="15099" width="0" style="449" hidden="1" customWidth="1"/>
    <col min="15100" max="15100" width="8.85546875" style="449" customWidth="1"/>
    <col min="15101" max="15107" width="8.85546875" style="449" bestFit="1" customWidth="1"/>
    <col min="15108" max="15108" width="10.140625" style="449" customWidth="1"/>
    <col min="15109" max="15109" width="9.140625" style="449" customWidth="1"/>
    <col min="15110" max="15353" width="18.42578125" style="449"/>
    <col min="15354" max="15354" width="37.5703125" style="449" customWidth="1"/>
    <col min="15355" max="15355" width="0" style="449" hidden="1" customWidth="1"/>
    <col min="15356" max="15356" width="8.85546875" style="449" customWidth="1"/>
    <col min="15357" max="15363" width="8.85546875" style="449" bestFit="1" customWidth="1"/>
    <col min="15364" max="15364" width="10.140625" style="449" customWidth="1"/>
    <col min="15365" max="15365" width="9.140625" style="449" customWidth="1"/>
    <col min="15366" max="15609" width="18.42578125" style="449"/>
    <col min="15610" max="15610" width="37.5703125" style="449" customWidth="1"/>
    <col min="15611" max="15611" width="0" style="449" hidden="1" customWidth="1"/>
    <col min="15612" max="15612" width="8.85546875" style="449" customWidth="1"/>
    <col min="15613" max="15619" width="8.85546875" style="449" bestFit="1" customWidth="1"/>
    <col min="15620" max="15620" width="10.140625" style="449" customWidth="1"/>
    <col min="15621" max="15621" width="9.140625" style="449" customWidth="1"/>
    <col min="15622" max="15865" width="18.42578125" style="449"/>
    <col min="15866" max="15866" width="37.5703125" style="449" customWidth="1"/>
    <col min="15867" max="15867" width="0" style="449" hidden="1" customWidth="1"/>
    <col min="15868" max="15868" width="8.85546875" style="449" customWidth="1"/>
    <col min="15869" max="15875" width="8.85546875" style="449" bestFit="1" customWidth="1"/>
    <col min="15876" max="15876" width="10.140625" style="449" customWidth="1"/>
    <col min="15877" max="15877" width="9.140625" style="449" customWidth="1"/>
    <col min="15878" max="16121" width="18.42578125" style="449"/>
    <col min="16122" max="16122" width="37.5703125" style="449" customWidth="1"/>
    <col min="16123" max="16123" width="0" style="449" hidden="1" customWidth="1"/>
    <col min="16124" max="16124" width="8.85546875" style="449" customWidth="1"/>
    <col min="16125" max="16131" width="8.85546875" style="449" bestFit="1" customWidth="1"/>
    <col min="16132" max="16132" width="10.140625" style="449" customWidth="1"/>
    <col min="16133" max="16133" width="9.140625" style="449" customWidth="1"/>
    <col min="16134" max="16384" width="18.42578125" style="449"/>
  </cols>
  <sheetData>
    <row r="1" spans="1:12">
      <c r="A1" s="2350" t="s">
        <v>150</v>
      </c>
      <c r="B1" s="2350"/>
      <c r="C1" s="2350"/>
      <c r="D1" s="2350"/>
      <c r="E1" s="2350"/>
      <c r="F1" s="2350"/>
      <c r="G1" s="2350"/>
      <c r="H1" s="2350"/>
      <c r="I1" s="2350"/>
      <c r="J1" s="2350"/>
      <c r="K1" s="2350"/>
      <c r="L1" s="2350"/>
    </row>
    <row r="2" spans="1:12">
      <c r="A2" s="2350" t="s">
        <v>405</v>
      </c>
      <c r="B2" s="2350"/>
      <c r="C2" s="2350"/>
      <c r="D2" s="2350"/>
      <c r="E2" s="2350"/>
      <c r="F2" s="2350"/>
      <c r="G2" s="2350"/>
      <c r="H2" s="2350"/>
      <c r="I2" s="2350"/>
      <c r="J2" s="2350"/>
      <c r="K2" s="2350"/>
      <c r="L2" s="2350"/>
    </row>
    <row r="3" spans="1:12">
      <c r="A3" s="2362" t="s">
        <v>324</v>
      </c>
      <c r="B3" s="2362"/>
      <c r="C3" s="2362"/>
      <c r="D3" s="2362"/>
      <c r="E3" s="2362"/>
      <c r="F3" s="2362"/>
      <c r="G3" s="2362"/>
      <c r="H3" s="2362"/>
      <c r="I3" s="2362"/>
      <c r="J3" s="2362"/>
      <c r="K3" s="2362"/>
      <c r="L3" s="2362"/>
    </row>
    <row r="4" spans="1:12" ht="16.5" thickBot="1">
      <c r="A4" s="450"/>
      <c r="B4" s="451"/>
      <c r="C4" s="451"/>
      <c r="D4" s="421"/>
      <c r="E4" s="451"/>
      <c r="F4" s="422"/>
      <c r="G4" s="451"/>
      <c r="H4" s="451"/>
      <c r="I4" s="2351" t="s">
        <v>325</v>
      </c>
      <c r="J4" s="2351"/>
      <c r="K4" s="2364"/>
      <c r="L4" s="2364"/>
    </row>
    <row r="5" spans="1:12" ht="30.75" customHeight="1" thickTop="1">
      <c r="A5" s="2369" t="s">
        <v>1813</v>
      </c>
      <c r="B5" s="441" t="s">
        <v>327</v>
      </c>
      <c r="C5" s="441" t="s">
        <v>328</v>
      </c>
      <c r="D5" s="441" t="s">
        <v>329</v>
      </c>
      <c r="E5" s="440" t="s">
        <v>330</v>
      </c>
      <c r="F5" s="440" t="s">
        <v>331</v>
      </c>
      <c r="G5" s="440" t="s">
        <v>332</v>
      </c>
      <c r="H5" s="440" t="s">
        <v>333</v>
      </c>
      <c r="I5" s="440" t="s">
        <v>334</v>
      </c>
      <c r="J5" s="440" t="s">
        <v>335</v>
      </c>
      <c r="K5" s="440" t="s">
        <v>336</v>
      </c>
      <c r="L5" s="442" t="s">
        <v>337</v>
      </c>
    </row>
    <row r="6" spans="1:12" ht="30.75" customHeight="1">
      <c r="A6" s="2370"/>
      <c r="B6" s="444" t="s">
        <v>338</v>
      </c>
      <c r="C6" s="445" t="s">
        <v>339</v>
      </c>
      <c r="D6" s="445" t="s">
        <v>340</v>
      </c>
      <c r="E6" s="445" t="s">
        <v>341</v>
      </c>
      <c r="F6" s="445" t="s">
        <v>342</v>
      </c>
      <c r="G6" s="445" t="s">
        <v>155</v>
      </c>
      <c r="H6" s="445" t="s">
        <v>0</v>
      </c>
      <c r="I6" s="445" t="s">
        <v>1</v>
      </c>
      <c r="J6" s="446" t="s">
        <v>87</v>
      </c>
      <c r="K6" s="446" t="s">
        <v>147</v>
      </c>
      <c r="L6" s="447" t="s">
        <v>148</v>
      </c>
    </row>
    <row r="7" spans="1:12" ht="30.75" customHeight="1">
      <c r="A7" s="1835" t="s">
        <v>207</v>
      </c>
      <c r="B7" s="1836">
        <v>988271.52694157092</v>
      </c>
      <c r="C7" s="1836">
        <v>1192773.5738653811</v>
      </c>
      <c r="D7" s="1836">
        <v>1366954.0672136724</v>
      </c>
      <c r="E7" s="1836">
        <v>1527343.5655751596</v>
      </c>
      <c r="F7" s="1836">
        <v>1695011.1042007003</v>
      </c>
      <c r="G7" s="1836">
        <v>1964539.5767162906</v>
      </c>
      <c r="H7" s="1836">
        <v>2130149.574364204</v>
      </c>
      <c r="I7" s="1836">
        <v>2253163.1013304256</v>
      </c>
      <c r="J7" s="1837">
        <v>2674492.7536630961</v>
      </c>
      <c r="K7" s="1837">
        <v>3031033.5629844563</v>
      </c>
      <c r="L7" s="1838">
        <v>3464319.1245102528</v>
      </c>
    </row>
    <row r="8" spans="1:12" ht="30.75" customHeight="1">
      <c r="A8" s="1900" t="s">
        <v>406</v>
      </c>
      <c r="B8" s="1901">
        <v>365838.68</v>
      </c>
      <c r="C8" s="1901">
        <v>428762.93300000002</v>
      </c>
      <c r="D8" s="1901">
        <v>505940</v>
      </c>
      <c r="E8" s="1901">
        <v>644522.46354403999</v>
      </c>
      <c r="F8" s="1901">
        <v>704059.7195192643</v>
      </c>
      <c r="G8" s="1901">
        <v>800586.0789500064</v>
      </c>
      <c r="H8" s="1901">
        <v>867723.83597617398</v>
      </c>
      <c r="I8" s="1901">
        <v>917887.14096547675</v>
      </c>
      <c r="J8" s="1902">
        <v>1050579.2166148517</v>
      </c>
      <c r="K8" s="1902">
        <v>1139782.847318402</v>
      </c>
      <c r="L8" s="1903">
        <v>1241756.9391022848</v>
      </c>
    </row>
    <row r="9" spans="1:12" ht="30.75" customHeight="1">
      <c r="A9" s="1893" t="s">
        <v>407</v>
      </c>
      <c r="B9" s="1904">
        <v>79455.762525560989</v>
      </c>
      <c r="C9" s="1904">
        <v>110219.90047455001</v>
      </c>
      <c r="D9" s="1904">
        <v>119145.26703515128</v>
      </c>
      <c r="E9" s="1904">
        <v>140702.69961763188</v>
      </c>
      <c r="F9" s="1904">
        <v>170899.99957745755</v>
      </c>
      <c r="G9" s="1904">
        <v>207095.40259465988</v>
      </c>
      <c r="H9" s="1904">
        <v>232507.39910362352</v>
      </c>
      <c r="I9" s="1904">
        <v>261012.2624409952</v>
      </c>
      <c r="J9" s="1905">
        <v>336463.02366996568</v>
      </c>
      <c r="K9" s="1905">
        <v>420583.24132454494</v>
      </c>
      <c r="L9" s="1906">
        <v>533403.91119084239</v>
      </c>
    </row>
    <row r="10" spans="1:12" ht="30.75" customHeight="1">
      <c r="A10" s="1907" t="s">
        <v>408</v>
      </c>
      <c r="B10" s="1908">
        <v>712.00029999999992</v>
      </c>
      <c r="C10" s="1908">
        <v>861.52</v>
      </c>
      <c r="D10" s="1908">
        <v>673.46982582129328</v>
      </c>
      <c r="E10" s="1908">
        <v>840.80430954348321</v>
      </c>
      <c r="F10" s="1908">
        <v>1110.3173826722584</v>
      </c>
      <c r="G10" s="1908">
        <v>1293.8528460279827</v>
      </c>
      <c r="H10" s="1908">
        <v>1447.0450229976959</v>
      </c>
      <c r="I10" s="1908">
        <v>1409.4218523997558</v>
      </c>
      <c r="J10" s="1909">
        <v>1453.1921872677917</v>
      </c>
      <c r="K10" s="1909">
        <v>1651.4715420673583</v>
      </c>
      <c r="L10" s="1910">
        <v>1829.1583196930117</v>
      </c>
    </row>
    <row r="11" spans="1:12" ht="30.75" customHeight="1">
      <c r="A11" s="1907" t="s">
        <v>409</v>
      </c>
      <c r="B11" s="1911">
        <v>78743.762225560989</v>
      </c>
      <c r="C11" s="1911">
        <v>109358.38047455001</v>
      </c>
      <c r="D11" s="1911">
        <v>118471.79720932999</v>
      </c>
      <c r="E11" s="1911">
        <v>139861.89530808839</v>
      </c>
      <c r="F11" s="1911">
        <v>169789.6821947853</v>
      </c>
      <c r="G11" s="1911">
        <v>205801.54974863189</v>
      </c>
      <c r="H11" s="1911">
        <v>231060.35408062584</v>
      </c>
      <c r="I11" s="1911">
        <v>259602.84058859543</v>
      </c>
      <c r="J11" s="1912">
        <v>335009.83148269792</v>
      </c>
      <c r="K11" s="1912">
        <v>418931.76978247758</v>
      </c>
      <c r="L11" s="1913">
        <v>531574.75287114934</v>
      </c>
    </row>
    <row r="12" spans="1:12" ht="30.75" customHeight="1">
      <c r="A12" s="1893" t="s">
        <v>410</v>
      </c>
      <c r="B12" s="1904">
        <v>542977.08441600995</v>
      </c>
      <c r="C12" s="1904">
        <v>653790.74039083114</v>
      </c>
      <c r="D12" s="1904">
        <v>741868.8001785212</v>
      </c>
      <c r="E12" s="1904">
        <v>742118.40241348778</v>
      </c>
      <c r="F12" s="1904">
        <v>820051.38510397845</v>
      </c>
      <c r="G12" s="1904">
        <v>956858.09517162433</v>
      </c>
      <c r="H12" s="1904">
        <v>1029918.3392844063</v>
      </c>
      <c r="I12" s="1904">
        <v>1074263.6979239536</v>
      </c>
      <c r="J12" s="1905">
        <v>1287450.5133782788</v>
      </c>
      <c r="K12" s="1905">
        <v>1470667.4743415094</v>
      </c>
      <c r="L12" s="1906">
        <v>1689158.274217126</v>
      </c>
    </row>
    <row r="13" spans="1:12" ht="30.75" customHeight="1">
      <c r="A13" s="1907" t="s">
        <v>411</v>
      </c>
      <c r="B13" s="1908">
        <v>11749.5</v>
      </c>
      <c r="C13" s="1911">
        <v>9117.4</v>
      </c>
      <c r="D13" s="1911">
        <v>7549.4</v>
      </c>
      <c r="E13" s="1911">
        <v>12291.4</v>
      </c>
      <c r="F13" s="1911">
        <v>13078.84</v>
      </c>
      <c r="G13" s="1911">
        <v>32751.700000000004</v>
      </c>
      <c r="H13" s="1911">
        <v>34242.5</v>
      </c>
      <c r="I13" s="1911">
        <v>34004.302274304122</v>
      </c>
      <c r="J13" s="1912">
        <v>30995.07234588014</v>
      </c>
      <c r="K13" s="1912">
        <v>22614.940647786825</v>
      </c>
      <c r="L13" s="1913">
        <v>42411.583116186717</v>
      </c>
    </row>
    <row r="14" spans="1:12" ht="30.75" customHeight="1">
      <c r="A14" s="1893" t="s">
        <v>161</v>
      </c>
      <c r="B14" s="1904">
        <v>1000021.0269415709</v>
      </c>
      <c r="C14" s="1904">
        <v>1201890.973865381</v>
      </c>
      <c r="D14" s="1904">
        <v>1374503.4672136724</v>
      </c>
      <c r="E14" s="1904">
        <v>1539634.9655751595</v>
      </c>
      <c r="F14" s="1904">
        <v>1708089.9442007004</v>
      </c>
      <c r="G14" s="1904">
        <v>1997291.2767162905</v>
      </c>
      <c r="H14" s="1904">
        <v>2164392.074364204</v>
      </c>
      <c r="I14" s="1904">
        <v>2287167.4036047296</v>
      </c>
      <c r="J14" s="1905">
        <v>2705487.8260089764</v>
      </c>
      <c r="K14" s="1905">
        <v>3053648.5036322433</v>
      </c>
      <c r="L14" s="1906">
        <v>3506730.7076264396</v>
      </c>
    </row>
    <row r="15" spans="1:12" ht="30.75" customHeight="1">
      <c r="A15" s="1907" t="s">
        <v>412</v>
      </c>
      <c r="B15" s="1908">
        <v>249486.8</v>
      </c>
      <c r="C15" s="1911">
        <v>282647.69999999995</v>
      </c>
      <c r="D15" s="1911">
        <v>307858.7</v>
      </c>
      <c r="E15" s="1911">
        <v>422772.10000000003</v>
      </c>
      <c r="F15" s="1911">
        <v>497700.60000000003</v>
      </c>
      <c r="G15" s="1911">
        <v>631500.30000000005</v>
      </c>
      <c r="H15" s="1911">
        <v>709956.5</v>
      </c>
      <c r="I15" s="1911">
        <v>778186.80143058253</v>
      </c>
      <c r="J15" s="1912">
        <v>851801.25638198573</v>
      </c>
      <c r="K15" s="1912">
        <v>864671.12156466115</v>
      </c>
      <c r="L15" s="1913">
        <v>1062728.3653146545</v>
      </c>
    </row>
    <row r="16" spans="1:12" ht="30.75" customHeight="1">
      <c r="A16" s="1893" t="s">
        <v>162</v>
      </c>
      <c r="B16" s="1904">
        <v>1249507.826941571</v>
      </c>
      <c r="C16" s="1904">
        <v>1484538.6738653809</v>
      </c>
      <c r="D16" s="1904">
        <v>1682362.1672136723</v>
      </c>
      <c r="E16" s="1904">
        <v>1962407.0655751596</v>
      </c>
      <c r="F16" s="1904">
        <v>2205790.5442007002</v>
      </c>
      <c r="G16" s="1904">
        <v>2628791.5767162908</v>
      </c>
      <c r="H16" s="1904">
        <v>2874348.574364204</v>
      </c>
      <c r="I16" s="1904">
        <v>3065354.2050353121</v>
      </c>
      <c r="J16" s="1905">
        <v>3557289.0823909622</v>
      </c>
      <c r="K16" s="1905">
        <v>3918319.6251969044</v>
      </c>
      <c r="L16" s="1906">
        <v>4569459.0729410946</v>
      </c>
    </row>
    <row r="17" spans="1:12" ht="30.75" customHeight="1">
      <c r="A17" s="1907" t="s">
        <v>385</v>
      </c>
      <c r="B17" s="1911">
        <v>895041.72357242648</v>
      </c>
      <c r="C17" s="1911">
        <v>1056184.5580281159</v>
      </c>
      <c r="D17" s="1911">
        <v>1176030.3245902651</v>
      </c>
      <c r="E17" s="1911">
        <v>1359538.8167405275</v>
      </c>
      <c r="F17" s="1911">
        <v>1516128.9438919441</v>
      </c>
      <c r="G17" s="1911">
        <v>1730312.2219384799</v>
      </c>
      <c r="H17" s="1911">
        <v>1934046.224176697</v>
      </c>
      <c r="I17" s="1911">
        <v>2161519.2762279022</v>
      </c>
      <c r="J17" s="1912">
        <v>2315286.5254909918</v>
      </c>
      <c r="K17" s="1912">
        <v>2491115.1567048733</v>
      </c>
      <c r="L17" s="1913">
        <v>2754990.6573337521</v>
      </c>
    </row>
    <row r="18" spans="1:12" ht="30.75" customHeight="1">
      <c r="A18" s="1893" t="s">
        <v>413</v>
      </c>
      <c r="B18" s="1904">
        <v>93229.803369144443</v>
      </c>
      <c r="C18" s="1904">
        <v>136589.01583726518</v>
      </c>
      <c r="D18" s="1904">
        <v>190923.74262340739</v>
      </c>
      <c r="E18" s="1904">
        <v>167804.7488346321</v>
      </c>
      <c r="F18" s="1904">
        <v>178882.16030875617</v>
      </c>
      <c r="G18" s="1904">
        <v>234227.35477781063</v>
      </c>
      <c r="H18" s="1904">
        <v>196103.35018750699</v>
      </c>
      <c r="I18" s="1904">
        <v>91643.825102523435</v>
      </c>
      <c r="J18" s="1905">
        <v>359206.22817210434</v>
      </c>
      <c r="K18" s="1905">
        <v>539918.406279583</v>
      </c>
      <c r="L18" s="1906">
        <v>709328.46717650071</v>
      </c>
    </row>
    <row r="19" spans="1:12" ht="30.75" customHeight="1">
      <c r="A19" s="1893" t="s">
        <v>414</v>
      </c>
      <c r="B19" s="1904">
        <v>354466.10336914449</v>
      </c>
      <c r="C19" s="1904">
        <v>428354.11583726504</v>
      </c>
      <c r="D19" s="1904">
        <v>506331.84262340725</v>
      </c>
      <c r="E19" s="1904">
        <v>602868.2488346321</v>
      </c>
      <c r="F19" s="1904">
        <v>689661.60030875611</v>
      </c>
      <c r="G19" s="1904">
        <v>898479.35477781086</v>
      </c>
      <c r="H19" s="1904">
        <v>940302.35018750699</v>
      </c>
      <c r="I19" s="1904">
        <v>903834.92880740995</v>
      </c>
      <c r="J19" s="1905">
        <v>1242002.5568999704</v>
      </c>
      <c r="K19" s="1905">
        <v>1427204.4684920311</v>
      </c>
      <c r="L19" s="1906">
        <v>1814468.4156073425</v>
      </c>
    </row>
    <row r="20" spans="1:12" ht="30.75" customHeight="1">
      <c r="A20" s="1914" t="s">
        <v>415</v>
      </c>
      <c r="B20" s="1915">
        <v>313028.70336914447</v>
      </c>
      <c r="C20" s="1915">
        <v>456489.31583726517</v>
      </c>
      <c r="D20" s="1915">
        <v>519268.24262340739</v>
      </c>
      <c r="E20" s="1915">
        <v>526889.04883463215</v>
      </c>
      <c r="F20" s="1915">
        <v>632601.16030875617</v>
      </c>
      <c r="G20" s="1915">
        <v>808757.85477781063</v>
      </c>
      <c r="H20" s="1915">
        <v>831982.55018750706</v>
      </c>
      <c r="I20" s="1915">
        <v>763416.41700413311</v>
      </c>
      <c r="J20" s="1916">
        <v>1252133.1659317147</v>
      </c>
      <c r="K20" s="1916">
        <v>1672420.9901307055</v>
      </c>
      <c r="L20" s="1917">
        <v>2157178.1442897609</v>
      </c>
    </row>
    <row r="21" spans="1:12" ht="16.5" thickBot="1">
      <c r="A21" s="1841" t="s">
        <v>416</v>
      </c>
      <c r="B21" s="1842">
        <v>41437.400000000023</v>
      </c>
      <c r="C21" s="1842">
        <v>-28135.200000000128</v>
      </c>
      <c r="D21" s="1842">
        <v>-12936.40000000014</v>
      </c>
      <c r="E21" s="1842">
        <v>75979.199999999953</v>
      </c>
      <c r="F21" s="1842">
        <v>57060.439999999944</v>
      </c>
      <c r="G21" s="1842">
        <v>89721.500000000233</v>
      </c>
      <c r="H21" s="1842">
        <v>108319.79999999993</v>
      </c>
      <c r="I21" s="1842">
        <v>140418.51180327684</v>
      </c>
      <c r="J21" s="1843">
        <v>-10130.609031744301</v>
      </c>
      <c r="K21" s="1843">
        <v>-245216.52163867443</v>
      </c>
      <c r="L21" s="1844">
        <v>-342709.72868241835</v>
      </c>
    </row>
    <row r="22" spans="1:12" ht="16.5" thickTop="1">
      <c r="A22" s="452" t="s">
        <v>362</v>
      </c>
      <c r="B22" s="453"/>
      <c r="C22" s="453"/>
      <c r="D22" s="453"/>
      <c r="E22" s="453"/>
      <c r="F22" s="454"/>
      <c r="G22" s="454"/>
      <c r="H22" s="453"/>
      <c r="I22" s="454"/>
      <c r="J22" s="451"/>
    </row>
    <row r="23" spans="1:12">
      <c r="A23" s="451" t="s">
        <v>363</v>
      </c>
      <c r="B23" s="451"/>
      <c r="C23" s="451"/>
      <c r="D23" s="451"/>
      <c r="E23" s="451"/>
      <c r="F23" s="451"/>
      <c r="G23" s="451"/>
      <c r="H23" s="451"/>
      <c r="I23" s="451"/>
    </row>
  </sheetData>
  <mergeCells count="5">
    <mergeCell ref="A1:L1"/>
    <mergeCell ref="A2:L2"/>
    <mergeCell ref="A3:L3"/>
    <mergeCell ref="I4:L4"/>
    <mergeCell ref="A5:A6"/>
  </mergeCells>
  <pageMargins left="0.7" right="0.7" top="1" bottom="0.5" header="0.3" footer="0.3"/>
  <pageSetup scale="65" orientation="landscape" r:id="rId1"/>
</worksheet>
</file>

<file path=xl/worksheets/sheet70.xml><?xml version="1.0" encoding="utf-8"?>
<worksheet xmlns="http://schemas.openxmlformats.org/spreadsheetml/2006/main" xmlns:r="http://schemas.openxmlformats.org/officeDocument/2006/relationships">
  <sheetPr>
    <pageSetUpPr fitToPage="1"/>
  </sheetPr>
  <dimension ref="A1:M61"/>
  <sheetViews>
    <sheetView showGridLines="0" zoomScaleSheetLayoutView="100" workbookViewId="0">
      <pane ySplit="5" topLeftCell="A38" activePane="bottomLeft" state="frozen"/>
      <selection activeCell="L9" sqref="L9"/>
      <selection pane="bottomLeft" activeCell="N42" sqref="N42"/>
    </sheetView>
  </sheetViews>
  <sheetFormatPr defaultRowHeight="15.75"/>
  <cols>
    <col min="1" max="1" width="11.42578125" style="1741" customWidth="1"/>
    <col min="2" max="2" width="11.140625" style="1741" customWidth="1"/>
    <col min="3" max="10" width="10.85546875" style="1689" customWidth="1"/>
    <col min="11" max="11" width="11.85546875" style="1689" customWidth="1"/>
    <col min="12" max="12" width="9.140625" style="1689"/>
    <col min="13" max="13" width="5.85546875" style="1689" bestFit="1" customWidth="1"/>
    <col min="14" max="251" width="9.140625" style="1689"/>
    <col min="252" max="252" width="11.42578125" style="1689" customWidth="1"/>
    <col min="253" max="253" width="11.140625" style="1689" customWidth="1"/>
    <col min="254" max="262" width="10.85546875" style="1689" customWidth="1"/>
    <col min="263" max="263" width="9.140625" style="1689"/>
    <col min="264" max="264" width="5.85546875" style="1689" bestFit="1" customWidth="1"/>
    <col min="265" max="265" width="9.140625" style="1689"/>
    <col min="266" max="266" width="11.42578125" style="1689" customWidth="1"/>
    <col min="267" max="267" width="11.140625" style="1689" customWidth="1"/>
    <col min="268" max="268" width="14.7109375" style="1689" bestFit="1" customWidth="1"/>
    <col min="269" max="269" width="13.7109375" style="1689" bestFit="1" customWidth="1"/>
    <col min="270" max="507" width="9.140625" style="1689"/>
    <col min="508" max="508" width="11.42578125" style="1689" customWidth="1"/>
    <col min="509" max="509" width="11.140625" style="1689" customWidth="1"/>
    <col min="510" max="518" width="10.85546875" style="1689" customWidth="1"/>
    <col min="519" max="519" width="9.140625" style="1689"/>
    <col min="520" max="520" width="5.85546875" style="1689" bestFit="1" customWidth="1"/>
    <col min="521" max="521" width="9.140625" style="1689"/>
    <col min="522" max="522" width="11.42578125" style="1689" customWidth="1"/>
    <col min="523" max="523" width="11.140625" style="1689" customWidth="1"/>
    <col min="524" max="524" width="14.7109375" style="1689" bestFit="1" customWidth="1"/>
    <col min="525" max="525" width="13.7109375" style="1689" bestFit="1" customWidth="1"/>
    <col min="526" max="763" width="9.140625" style="1689"/>
    <col min="764" max="764" width="11.42578125" style="1689" customWidth="1"/>
    <col min="765" max="765" width="11.140625" style="1689" customWidth="1"/>
    <col min="766" max="774" width="10.85546875" style="1689" customWidth="1"/>
    <col min="775" max="775" width="9.140625" style="1689"/>
    <col min="776" max="776" width="5.85546875" style="1689" bestFit="1" customWidth="1"/>
    <col min="777" max="777" width="9.140625" style="1689"/>
    <col min="778" max="778" width="11.42578125" style="1689" customWidth="1"/>
    <col min="779" max="779" width="11.140625" style="1689" customWidth="1"/>
    <col min="780" max="780" width="14.7109375" style="1689" bestFit="1" customWidth="1"/>
    <col min="781" max="781" width="13.7109375" style="1689" bestFit="1" customWidth="1"/>
    <col min="782" max="1019" width="9.140625" style="1689"/>
    <col min="1020" max="1020" width="11.42578125" style="1689" customWidth="1"/>
    <col min="1021" max="1021" width="11.140625" style="1689" customWidth="1"/>
    <col min="1022" max="1030" width="10.85546875" style="1689" customWidth="1"/>
    <col min="1031" max="1031" width="9.140625" style="1689"/>
    <col min="1032" max="1032" width="5.85546875" style="1689" bestFit="1" customWidth="1"/>
    <col min="1033" max="1033" width="9.140625" style="1689"/>
    <col min="1034" max="1034" width="11.42578125" style="1689" customWidth="1"/>
    <col min="1035" max="1035" width="11.140625" style="1689" customWidth="1"/>
    <col min="1036" max="1036" width="14.7109375" style="1689" bestFit="1" customWidth="1"/>
    <col min="1037" max="1037" width="13.7109375" style="1689" bestFit="1" customWidth="1"/>
    <col min="1038" max="1275" width="9.140625" style="1689"/>
    <col min="1276" max="1276" width="11.42578125" style="1689" customWidth="1"/>
    <col min="1277" max="1277" width="11.140625" style="1689" customWidth="1"/>
    <col min="1278" max="1286" width="10.85546875" style="1689" customWidth="1"/>
    <col min="1287" max="1287" width="9.140625" style="1689"/>
    <col min="1288" max="1288" width="5.85546875" style="1689" bestFit="1" customWidth="1"/>
    <col min="1289" max="1289" width="9.140625" style="1689"/>
    <col min="1290" max="1290" width="11.42578125" style="1689" customWidth="1"/>
    <col min="1291" max="1291" width="11.140625" style="1689" customWidth="1"/>
    <col min="1292" max="1292" width="14.7109375" style="1689" bestFit="1" customWidth="1"/>
    <col min="1293" max="1293" width="13.7109375" style="1689" bestFit="1" customWidth="1"/>
    <col min="1294" max="1531" width="9.140625" style="1689"/>
    <col min="1532" max="1532" width="11.42578125" style="1689" customWidth="1"/>
    <col min="1533" max="1533" width="11.140625" style="1689" customWidth="1"/>
    <col min="1534" max="1542" width="10.85546875" style="1689" customWidth="1"/>
    <col min="1543" max="1543" width="9.140625" style="1689"/>
    <col min="1544" max="1544" width="5.85546875" style="1689" bestFit="1" customWidth="1"/>
    <col min="1545" max="1545" width="9.140625" style="1689"/>
    <col min="1546" max="1546" width="11.42578125" style="1689" customWidth="1"/>
    <col min="1547" max="1547" width="11.140625" style="1689" customWidth="1"/>
    <col min="1548" max="1548" width="14.7109375" style="1689" bestFit="1" customWidth="1"/>
    <col min="1549" max="1549" width="13.7109375" style="1689" bestFit="1" customWidth="1"/>
    <col min="1550" max="1787" width="9.140625" style="1689"/>
    <col min="1788" max="1788" width="11.42578125" style="1689" customWidth="1"/>
    <col min="1789" max="1789" width="11.140625" style="1689" customWidth="1"/>
    <col min="1790" max="1798" width="10.85546875" style="1689" customWidth="1"/>
    <col min="1799" max="1799" width="9.140625" style="1689"/>
    <col min="1800" max="1800" width="5.85546875" style="1689" bestFit="1" customWidth="1"/>
    <col min="1801" max="1801" width="9.140625" style="1689"/>
    <col min="1802" max="1802" width="11.42578125" style="1689" customWidth="1"/>
    <col min="1803" max="1803" width="11.140625" style="1689" customWidth="1"/>
    <col min="1804" max="1804" width="14.7109375" style="1689" bestFit="1" customWidth="1"/>
    <col min="1805" max="1805" width="13.7109375" style="1689" bestFit="1" customWidth="1"/>
    <col min="1806" max="2043" width="9.140625" style="1689"/>
    <col min="2044" max="2044" width="11.42578125" style="1689" customWidth="1"/>
    <col min="2045" max="2045" width="11.140625" style="1689" customWidth="1"/>
    <col min="2046" max="2054" width="10.85546875" style="1689" customWidth="1"/>
    <col min="2055" max="2055" width="9.140625" style="1689"/>
    <col min="2056" max="2056" width="5.85546875" style="1689" bestFit="1" customWidth="1"/>
    <col min="2057" max="2057" width="9.140625" style="1689"/>
    <col min="2058" max="2058" width="11.42578125" style="1689" customWidth="1"/>
    <col min="2059" max="2059" width="11.140625" style="1689" customWidth="1"/>
    <col min="2060" max="2060" width="14.7109375" style="1689" bestFit="1" customWidth="1"/>
    <col min="2061" max="2061" width="13.7109375" style="1689" bestFit="1" customWidth="1"/>
    <col min="2062" max="2299" width="9.140625" style="1689"/>
    <col min="2300" max="2300" width="11.42578125" style="1689" customWidth="1"/>
    <col min="2301" max="2301" width="11.140625" style="1689" customWidth="1"/>
    <col min="2302" max="2310" width="10.85546875" style="1689" customWidth="1"/>
    <col min="2311" max="2311" width="9.140625" style="1689"/>
    <col min="2312" max="2312" width="5.85546875" style="1689" bestFit="1" customWidth="1"/>
    <col min="2313" max="2313" width="9.140625" style="1689"/>
    <col min="2314" max="2314" width="11.42578125" style="1689" customWidth="1"/>
    <col min="2315" max="2315" width="11.140625" style="1689" customWidth="1"/>
    <col min="2316" max="2316" width="14.7109375" style="1689" bestFit="1" customWidth="1"/>
    <col min="2317" max="2317" width="13.7109375" style="1689" bestFit="1" customWidth="1"/>
    <col min="2318" max="2555" width="9.140625" style="1689"/>
    <col min="2556" max="2556" width="11.42578125" style="1689" customWidth="1"/>
    <col min="2557" max="2557" width="11.140625" style="1689" customWidth="1"/>
    <col min="2558" max="2566" width="10.85546875" style="1689" customWidth="1"/>
    <col min="2567" max="2567" width="9.140625" style="1689"/>
    <col min="2568" max="2568" width="5.85546875" style="1689" bestFit="1" customWidth="1"/>
    <col min="2569" max="2569" width="9.140625" style="1689"/>
    <col min="2570" max="2570" width="11.42578125" style="1689" customWidth="1"/>
    <col min="2571" max="2571" width="11.140625" style="1689" customWidth="1"/>
    <col min="2572" max="2572" width="14.7109375" style="1689" bestFit="1" customWidth="1"/>
    <col min="2573" max="2573" width="13.7109375" style="1689" bestFit="1" customWidth="1"/>
    <col min="2574" max="2811" width="9.140625" style="1689"/>
    <col min="2812" max="2812" width="11.42578125" style="1689" customWidth="1"/>
    <col min="2813" max="2813" width="11.140625" style="1689" customWidth="1"/>
    <col min="2814" max="2822" width="10.85546875" style="1689" customWidth="1"/>
    <col min="2823" max="2823" width="9.140625" style="1689"/>
    <col min="2824" max="2824" width="5.85546875" style="1689" bestFit="1" customWidth="1"/>
    <col min="2825" max="2825" width="9.140625" style="1689"/>
    <col min="2826" max="2826" width="11.42578125" style="1689" customWidth="1"/>
    <col min="2827" max="2827" width="11.140625" style="1689" customWidth="1"/>
    <col min="2828" max="2828" width="14.7109375" style="1689" bestFit="1" customWidth="1"/>
    <col min="2829" max="2829" width="13.7109375" style="1689" bestFit="1" customWidth="1"/>
    <col min="2830" max="3067" width="9.140625" style="1689"/>
    <col min="3068" max="3068" width="11.42578125" style="1689" customWidth="1"/>
    <col min="3069" max="3069" width="11.140625" style="1689" customWidth="1"/>
    <col min="3070" max="3078" width="10.85546875" style="1689" customWidth="1"/>
    <col min="3079" max="3079" width="9.140625" style="1689"/>
    <col min="3080" max="3080" width="5.85546875" style="1689" bestFit="1" customWidth="1"/>
    <col min="3081" max="3081" width="9.140625" style="1689"/>
    <col min="3082" max="3082" width="11.42578125" style="1689" customWidth="1"/>
    <col min="3083" max="3083" width="11.140625" style="1689" customWidth="1"/>
    <col min="3084" max="3084" width="14.7109375" style="1689" bestFit="1" customWidth="1"/>
    <col min="3085" max="3085" width="13.7109375" style="1689" bestFit="1" customWidth="1"/>
    <col min="3086" max="3323" width="9.140625" style="1689"/>
    <col min="3324" max="3324" width="11.42578125" style="1689" customWidth="1"/>
    <col min="3325" max="3325" width="11.140625" style="1689" customWidth="1"/>
    <col min="3326" max="3334" width="10.85546875" style="1689" customWidth="1"/>
    <col min="3335" max="3335" width="9.140625" style="1689"/>
    <col min="3336" max="3336" width="5.85546875" style="1689" bestFit="1" customWidth="1"/>
    <col min="3337" max="3337" width="9.140625" style="1689"/>
    <col min="3338" max="3338" width="11.42578125" style="1689" customWidth="1"/>
    <col min="3339" max="3339" width="11.140625" style="1689" customWidth="1"/>
    <col min="3340" max="3340" width="14.7109375" style="1689" bestFit="1" customWidth="1"/>
    <col min="3341" max="3341" width="13.7109375" style="1689" bestFit="1" customWidth="1"/>
    <col min="3342" max="3579" width="9.140625" style="1689"/>
    <col min="3580" max="3580" width="11.42578125" style="1689" customWidth="1"/>
    <col min="3581" max="3581" width="11.140625" style="1689" customWidth="1"/>
    <col min="3582" max="3590" width="10.85546875" style="1689" customWidth="1"/>
    <col min="3591" max="3591" width="9.140625" style="1689"/>
    <col min="3592" max="3592" width="5.85546875" style="1689" bestFit="1" customWidth="1"/>
    <col min="3593" max="3593" width="9.140625" style="1689"/>
    <col min="3594" max="3594" width="11.42578125" style="1689" customWidth="1"/>
    <col min="3595" max="3595" width="11.140625" style="1689" customWidth="1"/>
    <col min="3596" max="3596" width="14.7109375" style="1689" bestFit="1" customWidth="1"/>
    <col min="3597" max="3597" width="13.7109375" style="1689" bestFit="1" customWidth="1"/>
    <col min="3598" max="3835" width="9.140625" style="1689"/>
    <col min="3836" max="3836" width="11.42578125" style="1689" customWidth="1"/>
    <col min="3837" max="3837" width="11.140625" style="1689" customWidth="1"/>
    <col min="3838" max="3846" width="10.85546875" style="1689" customWidth="1"/>
    <col min="3847" max="3847" width="9.140625" style="1689"/>
    <col min="3848" max="3848" width="5.85546875" style="1689" bestFit="1" customWidth="1"/>
    <col min="3849" max="3849" width="9.140625" style="1689"/>
    <col min="3850" max="3850" width="11.42578125" style="1689" customWidth="1"/>
    <col min="3851" max="3851" width="11.140625" style="1689" customWidth="1"/>
    <col min="3852" max="3852" width="14.7109375" style="1689" bestFit="1" customWidth="1"/>
    <col min="3853" max="3853" width="13.7109375" style="1689" bestFit="1" customWidth="1"/>
    <col min="3854" max="4091" width="9.140625" style="1689"/>
    <col min="4092" max="4092" width="11.42578125" style="1689" customWidth="1"/>
    <col min="4093" max="4093" width="11.140625" style="1689" customWidth="1"/>
    <col min="4094" max="4102" width="10.85546875" style="1689" customWidth="1"/>
    <col min="4103" max="4103" width="9.140625" style="1689"/>
    <col min="4104" max="4104" width="5.85546875" style="1689" bestFit="1" customWidth="1"/>
    <col min="4105" max="4105" width="9.140625" style="1689"/>
    <col min="4106" max="4106" width="11.42578125" style="1689" customWidth="1"/>
    <col min="4107" max="4107" width="11.140625" style="1689" customWidth="1"/>
    <col min="4108" max="4108" width="14.7109375" style="1689" bestFit="1" customWidth="1"/>
    <col min="4109" max="4109" width="13.7109375" style="1689" bestFit="1" customWidth="1"/>
    <col min="4110" max="4347" width="9.140625" style="1689"/>
    <col min="4348" max="4348" width="11.42578125" style="1689" customWidth="1"/>
    <col min="4349" max="4349" width="11.140625" style="1689" customWidth="1"/>
    <col min="4350" max="4358" width="10.85546875" style="1689" customWidth="1"/>
    <col min="4359" max="4359" width="9.140625" style="1689"/>
    <col min="4360" max="4360" width="5.85546875" style="1689" bestFit="1" customWidth="1"/>
    <col min="4361" max="4361" width="9.140625" style="1689"/>
    <col min="4362" max="4362" width="11.42578125" style="1689" customWidth="1"/>
    <col min="4363" max="4363" width="11.140625" style="1689" customWidth="1"/>
    <col min="4364" max="4364" width="14.7109375" style="1689" bestFit="1" customWidth="1"/>
    <col min="4365" max="4365" width="13.7109375" style="1689" bestFit="1" customWidth="1"/>
    <col min="4366" max="4603" width="9.140625" style="1689"/>
    <col min="4604" max="4604" width="11.42578125" style="1689" customWidth="1"/>
    <col min="4605" max="4605" width="11.140625" style="1689" customWidth="1"/>
    <col min="4606" max="4614" width="10.85546875" style="1689" customWidth="1"/>
    <col min="4615" max="4615" width="9.140625" style="1689"/>
    <col min="4616" max="4616" width="5.85546875" style="1689" bestFit="1" customWidth="1"/>
    <col min="4617" max="4617" width="9.140625" style="1689"/>
    <col min="4618" max="4618" width="11.42578125" style="1689" customWidth="1"/>
    <col min="4619" max="4619" width="11.140625" style="1689" customWidth="1"/>
    <col min="4620" max="4620" width="14.7109375" style="1689" bestFit="1" customWidth="1"/>
    <col min="4621" max="4621" width="13.7109375" style="1689" bestFit="1" customWidth="1"/>
    <col min="4622" max="4859" width="9.140625" style="1689"/>
    <col min="4860" max="4860" width="11.42578125" style="1689" customWidth="1"/>
    <col min="4861" max="4861" width="11.140625" style="1689" customWidth="1"/>
    <col min="4862" max="4870" width="10.85546875" style="1689" customWidth="1"/>
    <col min="4871" max="4871" width="9.140625" style="1689"/>
    <col min="4872" max="4872" width="5.85546875" style="1689" bestFit="1" customWidth="1"/>
    <col min="4873" max="4873" width="9.140625" style="1689"/>
    <col min="4874" max="4874" width="11.42578125" style="1689" customWidth="1"/>
    <col min="4875" max="4875" width="11.140625" style="1689" customWidth="1"/>
    <col min="4876" max="4876" width="14.7109375" style="1689" bestFit="1" customWidth="1"/>
    <col min="4877" max="4877" width="13.7109375" style="1689" bestFit="1" customWidth="1"/>
    <col min="4878" max="5115" width="9.140625" style="1689"/>
    <col min="5116" max="5116" width="11.42578125" style="1689" customWidth="1"/>
    <col min="5117" max="5117" width="11.140625" style="1689" customWidth="1"/>
    <col min="5118" max="5126" width="10.85546875" style="1689" customWidth="1"/>
    <col min="5127" max="5127" width="9.140625" style="1689"/>
    <col min="5128" max="5128" width="5.85546875" style="1689" bestFit="1" customWidth="1"/>
    <col min="5129" max="5129" width="9.140625" style="1689"/>
    <col min="5130" max="5130" width="11.42578125" style="1689" customWidth="1"/>
    <col min="5131" max="5131" width="11.140625" style="1689" customWidth="1"/>
    <col min="5132" max="5132" width="14.7109375" style="1689" bestFit="1" customWidth="1"/>
    <col min="5133" max="5133" width="13.7109375" style="1689" bestFit="1" customWidth="1"/>
    <col min="5134" max="5371" width="9.140625" style="1689"/>
    <col min="5372" max="5372" width="11.42578125" style="1689" customWidth="1"/>
    <col min="5373" max="5373" width="11.140625" style="1689" customWidth="1"/>
    <col min="5374" max="5382" width="10.85546875" style="1689" customWidth="1"/>
    <col min="5383" max="5383" width="9.140625" style="1689"/>
    <col min="5384" max="5384" width="5.85546875" style="1689" bestFit="1" customWidth="1"/>
    <col min="5385" max="5385" width="9.140625" style="1689"/>
    <col min="5386" max="5386" width="11.42578125" style="1689" customWidth="1"/>
    <col min="5387" max="5387" width="11.140625" style="1689" customWidth="1"/>
    <col min="5388" max="5388" width="14.7109375" style="1689" bestFit="1" customWidth="1"/>
    <col min="5389" max="5389" width="13.7109375" style="1689" bestFit="1" customWidth="1"/>
    <col min="5390" max="5627" width="9.140625" style="1689"/>
    <col min="5628" max="5628" width="11.42578125" style="1689" customWidth="1"/>
    <col min="5629" max="5629" width="11.140625" style="1689" customWidth="1"/>
    <col min="5630" max="5638" width="10.85546875" style="1689" customWidth="1"/>
    <col min="5639" max="5639" width="9.140625" style="1689"/>
    <col min="5640" max="5640" width="5.85546875" style="1689" bestFit="1" customWidth="1"/>
    <col min="5641" max="5641" width="9.140625" style="1689"/>
    <col min="5642" max="5642" width="11.42578125" style="1689" customWidth="1"/>
    <col min="5643" max="5643" width="11.140625" style="1689" customWidth="1"/>
    <col min="5644" max="5644" width="14.7109375" style="1689" bestFit="1" customWidth="1"/>
    <col min="5645" max="5645" width="13.7109375" style="1689" bestFit="1" customWidth="1"/>
    <col min="5646" max="5883" width="9.140625" style="1689"/>
    <col min="5884" max="5884" width="11.42578125" style="1689" customWidth="1"/>
    <col min="5885" max="5885" width="11.140625" style="1689" customWidth="1"/>
    <col min="5886" max="5894" width="10.85546875" style="1689" customWidth="1"/>
    <col min="5895" max="5895" width="9.140625" style="1689"/>
    <col min="5896" max="5896" width="5.85546875" style="1689" bestFit="1" customWidth="1"/>
    <col min="5897" max="5897" width="9.140625" style="1689"/>
    <col min="5898" max="5898" width="11.42578125" style="1689" customWidth="1"/>
    <col min="5899" max="5899" width="11.140625" style="1689" customWidth="1"/>
    <col min="5900" max="5900" width="14.7109375" style="1689" bestFit="1" customWidth="1"/>
    <col min="5901" max="5901" width="13.7109375" style="1689" bestFit="1" customWidth="1"/>
    <col min="5902" max="6139" width="9.140625" style="1689"/>
    <col min="6140" max="6140" width="11.42578125" style="1689" customWidth="1"/>
    <col min="6141" max="6141" width="11.140625" style="1689" customWidth="1"/>
    <col min="6142" max="6150" width="10.85546875" style="1689" customWidth="1"/>
    <col min="6151" max="6151" width="9.140625" style="1689"/>
    <col min="6152" max="6152" width="5.85546875" style="1689" bestFit="1" customWidth="1"/>
    <col min="6153" max="6153" width="9.140625" style="1689"/>
    <col min="6154" max="6154" width="11.42578125" style="1689" customWidth="1"/>
    <col min="6155" max="6155" width="11.140625" style="1689" customWidth="1"/>
    <col min="6156" max="6156" width="14.7109375" style="1689" bestFit="1" customWidth="1"/>
    <col min="6157" max="6157" width="13.7109375" style="1689" bestFit="1" customWidth="1"/>
    <col min="6158" max="6395" width="9.140625" style="1689"/>
    <col min="6396" max="6396" width="11.42578125" style="1689" customWidth="1"/>
    <col min="6397" max="6397" width="11.140625" style="1689" customWidth="1"/>
    <col min="6398" max="6406" width="10.85546875" style="1689" customWidth="1"/>
    <col min="6407" max="6407" width="9.140625" style="1689"/>
    <col min="6408" max="6408" width="5.85546875" style="1689" bestFit="1" customWidth="1"/>
    <col min="6409" max="6409" width="9.140625" style="1689"/>
    <col min="6410" max="6410" width="11.42578125" style="1689" customWidth="1"/>
    <col min="6411" max="6411" width="11.140625" style="1689" customWidth="1"/>
    <col min="6412" max="6412" width="14.7109375" style="1689" bestFit="1" customWidth="1"/>
    <col min="6413" max="6413" width="13.7109375" style="1689" bestFit="1" customWidth="1"/>
    <col min="6414" max="6651" width="9.140625" style="1689"/>
    <col min="6652" max="6652" width="11.42578125" style="1689" customWidth="1"/>
    <col min="6653" max="6653" width="11.140625" style="1689" customWidth="1"/>
    <col min="6654" max="6662" width="10.85546875" style="1689" customWidth="1"/>
    <col min="6663" max="6663" width="9.140625" style="1689"/>
    <col min="6664" max="6664" width="5.85546875" style="1689" bestFit="1" customWidth="1"/>
    <col min="6665" max="6665" width="9.140625" style="1689"/>
    <col min="6666" max="6666" width="11.42578125" style="1689" customWidth="1"/>
    <col min="6667" max="6667" width="11.140625" style="1689" customWidth="1"/>
    <col min="6668" max="6668" width="14.7109375" style="1689" bestFit="1" customWidth="1"/>
    <col min="6669" max="6669" width="13.7109375" style="1689" bestFit="1" customWidth="1"/>
    <col min="6670" max="6907" width="9.140625" style="1689"/>
    <col min="6908" max="6908" width="11.42578125" style="1689" customWidth="1"/>
    <col min="6909" max="6909" width="11.140625" style="1689" customWidth="1"/>
    <col min="6910" max="6918" width="10.85546875" style="1689" customWidth="1"/>
    <col min="6919" max="6919" width="9.140625" style="1689"/>
    <col min="6920" max="6920" width="5.85546875" style="1689" bestFit="1" customWidth="1"/>
    <col min="6921" max="6921" width="9.140625" style="1689"/>
    <col min="6922" max="6922" width="11.42578125" style="1689" customWidth="1"/>
    <col min="6923" max="6923" width="11.140625" style="1689" customWidth="1"/>
    <col min="6924" max="6924" width="14.7109375" style="1689" bestFit="1" customWidth="1"/>
    <col min="6925" max="6925" width="13.7109375" style="1689" bestFit="1" customWidth="1"/>
    <col min="6926" max="7163" width="9.140625" style="1689"/>
    <col min="7164" max="7164" width="11.42578125" style="1689" customWidth="1"/>
    <col min="7165" max="7165" width="11.140625" style="1689" customWidth="1"/>
    <col min="7166" max="7174" width="10.85546875" style="1689" customWidth="1"/>
    <col min="7175" max="7175" width="9.140625" style="1689"/>
    <col min="7176" max="7176" width="5.85546875" style="1689" bestFit="1" customWidth="1"/>
    <col min="7177" max="7177" width="9.140625" style="1689"/>
    <col min="7178" max="7178" width="11.42578125" style="1689" customWidth="1"/>
    <col min="7179" max="7179" width="11.140625" style="1689" customWidth="1"/>
    <col min="7180" max="7180" width="14.7109375" style="1689" bestFit="1" customWidth="1"/>
    <col min="7181" max="7181" width="13.7109375" style="1689" bestFit="1" customWidth="1"/>
    <col min="7182" max="7419" width="9.140625" style="1689"/>
    <col min="7420" max="7420" width="11.42578125" style="1689" customWidth="1"/>
    <col min="7421" max="7421" width="11.140625" style="1689" customWidth="1"/>
    <col min="7422" max="7430" width="10.85546875" style="1689" customWidth="1"/>
    <col min="7431" max="7431" width="9.140625" style="1689"/>
    <col min="7432" max="7432" width="5.85546875" style="1689" bestFit="1" customWidth="1"/>
    <col min="7433" max="7433" width="9.140625" style="1689"/>
    <col min="7434" max="7434" width="11.42578125" style="1689" customWidth="1"/>
    <col min="7435" max="7435" width="11.140625" style="1689" customWidth="1"/>
    <col min="7436" max="7436" width="14.7109375" style="1689" bestFit="1" customWidth="1"/>
    <col min="7437" max="7437" width="13.7109375" style="1689" bestFit="1" customWidth="1"/>
    <col min="7438" max="7675" width="9.140625" style="1689"/>
    <col min="7676" max="7676" width="11.42578125" style="1689" customWidth="1"/>
    <col min="7677" max="7677" width="11.140625" style="1689" customWidth="1"/>
    <col min="7678" max="7686" width="10.85546875" style="1689" customWidth="1"/>
    <col min="7687" max="7687" width="9.140625" style="1689"/>
    <col min="7688" max="7688" width="5.85546875" style="1689" bestFit="1" customWidth="1"/>
    <col min="7689" max="7689" width="9.140625" style="1689"/>
    <col min="7690" max="7690" width="11.42578125" style="1689" customWidth="1"/>
    <col min="7691" max="7691" width="11.140625" style="1689" customWidth="1"/>
    <col min="7692" max="7692" width="14.7109375" style="1689" bestFit="1" customWidth="1"/>
    <col min="7693" max="7693" width="13.7109375" style="1689" bestFit="1" customWidth="1"/>
    <col min="7694" max="7931" width="9.140625" style="1689"/>
    <col min="7932" max="7932" width="11.42578125" style="1689" customWidth="1"/>
    <col min="7933" max="7933" width="11.140625" style="1689" customWidth="1"/>
    <col min="7934" max="7942" width="10.85546875" style="1689" customWidth="1"/>
    <col min="7943" max="7943" width="9.140625" style="1689"/>
    <col min="7944" max="7944" width="5.85546875" style="1689" bestFit="1" customWidth="1"/>
    <col min="7945" max="7945" width="9.140625" style="1689"/>
    <col min="7946" max="7946" width="11.42578125" style="1689" customWidth="1"/>
    <col min="7947" max="7947" width="11.140625" style="1689" customWidth="1"/>
    <col min="7948" max="7948" width="14.7109375" style="1689" bestFit="1" customWidth="1"/>
    <col min="7949" max="7949" width="13.7109375" style="1689" bestFit="1" customWidth="1"/>
    <col min="7950" max="8187" width="9.140625" style="1689"/>
    <col min="8188" max="8188" width="11.42578125" style="1689" customWidth="1"/>
    <col min="8189" max="8189" width="11.140625" style="1689" customWidth="1"/>
    <col min="8190" max="8198" width="10.85546875" style="1689" customWidth="1"/>
    <col min="8199" max="8199" width="9.140625" style="1689"/>
    <col min="8200" max="8200" width="5.85546875" style="1689" bestFit="1" customWidth="1"/>
    <col min="8201" max="8201" width="9.140625" style="1689"/>
    <col min="8202" max="8202" width="11.42578125" style="1689" customWidth="1"/>
    <col min="8203" max="8203" width="11.140625" style="1689" customWidth="1"/>
    <col min="8204" max="8204" width="14.7109375" style="1689" bestFit="1" customWidth="1"/>
    <col min="8205" max="8205" width="13.7109375" style="1689" bestFit="1" customWidth="1"/>
    <col min="8206" max="8443" width="9.140625" style="1689"/>
    <col min="8444" max="8444" width="11.42578125" style="1689" customWidth="1"/>
    <col min="8445" max="8445" width="11.140625" style="1689" customWidth="1"/>
    <col min="8446" max="8454" width="10.85546875" style="1689" customWidth="1"/>
    <col min="8455" max="8455" width="9.140625" style="1689"/>
    <col min="8456" max="8456" width="5.85546875" style="1689" bestFit="1" customWidth="1"/>
    <col min="8457" max="8457" width="9.140625" style="1689"/>
    <col min="8458" max="8458" width="11.42578125" style="1689" customWidth="1"/>
    <col min="8459" max="8459" width="11.140625" style="1689" customWidth="1"/>
    <col min="8460" max="8460" width="14.7109375" style="1689" bestFit="1" customWidth="1"/>
    <col min="8461" max="8461" width="13.7109375" style="1689" bestFit="1" customWidth="1"/>
    <col min="8462" max="8699" width="9.140625" style="1689"/>
    <col min="8700" max="8700" width="11.42578125" style="1689" customWidth="1"/>
    <col min="8701" max="8701" width="11.140625" style="1689" customWidth="1"/>
    <col min="8702" max="8710" width="10.85546875" style="1689" customWidth="1"/>
    <col min="8711" max="8711" width="9.140625" style="1689"/>
    <col min="8712" max="8712" width="5.85546875" style="1689" bestFit="1" customWidth="1"/>
    <col min="8713" max="8713" width="9.140625" style="1689"/>
    <col min="8714" max="8714" width="11.42578125" style="1689" customWidth="1"/>
    <col min="8715" max="8715" width="11.140625" style="1689" customWidth="1"/>
    <col min="8716" max="8716" width="14.7109375" style="1689" bestFit="1" customWidth="1"/>
    <col min="8717" max="8717" width="13.7109375" style="1689" bestFit="1" customWidth="1"/>
    <col min="8718" max="8955" width="9.140625" style="1689"/>
    <col min="8956" max="8956" width="11.42578125" style="1689" customWidth="1"/>
    <col min="8957" max="8957" width="11.140625" style="1689" customWidth="1"/>
    <col min="8958" max="8966" width="10.85546875" style="1689" customWidth="1"/>
    <col min="8967" max="8967" width="9.140625" style="1689"/>
    <col min="8968" max="8968" width="5.85546875" style="1689" bestFit="1" customWidth="1"/>
    <col min="8969" max="8969" width="9.140625" style="1689"/>
    <col min="8970" max="8970" width="11.42578125" style="1689" customWidth="1"/>
    <col min="8971" max="8971" width="11.140625" style="1689" customWidth="1"/>
    <col min="8972" max="8972" width="14.7109375" style="1689" bestFit="1" customWidth="1"/>
    <col min="8973" max="8973" width="13.7109375" style="1689" bestFit="1" customWidth="1"/>
    <col min="8974" max="9211" width="9.140625" style="1689"/>
    <col min="9212" max="9212" width="11.42578125" style="1689" customWidth="1"/>
    <col min="9213" max="9213" width="11.140625" style="1689" customWidth="1"/>
    <col min="9214" max="9222" width="10.85546875" style="1689" customWidth="1"/>
    <col min="9223" max="9223" width="9.140625" style="1689"/>
    <col min="9224" max="9224" width="5.85546875" style="1689" bestFit="1" customWidth="1"/>
    <col min="9225" max="9225" width="9.140625" style="1689"/>
    <col min="9226" max="9226" width="11.42578125" style="1689" customWidth="1"/>
    <col min="9227" max="9227" width="11.140625" style="1689" customWidth="1"/>
    <col min="9228" max="9228" width="14.7109375" style="1689" bestFit="1" customWidth="1"/>
    <col min="9229" max="9229" width="13.7109375" style="1689" bestFit="1" customWidth="1"/>
    <col min="9230" max="9467" width="9.140625" style="1689"/>
    <col min="9468" max="9468" width="11.42578125" style="1689" customWidth="1"/>
    <col min="9469" max="9469" width="11.140625" style="1689" customWidth="1"/>
    <col min="9470" max="9478" width="10.85546875" style="1689" customWidth="1"/>
    <col min="9479" max="9479" width="9.140625" style="1689"/>
    <col min="9480" max="9480" width="5.85546875" style="1689" bestFit="1" customWidth="1"/>
    <col min="9481" max="9481" width="9.140625" style="1689"/>
    <col min="9482" max="9482" width="11.42578125" style="1689" customWidth="1"/>
    <col min="9483" max="9483" width="11.140625" style="1689" customWidth="1"/>
    <col min="9484" max="9484" width="14.7109375" style="1689" bestFit="1" customWidth="1"/>
    <col min="9485" max="9485" width="13.7109375" style="1689" bestFit="1" customWidth="1"/>
    <col min="9486" max="9723" width="9.140625" style="1689"/>
    <col min="9724" max="9724" width="11.42578125" style="1689" customWidth="1"/>
    <col min="9725" max="9725" width="11.140625" style="1689" customWidth="1"/>
    <col min="9726" max="9734" width="10.85546875" style="1689" customWidth="1"/>
    <col min="9735" max="9735" width="9.140625" style="1689"/>
    <col min="9736" max="9736" width="5.85546875" style="1689" bestFit="1" customWidth="1"/>
    <col min="9737" max="9737" width="9.140625" style="1689"/>
    <col min="9738" max="9738" width="11.42578125" style="1689" customWidth="1"/>
    <col min="9739" max="9739" width="11.140625" style="1689" customWidth="1"/>
    <col min="9740" max="9740" width="14.7109375" style="1689" bestFit="1" customWidth="1"/>
    <col min="9741" max="9741" width="13.7109375" style="1689" bestFit="1" customWidth="1"/>
    <col min="9742" max="9979" width="9.140625" style="1689"/>
    <col min="9980" max="9980" width="11.42578125" style="1689" customWidth="1"/>
    <col min="9981" max="9981" width="11.140625" style="1689" customWidth="1"/>
    <col min="9982" max="9990" width="10.85546875" style="1689" customWidth="1"/>
    <col min="9991" max="9991" width="9.140625" style="1689"/>
    <col min="9992" max="9992" width="5.85546875" style="1689" bestFit="1" customWidth="1"/>
    <col min="9993" max="9993" width="9.140625" style="1689"/>
    <col min="9994" max="9994" width="11.42578125" style="1689" customWidth="1"/>
    <col min="9995" max="9995" width="11.140625" style="1689" customWidth="1"/>
    <col min="9996" max="9996" width="14.7109375" style="1689" bestFit="1" customWidth="1"/>
    <col min="9997" max="9997" width="13.7109375" style="1689" bestFit="1" customWidth="1"/>
    <col min="9998" max="10235" width="9.140625" style="1689"/>
    <col min="10236" max="10236" width="11.42578125" style="1689" customWidth="1"/>
    <col min="10237" max="10237" width="11.140625" style="1689" customWidth="1"/>
    <col min="10238" max="10246" width="10.85546875" style="1689" customWidth="1"/>
    <col min="10247" max="10247" width="9.140625" style="1689"/>
    <col min="10248" max="10248" width="5.85546875" style="1689" bestFit="1" customWidth="1"/>
    <col min="10249" max="10249" width="9.140625" style="1689"/>
    <col min="10250" max="10250" width="11.42578125" style="1689" customWidth="1"/>
    <col min="10251" max="10251" width="11.140625" style="1689" customWidth="1"/>
    <col min="10252" max="10252" width="14.7109375" style="1689" bestFit="1" customWidth="1"/>
    <col min="10253" max="10253" width="13.7109375" style="1689" bestFit="1" customWidth="1"/>
    <col min="10254" max="10491" width="9.140625" style="1689"/>
    <col min="10492" max="10492" width="11.42578125" style="1689" customWidth="1"/>
    <col min="10493" max="10493" width="11.140625" style="1689" customWidth="1"/>
    <col min="10494" max="10502" width="10.85546875" style="1689" customWidth="1"/>
    <col min="10503" max="10503" width="9.140625" style="1689"/>
    <col min="10504" max="10504" width="5.85546875" style="1689" bestFit="1" customWidth="1"/>
    <col min="10505" max="10505" width="9.140625" style="1689"/>
    <col min="10506" max="10506" width="11.42578125" style="1689" customWidth="1"/>
    <col min="10507" max="10507" width="11.140625" style="1689" customWidth="1"/>
    <col min="10508" max="10508" width="14.7109375" style="1689" bestFit="1" customWidth="1"/>
    <col min="10509" max="10509" width="13.7109375" style="1689" bestFit="1" customWidth="1"/>
    <col min="10510" max="10747" width="9.140625" style="1689"/>
    <col min="10748" max="10748" width="11.42578125" style="1689" customWidth="1"/>
    <col min="10749" max="10749" width="11.140625" style="1689" customWidth="1"/>
    <col min="10750" max="10758" width="10.85546875" style="1689" customWidth="1"/>
    <col min="10759" max="10759" width="9.140625" style="1689"/>
    <col min="10760" max="10760" width="5.85546875" style="1689" bestFit="1" customWidth="1"/>
    <col min="10761" max="10761" width="9.140625" style="1689"/>
    <col min="10762" max="10762" width="11.42578125" style="1689" customWidth="1"/>
    <col min="10763" max="10763" width="11.140625" style="1689" customWidth="1"/>
    <col min="10764" max="10764" width="14.7109375" style="1689" bestFit="1" customWidth="1"/>
    <col min="10765" max="10765" width="13.7109375" style="1689" bestFit="1" customWidth="1"/>
    <col min="10766" max="11003" width="9.140625" style="1689"/>
    <col min="11004" max="11004" width="11.42578125" style="1689" customWidth="1"/>
    <col min="11005" max="11005" width="11.140625" style="1689" customWidth="1"/>
    <col min="11006" max="11014" width="10.85546875" style="1689" customWidth="1"/>
    <col min="11015" max="11015" width="9.140625" style="1689"/>
    <col min="11016" max="11016" width="5.85546875" style="1689" bestFit="1" customWidth="1"/>
    <col min="11017" max="11017" width="9.140625" style="1689"/>
    <col min="11018" max="11018" width="11.42578125" style="1689" customWidth="1"/>
    <col min="11019" max="11019" width="11.140625" style="1689" customWidth="1"/>
    <col min="11020" max="11020" width="14.7109375" style="1689" bestFit="1" customWidth="1"/>
    <col min="11021" max="11021" width="13.7109375" style="1689" bestFit="1" customWidth="1"/>
    <col min="11022" max="11259" width="9.140625" style="1689"/>
    <col min="11260" max="11260" width="11.42578125" style="1689" customWidth="1"/>
    <col min="11261" max="11261" width="11.140625" style="1689" customWidth="1"/>
    <col min="11262" max="11270" width="10.85546875" style="1689" customWidth="1"/>
    <col min="11271" max="11271" width="9.140625" style="1689"/>
    <col min="11272" max="11272" width="5.85546875" style="1689" bestFit="1" customWidth="1"/>
    <col min="11273" max="11273" width="9.140625" style="1689"/>
    <col min="11274" max="11274" width="11.42578125" style="1689" customWidth="1"/>
    <col min="11275" max="11275" width="11.140625" style="1689" customWidth="1"/>
    <col min="11276" max="11276" width="14.7109375" style="1689" bestFit="1" customWidth="1"/>
    <col min="11277" max="11277" width="13.7109375" style="1689" bestFit="1" customWidth="1"/>
    <col min="11278" max="11515" width="9.140625" style="1689"/>
    <col min="11516" max="11516" width="11.42578125" style="1689" customWidth="1"/>
    <col min="11517" max="11517" width="11.140625" style="1689" customWidth="1"/>
    <col min="11518" max="11526" width="10.85546875" style="1689" customWidth="1"/>
    <col min="11527" max="11527" width="9.140625" style="1689"/>
    <col min="11528" max="11528" width="5.85546875" style="1689" bestFit="1" customWidth="1"/>
    <col min="11529" max="11529" width="9.140625" style="1689"/>
    <col min="11530" max="11530" width="11.42578125" style="1689" customWidth="1"/>
    <col min="11531" max="11531" width="11.140625" style="1689" customWidth="1"/>
    <col min="11532" max="11532" width="14.7109375" style="1689" bestFit="1" customWidth="1"/>
    <col min="11533" max="11533" width="13.7109375" style="1689" bestFit="1" customWidth="1"/>
    <col min="11534" max="11771" width="9.140625" style="1689"/>
    <col min="11772" max="11772" width="11.42578125" style="1689" customWidth="1"/>
    <col min="11773" max="11773" width="11.140625" style="1689" customWidth="1"/>
    <col min="11774" max="11782" width="10.85546875" style="1689" customWidth="1"/>
    <col min="11783" max="11783" width="9.140625" style="1689"/>
    <col min="11784" max="11784" width="5.85546875" style="1689" bestFit="1" customWidth="1"/>
    <col min="11785" max="11785" width="9.140625" style="1689"/>
    <col min="11786" max="11786" width="11.42578125" style="1689" customWidth="1"/>
    <col min="11787" max="11787" width="11.140625" style="1689" customWidth="1"/>
    <col min="11788" max="11788" width="14.7109375" style="1689" bestFit="1" customWidth="1"/>
    <col min="11789" max="11789" width="13.7109375" style="1689" bestFit="1" customWidth="1"/>
    <col min="11790" max="12027" width="9.140625" style="1689"/>
    <col min="12028" max="12028" width="11.42578125" style="1689" customWidth="1"/>
    <col min="12029" max="12029" width="11.140625" style="1689" customWidth="1"/>
    <col min="12030" max="12038" width="10.85546875" style="1689" customWidth="1"/>
    <col min="12039" max="12039" width="9.140625" style="1689"/>
    <col min="12040" max="12040" width="5.85546875" style="1689" bestFit="1" customWidth="1"/>
    <col min="12041" max="12041" width="9.140625" style="1689"/>
    <col min="12042" max="12042" width="11.42578125" style="1689" customWidth="1"/>
    <col min="12043" max="12043" width="11.140625" style="1689" customWidth="1"/>
    <col min="12044" max="12044" width="14.7109375" style="1689" bestFit="1" customWidth="1"/>
    <col min="12045" max="12045" width="13.7109375" style="1689" bestFit="1" customWidth="1"/>
    <col min="12046" max="12283" width="9.140625" style="1689"/>
    <col min="12284" max="12284" width="11.42578125" style="1689" customWidth="1"/>
    <col min="12285" max="12285" width="11.140625" style="1689" customWidth="1"/>
    <col min="12286" max="12294" width="10.85546875" style="1689" customWidth="1"/>
    <col min="12295" max="12295" width="9.140625" style="1689"/>
    <col min="12296" max="12296" width="5.85546875" style="1689" bestFit="1" customWidth="1"/>
    <col min="12297" max="12297" width="9.140625" style="1689"/>
    <col min="12298" max="12298" width="11.42578125" style="1689" customWidth="1"/>
    <col min="12299" max="12299" width="11.140625" style="1689" customWidth="1"/>
    <col min="12300" max="12300" width="14.7109375" style="1689" bestFit="1" customWidth="1"/>
    <col min="12301" max="12301" width="13.7109375" style="1689" bestFit="1" customWidth="1"/>
    <col min="12302" max="12539" width="9.140625" style="1689"/>
    <col min="12540" max="12540" width="11.42578125" style="1689" customWidth="1"/>
    <col min="12541" max="12541" width="11.140625" style="1689" customWidth="1"/>
    <col min="12542" max="12550" width="10.85546875" style="1689" customWidth="1"/>
    <col min="12551" max="12551" width="9.140625" style="1689"/>
    <col min="12552" max="12552" width="5.85546875" style="1689" bestFit="1" customWidth="1"/>
    <col min="12553" max="12553" width="9.140625" style="1689"/>
    <col min="12554" max="12554" width="11.42578125" style="1689" customWidth="1"/>
    <col min="12555" max="12555" width="11.140625" style="1689" customWidth="1"/>
    <col min="12556" max="12556" width="14.7109375" style="1689" bestFit="1" customWidth="1"/>
    <col min="12557" max="12557" width="13.7109375" style="1689" bestFit="1" customWidth="1"/>
    <col min="12558" max="12795" width="9.140625" style="1689"/>
    <col min="12796" max="12796" width="11.42578125" style="1689" customWidth="1"/>
    <col min="12797" max="12797" width="11.140625" style="1689" customWidth="1"/>
    <col min="12798" max="12806" width="10.85546875" style="1689" customWidth="1"/>
    <col min="12807" max="12807" width="9.140625" style="1689"/>
    <col min="12808" max="12808" width="5.85546875" style="1689" bestFit="1" customWidth="1"/>
    <col min="12809" max="12809" width="9.140625" style="1689"/>
    <col min="12810" max="12810" width="11.42578125" style="1689" customWidth="1"/>
    <col min="12811" max="12811" width="11.140625" style="1689" customWidth="1"/>
    <col min="12812" max="12812" width="14.7109375" style="1689" bestFit="1" customWidth="1"/>
    <col min="12813" max="12813" width="13.7109375" style="1689" bestFit="1" customWidth="1"/>
    <col min="12814" max="13051" width="9.140625" style="1689"/>
    <col min="13052" max="13052" width="11.42578125" style="1689" customWidth="1"/>
    <col min="13053" max="13053" width="11.140625" style="1689" customWidth="1"/>
    <col min="13054" max="13062" width="10.85546875" style="1689" customWidth="1"/>
    <col min="13063" max="13063" width="9.140625" style="1689"/>
    <col min="13064" max="13064" width="5.85546875" style="1689" bestFit="1" customWidth="1"/>
    <col min="13065" max="13065" width="9.140625" style="1689"/>
    <col min="13066" max="13066" width="11.42578125" style="1689" customWidth="1"/>
    <col min="13067" max="13067" width="11.140625" style="1689" customWidth="1"/>
    <col min="13068" max="13068" width="14.7109375" style="1689" bestFit="1" customWidth="1"/>
    <col min="13069" max="13069" width="13.7109375" style="1689" bestFit="1" customWidth="1"/>
    <col min="13070" max="13307" width="9.140625" style="1689"/>
    <col min="13308" max="13308" width="11.42578125" style="1689" customWidth="1"/>
    <col min="13309" max="13309" width="11.140625" style="1689" customWidth="1"/>
    <col min="13310" max="13318" width="10.85546875" style="1689" customWidth="1"/>
    <col min="13319" max="13319" width="9.140625" style="1689"/>
    <col min="13320" max="13320" width="5.85546875" style="1689" bestFit="1" customWidth="1"/>
    <col min="13321" max="13321" width="9.140625" style="1689"/>
    <col min="13322" max="13322" width="11.42578125" style="1689" customWidth="1"/>
    <col min="13323" max="13323" width="11.140625" style="1689" customWidth="1"/>
    <col min="13324" max="13324" width="14.7109375" style="1689" bestFit="1" customWidth="1"/>
    <col min="13325" max="13325" width="13.7109375" style="1689" bestFit="1" customWidth="1"/>
    <col min="13326" max="13563" width="9.140625" style="1689"/>
    <col min="13564" max="13564" width="11.42578125" style="1689" customWidth="1"/>
    <col min="13565" max="13565" width="11.140625" style="1689" customWidth="1"/>
    <col min="13566" max="13574" width="10.85546875" style="1689" customWidth="1"/>
    <col min="13575" max="13575" width="9.140625" style="1689"/>
    <col min="13576" max="13576" width="5.85546875" style="1689" bestFit="1" customWidth="1"/>
    <col min="13577" max="13577" width="9.140625" style="1689"/>
    <col min="13578" max="13578" width="11.42578125" style="1689" customWidth="1"/>
    <col min="13579" max="13579" width="11.140625" style="1689" customWidth="1"/>
    <col min="13580" max="13580" width="14.7109375" style="1689" bestFit="1" customWidth="1"/>
    <col min="13581" max="13581" width="13.7109375" style="1689" bestFit="1" customWidth="1"/>
    <col min="13582" max="13819" width="9.140625" style="1689"/>
    <col min="13820" max="13820" width="11.42578125" style="1689" customWidth="1"/>
    <col min="13821" max="13821" width="11.140625" style="1689" customWidth="1"/>
    <col min="13822" max="13830" width="10.85546875" style="1689" customWidth="1"/>
    <col min="13831" max="13831" width="9.140625" style="1689"/>
    <col min="13832" max="13832" width="5.85546875" style="1689" bestFit="1" customWidth="1"/>
    <col min="13833" max="13833" width="9.140625" style="1689"/>
    <col min="13834" max="13834" width="11.42578125" style="1689" customWidth="1"/>
    <col min="13835" max="13835" width="11.140625" style="1689" customWidth="1"/>
    <col min="13836" max="13836" width="14.7109375" style="1689" bestFit="1" customWidth="1"/>
    <col min="13837" max="13837" width="13.7109375" style="1689" bestFit="1" customWidth="1"/>
    <col min="13838" max="14075" width="9.140625" style="1689"/>
    <col min="14076" max="14076" width="11.42578125" style="1689" customWidth="1"/>
    <col min="14077" max="14077" width="11.140625" style="1689" customWidth="1"/>
    <col min="14078" max="14086" width="10.85546875" style="1689" customWidth="1"/>
    <col min="14087" max="14087" width="9.140625" style="1689"/>
    <col min="14088" max="14088" width="5.85546875" style="1689" bestFit="1" customWidth="1"/>
    <col min="14089" max="14089" width="9.140625" style="1689"/>
    <col min="14090" max="14090" width="11.42578125" style="1689" customWidth="1"/>
    <col min="14091" max="14091" width="11.140625" style="1689" customWidth="1"/>
    <col min="14092" max="14092" width="14.7109375" style="1689" bestFit="1" customWidth="1"/>
    <col min="14093" max="14093" width="13.7109375" style="1689" bestFit="1" customWidth="1"/>
    <col min="14094" max="14331" width="9.140625" style="1689"/>
    <col min="14332" max="14332" width="11.42578125" style="1689" customWidth="1"/>
    <col min="14333" max="14333" width="11.140625" style="1689" customWidth="1"/>
    <col min="14334" max="14342" width="10.85546875" style="1689" customWidth="1"/>
    <col min="14343" max="14343" width="9.140625" style="1689"/>
    <col min="14344" max="14344" width="5.85546875" style="1689" bestFit="1" customWidth="1"/>
    <col min="14345" max="14345" width="9.140625" style="1689"/>
    <col min="14346" max="14346" width="11.42578125" style="1689" customWidth="1"/>
    <col min="14347" max="14347" width="11.140625" style="1689" customWidth="1"/>
    <col min="14348" max="14348" width="14.7109375" style="1689" bestFit="1" customWidth="1"/>
    <col min="14349" max="14349" width="13.7109375" style="1689" bestFit="1" customWidth="1"/>
    <col min="14350" max="14587" width="9.140625" style="1689"/>
    <col min="14588" max="14588" width="11.42578125" style="1689" customWidth="1"/>
    <col min="14589" max="14589" width="11.140625" style="1689" customWidth="1"/>
    <col min="14590" max="14598" width="10.85546875" style="1689" customWidth="1"/>
    <col min="14599" max="14599" width="9.140625" style="1689"/>
    <col min="14600" max="14600" width="5.85546875" style="1689" bestFit="1" customWidth="1"/>
    <col min="14601" max="14601" width="9.140625" style="1689"/>
    <col min="14602" max="14602" width="11.42578125" style="1689" customWidth="1"/>
    <col min="14603" max="14603" width="11.140625" style="1689" customWidth="1"/>
    <col min="14604" max="14604" width="14.7109375" style="1689" bestFit="1" customWidth="1"/>
    <col min="14605" max="14605" width="13.7109375" style="1689" bestFit="1" customWidth="1"/>
    <col min="14606" max="14843" width="9.140625" style="1689"/>
    <col min="14844" max="14844" width="11.42578125" style="1689" customWidth="1"/>
    <col min="14845" max="14845" width="11.140625" style="1689" customWidth="1"/>
    <col min="14846" max="14854" width="10.85546875" style="1689" customWidth="1"/>
    <col min="14855" max="14855" width="9.140625" style="1689"/>
    <col min="14856" max="14856" width="5.85546875" style="1689" bestFit="1" customWidth="1"/>
    <col min="14857" max="14857" width="9.140625" style="1689"/>
    <col min="14858" max="14858" width="11.42578125" style="1689" customWidth="1"/>
    <col min="14859" max="14859" width="11.140625" style="1689" customWidth="1"/>
    <col min="14860" max="14860" width="14.7109375" style="1689" bestFit="1" customWidth="1"/>
    <col min="14861" max="14861" width="13.7109375" style="1689" bestFit="1" customWidth="1"/>
    <col min="14862" max="15099" width="9.140625" style="1689"/>
    <col min="15100" max="15100" width="11.42578125" style="1689" customWidth="1"/>
    <col min="15101" max="15101" width="11.140625" style="1689" customWidth="1"/>
    <col min="15102" max="15110" width="10.85546875" style="1689" customWidth="1"/>
    <col min="15111" max="15111" width="9.140625" style="1689"/>
    <col min="15112" max="15112" width="5.85546875" style="1689" bestFit="1" customWidth="1"/>
    <col min="15113" max="15113" width="9.140625" style="1689"/>
    <col min="15114" max="15114" width="11.42578125" style="1689" customWidth="1"/>
    <col min="15115" max="15115" width="11.140625" style="1689" customWidth="1"/>
    <col min="15116" max="15116" width="14.7109375" style="1689" bestFit="1" customWidth="1"/>
    <col min="15117" max="15117" width="13.7109375" style="1689" bestFit="1" customWidth="1"/>
    <col min="15118" max="15355" width="9.140625" style="1689"/>
    <col min="15356" max="15356" width="11.42578125" style="1689" customWidth="1"/>
    <col min="15357" max="15357" width="11.140625" style="1689" customWidth="1"/>
    <col min="15358" max="15366" width="10.85546875" style="1689" customWidth="1"/>
    <col min="15367" max="15367" width="9.140625" style="1689"/>
    <col min="15368" max="15368" width="5.85546875" style="1689" bestFit="1" customWidth="1"/>
    <col min="15369" max="15369" width="9.140625" style="1689"/>
    <col min="15370" max="15370" width="11.42578125" style="1689" customWidth="1"/>
    <col min="15371" max="15371" width="11.140625" style="1689" customWidth="1"/>
    <col min="15372" max="15372" width="14.7109375" style="1689" bestFit="1" customWidth="1"/>
    <col min="15373" max="15373" width="13.7109375" style="1689" bestFit="1" customWidth="1"/>
    <col min="15374" max="15611" width="9.140625" style="1689"/>
    <col min="15612" max="15612" width="11.42578125" style="1689" customWidth="1"/>
    <col min="15613" max="15613" width="11.140625" style="1689" customWidth="1"/>
    <col min="15614" max="15622" width="10.85546875" style="1689" customWidth="1"/>
    <col min="15623" max="15623" width="9.140625" style="1689"/>
    <col min="15624" max="15624" width="5.85546875" style="1689" bestFit="1" customWidth="1"/>
    <col min="15625" max="15625" width="9.140625" style="1689"/>
    <col min="15626" max="15626" width="11.42578125" style="1689" customWidth="1"/>
    <col min="15627" max="15627" width="11.140625" style="1689" customWidth="1"/>
    <col min="15628" max="15628" width="14.7109375" style="1689" bestFit="1" customWidth="1"/>
    <col min="15629" max="15629" width="13.7109375" style="1689" bestFit="1" customWidth="1"/>
    <col min="15630" max="15867" width="9.140625" style="1689"/>
    <col min="15868" max="15868" width="11.42578125" style="1689" customWidth="1"/>
    <col min="15869" max="15869" width="11.140625" style="1689" customWidth="1"/>
    <col min="15870" max="15878" width="10.85546875" style="1689" customWidth="1"/>
    <col min="15879" max="15879" width="9.140625" style="1689"/>
    <col min="15880" max="15880" width="5.85546875" style="1689" bestFit="1" customWidth="1"/>
    <col min="15881" max="15881" width="9.140625" style="1689"/>
    <col min="15882" max="15882" width="11.42578125" style="1689" customWidth="1"/>
    <col min="15883" max="15883" width="11.140625" style="1689" customWidth="1"/>
    <col min="15884" max="15884" width="14.7109375" style="1689" bestFit="1" customWidth="1"/>
    <col min="15885" max="15885" width="13.7109375" style="1689" bestFit="1" customWidth="1"/>
    <col min="15886" max="16123" width="9.140625" style="1689"/>
    <col min="16124" max="16124" width="11.42578125" style="1689" customWidth="1"/>
    <col min="16125" max="16125" width="11.140625" style="1689" customWidth="1"/>
    <col min="16126" max="16134" width="10.85546875" style="1689" customWidth="1"/>
    <col min="16135" max="16135" width="9.140625" style="1689"/>
    <col min="16136" max="16136" width="5.85546875" style="1689" bestFit="1" customWidth="1"/>
    <col min="16137" max="16137" width="9.140625" style="1689"/>
    <col min="16138" max="16138" width="11.42578125" style="1689" customWidth="1"/>
    <col min="16139" max="16139" width="11.140625" style="1689" customWidth="1"/>
    <col min="16140" max="16140" width="14.7109375" style="1689" bestFit="1" customWidth="1"/>
    <col min="16141" max="16141" width="13.7109375" style="1689" bestFit="1" customWidth="1"/>
    <col min="16142" max="16384" width="9.140625" style="1689"/>
  </cols>
  <sheetData>
    <row r="1" spans="1:13">
      <c r="A1" s="3014" t="s">
        <v>1780</v>
      </c>
      <c r="B1" s="3014"/>
      <c r="C1" s="3014"/>
      <c r="D1" s="3014"/>
      <c r="E1" s="3014"/>
      <c r="F1" s="3014"/>
      <c r="G1" s="3014"/>
      <c r="H1" s="3014"/>
      <c r="I1" s="3014"/>
      <c r="J1" s="3014"/>
      <c r="K1" s="3014"/>
    </row>
    <row r="2" spans="1:13">
      <c r="A2" s="3014" t="s">
        <v>1759</v>
      </c>
      <c r="B2" s="3014"/>
      <c r="C2" s="3014"/>
      <c r="D2" s="3014"/>
      <c r="E2" s="3014"/>
      <c r="F2" s="3014"/>
      <c r="G2" s="3014"/>
      <c r="H2" s="3014"/>
      <c r="I2" s="3014"/>
      <c r="J2" s="3014"/>
      <c r="K2" s="3014"/>
    </row>
    <row r="3" spans="1:13" ht="16.5" thickBot="1">
      <c r="A3" s="3015" t="s">
        <v>1781</v>
      </c>
      <c r="B3" s="3015"/>
      <c r="C3" s="3015"/>
      <c r="D3" s="3015"/>
      <c r="E3" s="3015"/>
      <c r="F3" s="3015"/>
      <c r="G3" s="3015"/>
      <c r="H3" s="3015"/>
      <c r="I3" s="3015"/>
      <c r="J3" s="3015"/>
      <c r="K3" s="3015"/>
    </row>
    <row r="4" spans="1:13" s="1682" customFormat="1" ht="42" customHeight="1" thickTop="1">
      <c r="A4" s="3016" t="s">
        <v>1626</v>
      </c>
      <c r="B4" s="2984" t="s">
        <v>1627</v>
      </c>
      <c r="C4" s="3026" t="s">
        <v>1760</v>
      </c>
      <c r="D4" s="3027"/>
      <c r="E4" s="3027"/>
      <c r="F4" s="3028"/>
      <c r="G4" s="3019" t="s">
        <v>1761</v>
      </c>
      <c r="H4" s="3026" t="s">
        <v>1762</v>
      </c>
      <c r="I4" s="3027"/>
      <c r="J4" s="3028"/>
      <c r="K4" s="3029" t="s">
        <v>1763</v>
      </c>
    </row>
    <row r="5" spans="1:13" s="1682" customFormat="1" ht="31.5">
      <c r="A5" s="3017"/>
      <c r="B5" s="2985"/>
      <c r="C5" s="1734" t="s">
        <v>1765</v>
      </c>
      <c r="D5" s="1734" t="s">
        <v>1766</v>
      </c>
      <c r="E5" s="1735" t="s">
        <v>1767</v>
      </c>
      <c r="F5" s="1735" t="s">
        <v>757</v>
      </c>
      <c r="G5" s="3020"/>
      <c r="H5" s="1735" t="s">
        <v>1768</v>
      </c>
      <c r="I5" s="1735" t="s">
        <v>1769</v>
      </c>
      <c r="J5" s="1735" t="s">
        <v>597</v>
      </c>
      <c r="K5" s="3030"/>
    </row>
    <row r="6" spans="1:13" ht="17.25" customHeight="1">
      <c r="A6" s="2130" t="s">
        <v>1633</v>
      </c>
      <c r="B6" s="2131" t="s">
        <v>1634</v>
      </c>
      <c r="C6" s="2132">
        <v>3.2046262273357025</v>
      </c>
      <c r="D6" s="2132">
        <v>5.826757424251551</v>
      </c>
      <c r="E6" s="2132">
        <v>8.7344135895427985E-2</v>
      </c>
      <c r="F6" s="2132">
        <v>9.1187277874826815</v>
      </c>
      <c r="G6" s="2132">
        <v>6.0658996445997229</v>
      </c>
      <c r="H6" s="2132">
        <v>1.7035118366363473</v>
      </c>
      <c r="I6" s="2132">
        <v>0.62646828504306973</v>
      </c>
      <c r="J6" s="2132">
        <v>2.3299801216794171</v>
      </c>
      <c r="K6" s="2133">
        <v>0.60237335100295164</v>
      </c>
      <c r="M6" s="1736"/>
    </row>
    <row r="7" spans="1:13" ht="17.25" customHeight="1">
      <c r="A7" s="2134" t="s">
        <v>1635</v>
      </c>
      <c r="B7" s="2135" t="s">
        <v>1636</v>
      </c>
      <c r="C7" s="2136">
        <v>3.7852132919397494</v>
      </c>
      <c r="D7" s="2136">
        <v>7.1225710014947694</v>
      </c>
      <c r="E7" s="2136">
        <v>9.2560653098769693E-2</v>
      </c>
      <c r="F7" s="2136">
        <v>11.000344946533287</v>
      </c>
      <c r="G7" s="2136">
        <v>6.3930090835920437</v>
      </c>
      <c r="H7" s="2136">
        <v>2.0679544670576062</v>
      </c>
      <c r="I7" s="2136">
        <v>0.83936989766586179</v>
      </c>
      <c r="J7" s="2136">
        <v>2.9073243647234679</v>
      </c>
      <c r="K7" s="2137">
        <v>1.1498217776244684</v>
      </c>
      <c r="M7" s="1736"/>
    </row>
    <row r="8" spans="1:13" ht="17.25" customHeight="1">
      <c r="A8" s="2134" t="s">
        <v>1637</v>
      </c>
      <c r="B8" s="2135" t="s">
        <v>1638</v>
      </c>
      <c r="C8" s="2136">
        <v>4.5885416666666661</v>
      </c>
      <c r="D8" s="2136">
        <v>8.6707175925925917</v>
      </c>
      <c r="E8" s="2136">
        <v>0.22685185185185186</v>
      </c>
      <c r="F8" s="2136">
        <v>13.486111111111111</v>
      </c>
      <c r="G8" s="2136">
        <v>7.705439814814814</v>
      </c>
      <c r="H8" s="2136">
        <v>2.2719907407407409</v>
      </c>
      <c r="I8" s="2136">
        <v>0.95081018518518523</v>
      </c>
      <c r="J8" s="2136">
        <v>3.222800925925926</v>
      </c>
      <c r="K8" s="2137">
        <v>1.7361111111111112</v>
      </c>
      <c r="M8" s="1736"/>
    </row>
    <row r="9" spans="1:13" ht="17.25" customHeight="1">
      <c r="A9" s="2134" t="s">
        <v>1639</v>
      </c>
      <c r="B9" s="2135" t="s">
        <v>1640</v>
      </c>
      <c r="C9" s="2136">
        <v>4.1699193998073714</v>
      </c>
      <c r="D9" s="2136">
        <v>9.1651036650276261</v>
      </c>
      <c r="E9" s="2136">
        <v>0.22456531657119683</v>
      </c>
      <c r="F9" s="2136">
        <v>13.559588381406195</v>
      </c>
      <c r="G9" s="2136">
        <v>7.8744867440563695</v>
      </c>
      <c r="H9" s="2136">
        <v>2.3652861560298071</v>
      </c>
      <c r="I9" s="2136">
        <v>1.9354184620063872</v>
      </c>
      <c r="J9" s="2136">
        <v>4.3007046180361952</v>
      </c>
      <c r="K9" s="2137">
        <v>1.2166066811983576</v>
      </c>
      <c r="M9" s="1736"/>
    </row>
    <row r="10" spans="1:13" ht="17.25" customHeight="1">
      <c r="A10" s="2134" t="s">
        <v>1641</v>
      </c>
      <c r="B10" s="2135" t="s">
        <v>1642</v>
      </c>
      <c r="C10" s="2136">
        <v>3.7702847519902023</v>
      </c>
      <c r="D10" s="2136">
        <v>7.5734843845682782</v>
      </c>
      <c r="E10" s="2136">
        <v>0.21662584200857318</v>
      </c>
      <c r="F10" s="2136">
        <v>11.560394978567054</v>
      </c>
      <c r="G10" s="2136">
        <v>6.8811236987140232</v>
      </c>
      <c r="H10" s="2136">
        <v>2.2933251684017146</v>
      </c>
      <c r="I10" s="2136">
        <v>1.4933404776484998</v>
      </c>
      <c r="J10" s="2136">
        <v>3.7866656460502148</v>
      </c>
      <c r="K10" s="2137">
        <v>0.76546233925290874</v>
      </c>
      <c r="M10" s="1736"/>
    </row>
    <row r="11" spans="1:13" ht="17.25" customHeight="1">
      <c r="A11" s="2134" t="s">
        <v>1643</v>
      </c>
      <c r="B11" s="2135" t="s">
        <v>1644</v>
      </c>
      <c r="C11" s="2136">
        <v>4.5702539505802742</v>
      </c>
      <c r="D11" s="2136">
        <v>9.8865144961671874</v>
      </c>
      <c r="E11" s="2136">
        <v>0.4064065778767505</v>
      </c>
      <c r="F11" s="2136">
        <v>14.863175024624212</v>
      </c>
      <c r="G11" s="2136">
        <v>7.9529784591666308</v>
      </c>
      <c r="H11" s="2136">
        <v>3.4499593165174938</v>
      </c>
      <c r="I11" s="2136">
        <v>2.2906941886857091</v>
      </c>
      <c r="J11" s="2136">
        <v>5.7406535052032037</v>
      </c>
      <c r="K11" s="2137">
        <v>0.77084493169457413</v>
      </c>
      <c r="M11" s="1736"/>
    </row>
    <row r="12" spans="1:13" ht="17.25" customHeight="1">
      <c r="A12" s="2134" t="s">
        <v>1645</v>
      </c>
      <c r="B12" s="2135" t="s">
        <v>1646</v>
      </c>
      <c r="C12" s="2136">
        <v>4.6687662504119825</v>
      </c>
      <c r="D12" s="2136">
        <v>10.001464825868824</v>
      </c>
      <c r="E12" s="2136">
        <v>0.31603618119895999</v>
      </c>
      <c r="F12" s="2136">
        <v>14.986267257479769</v>
      </c>
      <c r="G12" s="2136">
        <v>8.790420038817885</v>
      </c>
      <c r="H12" s="2136">
        <v>3.1819679935547662</v>
      </c>
      <c r="I12" s="2136">
        <v>2.5389094371406595</v>
      </c>
      <c r="J12" s="2136">
        <v>5.7208774306954258</v>
      </c>
      <c r="K12" s="2137">
        <v>0.91551616801552704</v>
      </c>
      <c r="M12" s="1736"/>
    </row>
    <row r="13" spans="1:13" ht="17.25" customHeight="1">
      <c r="A13" s="2134" t="s">
        <v>1647</v>
      </c>
      <c r="B13" s="2135" t="s">
        <v>1648</v>
      </c>
      <c r="C13" s="2136">
        <v>4.9393313540725448</v>
      </c>
      <c r="D13" s="2136">
        <v>12.026913643991223</v>
      </c>
      <c r="E13" s="2136">
        <v>0.33496837485478248</v>
      </c>
      <c r="F13" s="2136">
        <v>17.30121337291855</v>
      </c>
      <c r="G13" s="2136">
        <v>8.6356008777591331</v>
      </c>
      <c r="H13" s="2136">
        <v>3.2054343616883951</v>
      </c>
      <c r="I13" s="2136">
        <v>2.3554279075771265</v>
      </c>
      <c r="J13" s="2136">
        <v>5.5608622692655212</v>
      </c>
      <c r="K13" s="2137">
        <v>1.6135278172195688</v>
      </c>
      <c r="M13" s="1736"/>
    </row>
    <row r="14" spans="1:13" ht="17.25" customHeight="1">
      <c r="A14" s="2134" t="s">
        <v>1649</v>
      </c>
      <c r="B14" s="2135" t="s">
        <v>1650</v>
      </c>
      <c r="C14" s="2136">
        <v>5.628160018923154</v>
      </c>
      <c r="D14" s="2136">
        <v>14.730788563318651</v>
      </c>
      <c r="E14" s="2136">
        <v>0.27675113095414089</v>
      </c>
      <c r="F14" s="2136">
        <v>20.635699713195947</v>
      </c>
      <c r="G14" s="2136">
        <v>8.3832530084858519</v>
      </c>
      <c r="H14" s="2136">
        <v>3.2231453830460359</v>
      </c>
      <c r="I14" s="2136">
        <v>2.914757103574702</v>
      </c>
      <c r="J14" s="2136">
        <v>6.137902486620737</v>
      </c>
      <c r="K14" s="2137">
        <v>2.956742852074155</v>
      </c>
      <c r="M14" s="1736"/>
    </row>
    <row r="15" spans="1:13" ht="17.25" customHeight="1">
      <c r="A15" s="2134" t="s">
        <v>1651</v>
      </c>
      <c r="B15" s="2135" t="s">
        <v>1652</v>
      </c>
      <c r="C15" s="2136">
        <v>5.3626877067956222</v>
      </c>
      <c r="D15" s="2136">
        <v>13.142784423517433</v>
      </c>
      <c r="E15" s="2136">
        <v>0.42377195215067448</v>
      </c>
      <c r="F15" s="2136">
        <v>18.929244082463732</v>
      </c>
      <c r="G15" s="2136">
        <v>8.6696360397047609</v>
      </c>
      <c r="H15" s="2136">
        <v>2.2311020615932811</v>
      </c>
      <c r="I15" s="2136">
        <v>4.2527360651565287</v>
      </c>
      <c r="J15" s="2136">
        <v>6.4838381267498093</v>
      </c>
      <c r="K15" s="2137">
        <v>4.0132349198269281</v>
      </c>
      <c r="M15" s="1736"/>
    </row>
    <row r="16" spans="1:13" ht="17.25" customHeight="1">
      <c r="A16" s="2134" t="s">
        <v>1653</v>
      </c>
      <c r="B16" s="2135" t="s">
        <v>1654</v>
      </c>
      <c r="C16" s="2136">
        <v>5.8630089939253445</v>
      </c>
      <c r="D16" s="2136">
        <v>11.781612896301542</v>
      </c>
      <c r="E16" s="2136">
        <v>0.37499731684804771</v>
      </c>
      <c r="F16" s="2136">
        <v>18.019619207074939</v>
      </c>
      <c r="G16" s="2136">
        <v>8.407066348981477</v>
      </c>
      <c r="H16" s="2136">
        <v>1.982098010174512</v>
      </c>
      <c r="I16" s="2136">
        <v>3.7669306888187695</v>
      </c>
      <c r="J16" s="2136">
        <v>5.7490286989932819</v>
      </c>
      <c r="K16" s="2137">
        <v>3.8635241591001783</v>
      </c>
      <c r="M16" s="1736"/>
    </row>
    <row r="17" spans="1:13" ht="17.25" customHeight="1">
      <c r="A17" s="2134" t="s">
        <v>1655</v>
      </c>
      <c r="B17" s="2135" t="s">
        <v>1656</v>
      </c>
      <c r="C17" s="2136">
        <v>5.8154806760684679</v>
      </c>
      <c r="D17" s="2136">
        <v>11.147773351993399</v>
      </c>
      <c r="E17" s="2136">
        <v>0.6150644131051064</v>
      </c>
      <c r="F17" s="2136">
        <v>17.578318441166967</v>
      </c>
      <c r="G17" s="2136">
        <v>8.3333333333333321</v>
      </c>
      <c r="H17" s="2136">
        <v>2.10446047296085</v>
      </c>
      <c r="I17" s="2136">
        <v>4.4875659382064805</v>
      </c>
      <c r="J17" s="2136">
        <v>6.5920264111673301</v>
      </c>
      <c r="K17" s="2137">
        <v>2.5180320809559698</v>
      </c>
      <c r="M17" s="1736"/>
    </row>
    <row r="18" spans="1:13" ht="17.25" customHeight="1">
      <c r="A18" s="2134" t="s">
        <v>1657</v>
      </c>
      <c r="B18" s="2135" t="s">
        <v>1658</v>
      </c>
      <c r="C18" s="2136">
        <v>5.9260303144181385</v>
      </c>
      <c r="D18" s="2136">
        <v>11.552674433170488</v>
      </c>
      <c r="E18" s="2136">
        <v>0.54897908054616062</v>
      </c>
      <c r="F18" s="2136">
        <v>18.027683828134787</v>
      </c>
      <c r="G18" s="2136">
        <v>9.3559751972942493</v>
      </c>
      <c r="H18" s="2136">
        <v>2.0122447701365402</v>
      </c>
      <c r="I18" s="2136">
        <v>4.2368157334335468</v>
      </c>
      <c r="J18" s="2136">
        <v>6.2490605035700861</v>
      </c>
      <c r="K18" s="2137">
        <v>2.5753162971314043</v>
      </c>
      <c r="M18" s="1736"/>
    </row>
    <row r="19" spans="1:13" ht="17.25" customHeight="1">
      <c r="A19" s="2134" t="s">
        <v>1659</v>
      </c>
      <c r="B19" s="2135" t="s">
        <v>1660</v>
      </c>
      <c r="C19" s="2136">
        <v>5.5645853379450241</v>
      </c>
      <c r="D19" s="2136">
        <v>12.259121524978545</v>
      </c>
      <c r="E19" s="2136">
        <v>0.51686474397316207</v>
      </c>
      <c r="F19" s="2136">
        <v>18.340571606896731</v>
      </c>
      <c r="G19" s="2136">
        <v>9.4796244766338127</v>
      </c>
      <c r="H19" s="2136">
        <v>2.7004394975684605</v>
      </c>
      <c r="I19" s="2136">
        <v>4.9616414844095384</v>
      </c>
      <c r="J19" s="2136">
        <v>7.6620809819779989</v>
      </c>
      <c r="K19" s="2137">
        <v>1.469326190414272</v>
      </c>
      <c r="M19" s="1736"/>
    </row>
    <row r="20" spans="1:13" ht="17.25" customHeight="1">
      <c r="A20" s="2134" t="s">
        <v>1661</v>
      </c>
      <c r="B20" s="2135" t="s">
        <v>1662</v>
      </c>
      <c r="C20" s="2136">
        <v>5.7601657891788953</v>
      </c>
      <c r="D20" s="2136">
        <v>13.810686680855829</v>
      </c>
      <c r="E20" s="2136">
        <v>0.59829730032485728</v>
      </c>
      <c r="F20" s="2136">
        <v>20.169149770359578</v>
      </c>
      <c r="G20" s="2136">
        <v>8.7113251932340106</v>
      </c>
      <c r="H20" s="2136">
        <v>1.8826033381875207</v>
      </c>
      <c r="I20" s="2136">
        <v>6.3474851573877</v>
      </c>
      <c r="J20" s="2136">
        <v>8.230088495575222</v>
      </c>
      <c r="K20" s="2137">
        <v>1.4898622157499719</v>
      </c>
      <c r="M20" s="1736"/>
    </row>
    <row r="21" spans="1:13" ht="17.25" customHeight="1">
      <c r="A21" s="2134" t="s">
        <v>1663</v>
      </c>
      <c r="B21" s="2135" t="s">
        <v>1664</v>
      </c>
      <c r="C21" s="2136">
        <v>5.6757174905237102</v>
      </c>
      <c r="D21" s="2136">
        <v>12.568171269436066</v>
      </c>
      <c r="E21" s="2136">
        <v>0.77570201902993741</v>
      </c>
      <c r="F21" s="2136">
        <v>19.019590778989713</v>
      </c>
      <c r="G21" s="2136">
        <v>8.9811054382300615</v>
      </c>
      <c r="H21" s="2136">
        <v>1.910149299914907</v>
      </c>
      <c r="I21" s="2136">
        <v>5.7627446429952816</v>
      </c>
      <c r="J21" s="2136">
        <v>7.6728939429101874</v>
      </c>
      <c r="K21" s="2137">
        <v>2.078981975709755</v>
      </c>
      <c r="M21" s="1736"/>
    </row>
    <row r="22" spans="1:13" ht="17.25" customHeight="1">
      <c r="A22" s="2134" t="s">
        <v>1665</v>
      </c>
      <c r="B22" s="2135" t="s">
        <v>1666</v>
      </c>
      <c r="C22" s="2136">
        <v>5.6752513084655645</v>
      </c>
      <c r="D22" s="2136">
        <v>13.275317770208526</v>
      </c>
      <c r="E22" s="2136">
        <v>0.61394035058569418</v>
      </c>
      <c r="F22" s="2136">
        <v>19.564509429259783</v>
      </c>
      <c r="G22" s="2136">
        <v>8.914513583118719</v>
      </c>
      <c r="H22" s="2136">
        <v>1.7984547644761988</v>
      </c>
      <c r="I22" s="2136">
        <v>5.1978898396610447</v>
      </c>
      <c r="J22" s="2136">
        <v>6.996344604137243</v>
      </c>
      <c r="K22" s="2137">
        <v>3.7822547146298908</v>
      </c>
      <c r="M22" s="1736"/>
    </row>
    <row r="23" spans="1:13" ht="17.25" customHeight="1">
      <c r="A23" s="2134" t="s">
        <v>1667</v>
      </c>
      <c r="B23" s="2135" t="s">
        <v>1668</v>
      </c>
      <c r="C23" s="2136">
        <v>5.8188337447403446</v>
      </c>
      <c r="D23" s="2136">
        <v>11.046311719413728</v>
      </c>
      <c r="E23" s="2136">
        <v>0.80742807066835243</v>
      </c>
      <c r="F23" s="2136">
        <v>17.672573534822426</v>
      </c>
      <c r="G23" s="2136">
        <v>9.039381350886698</v>
      </c>
      <c r="H23" s="2136">
        <v>1.0996273923484985</v>
      </c>
      <c r="I23" s="2136">
        <v>4.5601958698749723</v>
      </c>
      <c r="J23" s="2136">
        <v>5.6598232622234699</v>
      </c>
      <c r="K23" s="2137">
        <v>1.390622595944798</v>
      </c>
      <c r="M23" s="1736"/>
    </row>
    <row r="24" spans="1:13" ht="17.25" customHeight="1">
      <c r="A24" s="2134" t="s">
        <v>1669</v>
      </c>
      <c r="B24" s="2135" t="s">
        <v>1670</v>
      </c>
      <c r="C24" s="2136">
        <v>5.7654221631267717</v>
      </c>
      <c r="D24" s="2136">
        <v>11.321599776059344</v>
      </c>
      <c r="E24" s="2136">
        <v>0.93186139006496627</v>
      </c>
      <c r="F24" s="2136">
        <v>18.018883329251082</v>
      </c>
      <c r="G24" s="2136">
        <v>8.8342255968834937</v>
      </c>
      <c r="H24" s="2136">
        <v>2.2121721077247867</v>
      </c>
      <c r="I24" s="2136">
        <v>4.0361220943116738</v>
      </c>
      <c r="J24" s="2136">
        <v>6.2482942020364609</v>
      </c>
      <c r="K24" s="2137">
        <v>0.94474964134504347</v>
      </c>
      <c r="M24" s="1736"/>
    </row>
    <row r="25" spans="1:13" ht="17.25" customHeight="1">
      <c r="A25" s="2134" t="s">
        <v>1671</v>
      </c>
      <c r="B25" s="2135" t="s">
        <v>1672</v>
      </c>
      <c r="C25" s="2136">
        <v>5.274699907663897</v>
      </c>
      <c r="D25" s="2136">
        <v>10.632803404391987</v>
      </c>
      <c r="E25" s="2136">
        <v>0.95256734513629615</v>
      </c>
      <c r="F25" s="2136">
        <v>16.860070657192182</v>
      </c>
      <c r="G25" s="2136">
        <v>9.8261170661206787</v>
      </c>
      <c r="H25" s="2136">
        <v>1.2011722670520695</v>
      </c>
      <c r="I25" s="2136">
        <v>4.5985386807981055</v>
      </c>
      <c r="J25" s="2136">
        <v>5.7997109478501754</v>
      </c>
      <c r="K25" s="2137">
        <v>0.91332450118431097</v>
      </c>
      <c r="M25" s="1736"/>
    </row>
    <row r="26" spans="1:13" ht="17.25" customHeight="1">
      <c r="A26" s="2134" t="s">
        <v>1673</v>
      </c>
      <c r="B26" s="2135" t="s">
        <v>1674</v>
      </c>
      <c r="C26" s="2136">
        <v>7.5792859587087937</v>
      </c>
      <c r="D26" s="2136">
        <v>9.0315501311737201</v>
      </c>
      <c r="E26" s="2136">
        <v>1.2105395232120451</v>
      </c>
      <c r="F26" s="2136">
        <v>17.82137561309456</v>
      </c>
      <c r="G26" s="2136">
        <v>11.212592677084523</v>
      </c>
      <c r="H26" s="2136">
        <v>1.7963271358503481</v>
      </c>
      <c r="I26" s="2136">
        <v>3.3362837914908177</v>
      </c>
      <c r="J26" s="2136">
        <v>5.1326109273411653</v>
      </c>
      <c r="K26" s="2137">
        <v>0.86688719060111796</v>
      </c>
      <c r="M26" s="1736"/>
    </row>
    <row r="27" spans="1:13" ht="17.25" customHeight="1">
      <c r="A27" s="2134" t="s">
        <v>1675</v>
      </c>
      <c r="B27" s="2135" t="s">
        <v>1676</v>
      </c>
      <c r="C27" s="2136">
        <v>7.5184502215633584</v>
      </c>
      <c r="D27" s="2136">
        <v>10.035835814119793</v>
      </c>
      <c r="E27" s="2136">
        <v>1.1439739989474234</v>
      </c>
      <c r="F27" s="2136">
        <v>18.698260034630572</v>
      </c>
      <c r="G27" s="2136">
        <v>11.205963529425945</v>
      </c>
      <c r="H27" s="2136">
        <v>1.9384684608678537</v>
      </c>
      <c r="I27" s="2136">
        <v>3.8020914938151082</v>
      </c>
      <c r="J27" s="2136">
        <v>5.7405599546829622</v>
      </c>
      <c r="K27" s="2137">
        <v>0.88384294914287331</v>
      </c>
      <c r="M27" s="1736"/>
    </row>
    <row r="28" spans="1:13" ht="17.25" customHeight="1">
      <c r="A28" s="2134" t="s">
        <v>1677</v>
      </c>
      <c r="B28" s="2135" t="s">
        <v>1678</v>
      </c>
      <c r="C28" s="2136">
        <v>7.3892832061259197</v>
      </c>
      <c r="D28" s="2136">
        <v>9.4621493478020628</v>
      </c>
      <c r="E28" s="2136">
        <v>1.2310659399029635</v>
      </c>
      <c r="F28" s="2136">
        <v>18.082498493830947</v>
      </c>
      <c r="G28" s="2136">
        <v>10.827804771971351</v>
      </c>
      <c r="H28" s="2136">
        <v>2.134763451248249</v>
      </c>
      <c r="I28" s="2136">
        <v>3.2239582479243385</v>
      </c>
      <c r="J28" s="2136">
        <v>5.3587216991725874</v>
      </c>
      <c r="K28" s="2137">
        <v>1.0694691511623347</v>
      </c>
      <c r="M28" s="1736"/>
    </row>
    <row r="29" spans="1:13" ht="17.25" customHeight="1">
      <c r="A29" s="2134" t="s">
        <v>1679</v>
      </c>
      <c r="B29" s="2135" t="s">
        <v>1680</v>
      </c>
      <c r="C29" s="2136">
        <v>7.7259718459671927</v>
      </c>
      <c r="D29" s="2136">
        <v>9.6208732071332417</v>
      </c>
      <c r="E29" s="2136">
        <v>1.3067194070036066</v>
      </c>
      <c r="F29" s="2136">
        <v>18.65356446010404</v>
      </c>
      <c r="G29" s="2136">
        <v>10.948461832505112</v>
      </c>
      <c r="H29" s="2136">
        <v>1.7958117967724243</v>
      </c>
      <c r="I29" s="2136">
        <v>3.6744875267995152</v>
      </c>
      <c r="J29" s="2136">
        <v>5.4702993235719388</v>
      </c>
      <c r="K29" s="2137">
        <v>1.1301500772823214</v>
      </c>
      <c r="M29" s="1736"/>
    </row>
    <row r="30" spans="1:13" ht="17.25" customHeight="1">
      <c r="A30" s="2134" t="s">
        <v>1681</v>
      </c>
      <c r="B30" s="2135" t="s">
        <v>1682</v>
      </c>
      <c r="C30" s="2136">
        <v>9.3394262592241759</v>
      </c>
      <c r="D30" s="2136">
        <v>6.722128664818908</v>
      </c>
      <c r="E30" s="2136">
        <v>1.3573717386473938</v>
      </c>
      <c r="F30" s="2136">
        <v>17.418926662690478</v>
      </c>
      <c r="G30" s="2136">
        <v>10.890958846437217</v>
      </c>
      <c r="H30" s="2136">
        <v>1.2678680021985989</v>
      </c>
      <c r="I30" s="2136">
        <v>3.4652592124805572</v>
      </c>
      <c r="J30" s="2136">
        <v>4.7331272146791568</v>
      </c>
      <c r="K30" s="2137">
        <v>1.3770480300319263</v>
      </c>
      <c r="M30" s="1736"/>
    </row>
    <row r="31" spans="1:13" ht="17.25" customHeight="1">
      <c r="A31" s="2134" t="s">
        <v>1683</v>
      </c>
      <c r="B31" s="2135" t="s">
        <v>1684</v>
      </c>
      <c r="C31" s="2136">
        <v>9.3755533771818875</v>
      </c>
      <c r="D31" s="2136">
        <v>6.7144942659583444</v>
      </c>
      <c r="E31" s="2136">
        <v>1.3736139219158445</v>
      </c>
      <c r="F31" s="2136">
        <v>17.463661565056078</v>
      </c>
      <c r="G31" s="2136">
        <v>11.301964752508646</v>
      </c>
      <c r="H31" s="2136">
        <v>1.5050992389746185</v>
      </c>
      <c r="I31" s="2136">
        <v>3.112679979340585</v>
      </c>
      <c r="J31" s="2136">
        <v>4.6177792183152029</v>
      </c>
      <c r="K31" s="2137">
        <v>1.449321190656885</v>
      </c>
      <c r="M31" s="1736"/>
    </row>
    <row r="32" spans="1:13" ht="17.25" customHeight="1">
      <c r="A32" s="2134" t="s">
        <v>383</v>
      </c>
      <c r="B32" s="2135" t="s">
        <v>382</v>
      </c>
      <c r="C32" s="2136">
        <v>10.381727626670653</v>
      </c>
      <c r="D32" s="2136">
        <v>6.4113209171066252</v>
      </c>
      <c r="E32" s="2136">
        <v>1.2888686557090407</v>
      </c>
      <c r="F32" s="2136">
        <v>18.08191719948632</v>
      </c>
      <c r="G32" s="2136">
        <v>11.073951517375242</v>
      </c>
      <c r="H32" s="2136">
        <v>1.5295887606195884</v>
      </c>
      <c r="I32" s="2136">
        <v>2.7278613151415909</v>
      </c>
      <c r="J32" s="2136">
        <v>4.2574500757611791</v>
      </c>
      <c r="K32" s="2137">
        <v>1.5854357343625076</v>
      </c>
      <c r="L32" s="1736"/>
      <c r="M32" s="1736"/>
    </row>
    <row r="33" spans="1:13" ht="17.25" customHeight="1">
      <c r="A33" s="2134" t="s">
        <v>1685</v>
      </c>
      <c r="B33" s="2135" t="s">
        <v>1686</v>
      </c>
      <c r="C33" s="2136">
        <v>10.635475510149456</v>
      </c>
      <c r="D33" s="2136">
        <v>5.3920560782732556</v>
      </c>
      <c r="E33" s="2136">
        <v>1.40058860140637</v>
      </c>
      <c r="F33" s="2136">
        <v>17.42812018982908</v>
      </c>
      <c r="G33" s="2136">
        <v>10.979740532270149</v>
      </c>
      <c r="H33" s="2136">
        <v>1.4552722608598718</v>
      </c>
      <c r="I33" s="2136">
        <v>1.6756628184363445</v>
      </c>
      <c r="J33" s="2136">
        <v>3.1309350792962163</v>
      </c>
      <c r="K33" s="2137">
        <v>1.7412405493870864</v>
      </c>
      <c r="L33" s="1736"/>
      <c r="M33" s="1736"/>
    </row>
    <row r="34" spans="1:13" ht="17.25" customHeight="1">
      <c r="A34" s="2134" t="s">
        <v>1687</v>
      </c>
      <c r="B34" s="2135" t="s">
        <v>1688</v>
      </c>
      <c r="C34" s="2136">
        <v>10.582536122442148</v>
      </c>
      <c r="D34" s="2136">
        <v>4.541792376861979</v>
      </c>
      <c r="E34" s="2136">
        <v>1.9420768482254103</v>
      </c>
      <c r="F34" s="2136">
        <v>17.066405347529539</v>
      </c>
      <c r="G34" s="2136">
        <v>11.423442497270813</v>
      </c>
      <c r="H34" s="2136">
        <v>2.3036239264865075</v>
      </c>
      <c r="I34" s="2136">
        <v>0.92363647162921836</v>
      </c>
      <c r="J34" s="2136">
        <v>3.2272603981157255</v>
      </c>
      <c r="K34" s="2137">
        <v>1.8040318439501692</v>
      </c>
      <c r="L34" s="1737"/>
      <c r="M34" s="1736"/>
    </row>
    <row r="35" spans="1:13" ht="17.25" customHeight="1">
      <c r="A35" s="2134" t="s">
        <v>1689</v>
      </c>
      <c r="B35" s="2135" t="s">
        <v>1690</v>
      </c>
      <c r="C35" s="2136">
        <v>10.349734106330928</v>
      </c>
      <c r="D35" s="2136">
        <v>4.3028673808222662</v>
      </c>
      <c r="E35" s="2136">
        <v>2.0111632990369714</v>
      </c>
      <c r="F35" s="2136">
        <v>16.663764786190168</v>
      </c>
      <c r="G35" s="2136">
        <v>11.612689287744534</v>
      </c>
      <c r="H35" s="2136">
        <v>2.10217230884221</v>
      </c>
      <c r="I35" s="2136">
        <v>1.4213327308932981</v>
      </c>
      <c r="J35" s="2136">
        <v>3.5235050397355074</v>
      </c>
      <c r="K35" s="2137">
        <v>1.0447712853606359</v>
      </c>
      <c r="L35" s="1736"/>
      <c r="M35" s="1736"/>
    </row>
    <row r="36" spans="1:13" ht="17.25" customHeight="1">
      <c r="A36" s="2134" t="s">
        <v>1691</v>
      </c>
      <c r="B36" s="2135" t="s">
        <v>1692</v>
      </c>
      <c r="C36" s="2136">
        <v>10.465763201522925</v>
      </c>
      <c r="D36" s="2136">
        <v>4.6386560095135012</v>
      </c>
      <c r="E36" s="2136">
        <v>2.2960726119250898</v>
      </c>
      <c r="F36" s="2136">
        <v>17.400491822961516</v>
      </c>
      <c r="G36" s="2136">
        <v>11.897304242114735</v>
      </c>
      <c r="H36" s="2136">
        <v>2.4416160476925097</v>
      </c>
      <c r="I36" s="2136">
        <v>1.5720981482398577</v>
      </c>
      <c r="J36" s="2136">
        <v>4.0137141959323674</v>
      </c>
      <c r="K36" s="2137">
        <v>1.5164443471851436</v>
      </c>
      <c r="L36" s="1736"/>
      <c r="M36" s="1736"/>
    </row>
    <row r="37" spans="1:13" ht="17.25" customHeight="1">
      <c r="A37" s="2134" t="s">
        <v>1693</v>
      </c>
      <c r="B37" s="2135" t="s">
        <v>1694</v>
      </c>
      <c r="C37" s="2136">
        <v>10.246048648584107</v>
      </c>
      <c r="D37" s="2136">
        <v>4.5264214057255785</v>
      </c>
      <c r="E37" s="2136">
        <v>2.1808778688119888</v>
      </c>
      <c r="F37" s="2136">
        <v>16.953347923121676</v>
      </c>
      <c r="G37" s="2136">
        <v>11.050887318612999</v>
      </c>
      <c r="H37" s="2136">
        <v>2.1140243891135788</v>
      </c>
      <c r="I37" s="2136">
        <v>1.2558483906211821</v>
      </c>
      <c r="J37" s="2136">
        <v>3.3698727797347607</v>
      </c>
      <c r="K37" s="2137">
        <v>1.8092779637825955</v>
      </c>
      <c r="M37" s="1736"/>
    </row>
    <row r="38" spans="1:13" ht="17.25" customHeight="1">
      <c r="A38" s="2134" t="s">
        <v>1328</v>
      </c>
      <c r="B38" s="2135" t="s">
        <v>1695</v>
      </c>
      <c r="C38" s="2136">
        <v>10.596254816378686</v>
      </c>
      <c r="D38" s="2136">
        <v>5.4587012882021773</v>
      </c>
      <c r="E38" s="2136">
        <v>2.3016871824582825</v>
      </c>
      <c r="F38" s="2136">
        <v>18.356643287039141</v>
      </c>
      <c r="G38" s="2136">
        <v>12.0512297604806</v>
      </c>
      <c r="H38" s="2136">
        <v>2.1709555602864579</v>
      </c>
      <c r="I38" s="2136">
        <v>1.3813035874980955</v>
      </c>
      <c r="J38" s="2136">
        <v>3.5522591477845533</v>
      </c>
      <c r="K38" s="2137">
        <v>2.4583178175354026</v>
      </c>
      <c r="M38" s="1736"/>
    </row>
    <row r="39" spans="1:13" ht="17.25" customHeight="1">
      <c r="A39" s="2134" t="s">
        <v>1329</v>
      </c>
      <c r="B39" s="2135" t="s">
        <v>1696</v>
      </c>
      <c r="C39" s="2136">
        <v>11.211424084773917</v>
      </c>
      <c r="D39" s="2136">
        <v>6.5610938420347704</v>
      </c>
      <c r="E39" s="2136">
        <v>2.0090400585999277</v>
      </c>
      <c r="F39" s="2136">
        <v>19.781557985408615</v>
      </c>
      <c r="G39" s="2136">
        <v>13.194586496040342</v>
      </c>
      <c r="H39" s="2136">
        <v>2.4913254074163844</v>
      </c>
      <c r="I39" s="2136">
        <v>1.1009390929475062</v>
      </c>
      <c r="J39" s="2136">
        <v>3.5922645003638904</v>
      </c>
      <c r="K39" s="2137">
        <v>2.5128662930198855</v>
      </c>
      <c r="M39" s="1736"/>
    </row>
    <row r="40" spans="1:13" ht="17.25" customHeight="1">
      <c r="A40" s="2134" t="s">
        <v>338</v>
      </c>
      <c r="B40" s="2135" t="s">
        <v>327</v>
      </c>
      <c r="C40" s="2136">
        <v>12.925490365518973</v>
      </c>
      <c r="D40" s="2136">
        <v>7.3956257979211415</v>
      </c>
      <c r="E40" s="2136">
        <v>1.9057629898825892</v>
      </c>
      <c r="F40" s="2136">
        <v>22.226879153322702</v>
      </c>
      <c r="G40" s="2136">
        <v>14.517711152759189</v>
      </c>
      <c r="H40" s="2136">
        <v>2.6695969964497235</v>
      </c>
      <c r="I40" s="2136">
        <v>1.0087168079050994</v>
      </c>
      <c r="J40" s="2136">
        <v>3.6783138043548234</v>
      </c>
      <c r="K40" s="2137">
        <v>1.8635667929233848</v>
      </c>
      <c r="M40" s="1736"/>
    </row>
    <row r="41" spans="1:13" s="1738" customFormat="1" ht="17.25" customHeight="1">
      <c r="A41" s="2138" t="s">
        <v>339</v>
      </c>
      <c r="B41" s="2139" t="s">
        <v>328</v>
      </c>
      <c r="C41" s="2136">
        <v>15.644004619862564</v>
      </c>
      <c r="D41" s="2136">
        <v>3.396266474006576</v>
      </c>
      <c r="E41" s="2136">
        <v>2.731598411793557</v>
      </c>
      <c r="F41" s="2136">
        <v>21.771869505662696</v>
      </c>
      <c r="G41" s="2136">
        <v>15.086335574727366</v>
      </c>
      <c r="H41" s="2136">
        <v>3.2316251671375791</v>
      </c>
      <c r="I41" s="2136">
        <v>0.94094824415238887</v>
      </c>
      <c r="J41" s="2136">
        <v>4.1725734112899673</v>
      </c>
      <c r="K41" s="2137">
        <v>2.5079361796270105</v>
      </c>
      <c r="L41" s="1689"/>
      <c r="M41" s="1736"/>
    </row>
    <row r="42" spans="1:13" ht="17.25" customHeight="1">
      <c r="A42" s="2134" t="s">
        <v>340</v>
      </c>
      <c r="B42" s="2135" t="s">
        <v>329</v>
      </c>
      <c r="C42" s="2136">
        <v>15.374893132173408</v>
      </c>
      <c r="D42" s="2136">
        <v>3.4622729567256245</v>
      </c>
      <c r="E42" s="2136">
        <v>2.7702525569998349</v>
      </c>
      <c r="F42" s="2136">
        <v>21.607418645898868</v>
      </c>
      <c r="G42" s="2136">
        <v>14.617829434993421</v>
      </c>
      <c r="H42" s="2136">
        <v>3.3594527498356515</v>
      </c>
      <c r="I42" s="2136">
        <v>0.88339508178312687</v>
      </c>
      <c r="J42" s="2136">
        <v>4.2428478316187785</v>
      </c>
      <c r="K42" s="2137">
        <v>3.1102563004667694</v>
      </c>
      <c r="M42" s="1736"/>
    </row>
    <row r="43" spans="1:13" ht="17.25" customHeight="1">
      <c r="A43" s="2134" t="s">
        <v>341</v>
      </c>
      <c r="B43" s="2135" t="s">
        <v>330</v>
      </c>
      <c r="C43" s="2136">
        <v>15.940094454669667</v>
      </c>
      <c r="D43" s="2136">
        <v>3.3647123121671405</v>
      </c>
      <c r="E43" s="2136">
        <v>2.9015606572651778</v>
      </c>
      <c r="F43" s="2136">
        <v>22.206367424101984</v>
      </c>
      <c r="G43" s="2136">
        <v>16.012186747773701</v>
      </c>
      <c r="H43" s="2136">
        <v>2.6719777998758167</v>
      </c>
      <c r="I43" s="2136">
        <v>0.72564367636736604</v>
      </c>
      <c r="J43" s="2136">
        <v>3.3976214762431831</v>
      </c>
      <c r="K43" s="2137">
        <v>2.3844439339544174</v>
      </c>
      <c r="L43" s="1740"/>
      <c r="M43" s="1736"/>
    </row>
    <row r="44" spans="1:13" ht="17.25" customHeight="1">
      <c r="A44" s="2138" t="s">
        <v>342</v>
      </c>
      <c r="B44" s="2139" t="s">
        <v>331</v>
      </c>
      <c r="C44" s="2136">
        <v>14.599047250294571</v>
      </c>
      <c r="D44" s="2136">
        <v>3.2211249156238679</v>
      </c>
      <c r="E44" s="2136">
        <v>3.3382731157199594</v>
      </c>
      <c r="F44" s="2136">
        <v>21.158445281638397</v>
      </c>
      <c r="G44" s="2136">
        <v>17.508821049284386</v>
      </c>
      <c r="H44" s="2136">
        <v>2.0784409560911388</v>
      </c>
      <c r="I44" s="2136">
        <v>0.70613755687719559</v>
      </c>
      <c r="J44" s="2136">
        <v>2.7845785129683343</v>
      </c>
      <c r="K44" s="2137">
        <v>1.1234649113983151</v>
      </c>
      <c r="M44" s="1736"/>
    </row>
    <row r="45" spans="1:13" ht="17.25" customHeight="1">
      <c r="A45" s="2138" t="s">
        <v>155</v>
      </c>
      <c r="B45" s="2139" t="s">
        <v>332</v>
      </c>
      <c r="C45" s="2136">
        <v>15.450528388303098</v>
      </c>
      <c r="D45" s="2136">
        <v>3.3949291625613167</v>
      </c>
      <c r="E45" s="2136">
        <v>3.2997960829252277</v>
      </c>
      <c r="F45" s="2136">
        <v>22.145253633789643</v>
      </c>
      <c r="G45" s="2136">
        <v>18.502729662874792</v>
      </c>
      <c r="H45" s="2136">
        <v>2.1483795236411853</v>
      </c>
      <c r="I45" s="2136">
        <v>0.91618541124454544</v>
      </c>
      <c r="J45" s="2136">
        <v>3.0645649348857309</v>
      </c>
      <c r="K45" s="2137">
        <v>1.0171795588562904</v>
      </c>
      <c r="M45" s="1736"/>
    </row>
    <row r="46" spans="1:13" ht="17.25" customHeight="1">
      <c r="A46" s="2138" t="s">
        <v>0</v>
      </c>
      <c r="B46" s="2139" t="s">
        <v>333</v>
      </c>
      <c r="C46" s="2136">
        <v>15.92742730759956</v>
      </c>
      <c r="D46" s="2136">
        <v>4.1665951099462601</v>
      </c>
      <c r="E46" s="2136">
        <v>4.8497650701751596</v>
      </c>
      <c r="F46" s="2136">
        <v>24.943787487720979</v>
      </c>
      <c r="G46" s="2136">
        <v>19.151131071242361</v>
      </c>
      <c r="H46" s="2136">
        <v>1.7920952340351064</v>
      </c>
      <c r="I46" s="2136">
        <v>1.1985674765407235</v>
      </c>
      <c r="J46" s="2136">
        <v>2.9906627105758297</v>
      </c>
      <c r="K46" s="2137">
        <v>1.9889484996679474</v>
      </c>
      <c r="M46" s="1736"/>
    </row>
    <row r="47" spans="1:13" ht="17.25" customHeight="1">
      <c r="A47" s="2138" t="s">
        <v>1</v>
      </c>
      <c r="B47" s="2139" t="s">
        <v>334</v>
      </c>
      <c r="C47" s="2136">
        <f>'Gov Finance'!C47/'Gov.Fin(as percent of GDP)'!$B$57*100</f>
        <v>16.465155442184514</v>
      </c>
      <c r="D47" s="2136">
        <f>'Gov Finance'!D47/'Gov.Fin(as percent of GDP)'!$B$57*100</f>
        <v>5.4301630418035742</v>
      </c>
      <c r="E47" s="2136">
        <f>'Gov Finance'!E47/'Gov.Fin(as percent of GDP)'!$B$57*100</f>
        <v>4.7797080440563553</v>
      </c>
      <c r="F47" s="2136">
        <f>'Gov Finance'!F47/'Gov.Fin(as percent of GDP)'!$B$57*100</f>
        <v>26.675026528044445</v>
      </c>
      <c r="G47" s="2136">
        <f>'Gov Finance'!G47/'Gov.Fin(as percent of GDP)'!$B$57*100</f>
        <v>21.535903224825617</v>
      </c>
      <c r="H47" s="2136">
        <f>'Gov Finance'!H47/'Gov.Fin(as percent of GDP)'!$B$57*100</f>
        <v>1.7550418332632236</v>
      </c>
      <c r="I47" s="2136">
        <f>'Gov Finance'!I47/'Gov.Fin(as percent of GDP)'!$B$57*100</f>
        <v>1.5292222733300949</v>
      </c>
      <c r="J47" s="2136">
        <f>'Gov Finance'!J47/'Gov.Fin(as percent of GDP)'!$B$57*100</f>
        <v>3.284264106593318</v>
      </c>
      <c r="K47" s="2137">
        <f>'Gov Finance'!K47/'Gov.Fin(as percent of GDP)'!$B$57*100</f>
        <v>3.895613013907949</v>
      </c>
      <c r="M47" s="1736"/>
    </row>
    <row r="48" spans="1:13" ht="17.25" customHeight="1">
      <c r="A48" s="2138" t="s">
        <v>87</v>
      </c>
      <c r="B48" s="2139" t="s">
        <v>335</v>
      </c>
      <c r="C48" s="2140">
        <f>'Gov Finance'!C48/'Gov.Fin(as percent of GDP)'!$B$58*100</f>
        <v>19.391127505942364</v>
      </c>
      <c r="D48" s="2140">
        <f>'Gov Finance'!D48/'Gov.Fin(as percent of GDP)'!$B$58*100</f>
        <v>7.80519594656176</v>
      </c>
      <c r="E48" s="2140">
        <f>'Gov Finance'!E48/'Gov.Fin(as percent of GDP)'!$B$58*100</f>
        <v>4.1085697409162591</v>
      </c>
      <c r="F48" s="2140">
        <f>'Gov Finance'!F48/'Gov.Fin(as percent of GDP)'!$B$58*100</f>
        <v>31.304893193420387</v>
      </c>
      <c r="G48" s="2140">
        <f>'Gov Finance'!G48/'Gov.Fin(as percent of GDP)'!$B$58*100</f>
        <v>22.905184512500963</v>
      </c>
      <c r="H48" s="2140">
        <f>'Gov Finance'!H48/'Gov.Fin(as percent of GDP)'!$B$58*100</f>
        <v>1.1939572450239098</v>
      </c>
      <c r="I48" s="2140">
        <f>'Gov Finance'!I48/'Gov.Fin(as percent of GDP)'!$B$58*100</f>
        <v>2.1691215996208251</v>
      </c>
      <c r="J48" s="2140">
        <f>'Gov Finance'!J48/'Gov.Fin(as percent of GDP)'!$B$58*100</f>
        <v>3.3630788446447344</v>
      </c>
      <c r="K48" s="2141">
        <f>'Gov Finance'!K48/'Gov.Fin(as percent of GDP)'!$B$58*100</f>
        <v>3.3029702503029417</v>
      </c>
      <c r="M48" s="1736"/>
    </row>
    <row r="49" spans="1:13" ht="17.25" customHeight="1">
      <c r="A49" s="2138" t="s">
        <v>102</v>
      </c>
      <c r="B49" s="2139" t="s">
        <v>1697</v>
      </c>
      <c r="C49" s="2136">
        <f>'Gov Finance'!C49/'Gov.Fin(as percent of GDP)'!$B$59*100</f>
        <v>22.992803791779519</v>
      </c>
      <c r="D49" s="2136">
        <f>'Gov Finance'!D49/'Gov.Fin(as percent of GDP)'!$B$59*100</f>
        <v>8.931398955986694</v>
      </c>
      <c r="E49" s="2136">
        <f>'Gov Finance'!E49/'Gov.Fin(as percent of GDP)'!$B$59*100</f>
        <v>3.947386180778282</v>
      </c>
      <c r="F49" s="2136">
        <f>'Gov Finance'!F49/'Gov.Fin(as percent of GDP)'!$B$59*100</f>
        <v>35.871588928544504</v>
      </c>
      <c r="G49" s="2136">
        <f>'Gov Finance'!G49/'Gov.Fin(as percent of GDP)'!$B$59*100</f>
        <v>23.975900790898855</v>
      </c>
      <c r="H49" s="2136">
        <f>'Gov Finance'!H49/'Gov.Fin(as percent of GDP)'!$B$59*100</f>
        <v>1.2972043754370539</v>
      </c>
      <c r="I49" s="2136">
        <f>'Gov Finance'!I49/'Gov.Fin(as percent of GDP)'!$B$59*100</f>
        <v>3.042945519520563</v>
      </c>
      <c r="J49" s="2136">
        <f>'Gov Finance'!J49/'Gov.Fin(as percent of GDP)'!$B$59*100</f>
        <v>4.3401498949576167</v>
      </c>
      <c r="K49" s="2137">
        <f>'Gov Finance'!K49/'Gov.Fin(as percent of GDP)'!$B$59*100</f>
        <v>4.7756294013938074</v>
      </c>
      <c r="M49" s="1736"/>
    </row>
    <row r="50" spans="1:13" ht="17.25" customHeight="1" thickBot="1">
      <c r="A50" s="2142" t="s">
        <v>1770</v>
      </c>
      <c r="B50" s="2143" t="s">
        <v>1771</v>
      </c>
      <c r="C50" s="2144">
        <f>'Gov Finance'!C50/'Gov.Fin(as percent of GDP)'!$B$60*100</f>
        <v>22.598706177528509</v>
      </c>
      <c r="D50" s="2144">
        <f>'Gov Finance'!D50/'Gov.Fin(as percent of GDP)'!$B$60*100</f>
        <v>7.8736539619040151</v>
      </c>
      <c r="E50" s="2144">
        <f>'Gov Finance'!E50/'Gov.Fin(as percent of GDP)'!$B$60*100</f>
        <v>4.4080176944318925</v>
      </c>
      <c r="F50" s="2144">
        <f>'Gov Finance'!F50/'Gov.Fin(as percent of GDP)'!$B$60*100</f>
        <v>34.880377833864415</v>
      </c>
      <c r="G50" s="2144">
        <f>'Gov Finance'!G50/'Gov.Fin(as percent of GDP)'!$B$60*100</f>
        <v>24.824569246967908</v>
      </c>
      <c r="H50" s="2144">
        <f>'Gov Finance'!H50/'Gov.Fin(as percent of GDP)'!$B$60*100</f>
        <v>1.3499478055911298</v>
      </c>
      <c r="I50" s="2144">
        <f>'Gov Finance'!I50/'Gov.Fin(as percent of GDP)'!$B$60*100</f>
        <v>6.0698363067151577</v>
      </c>
      <c r="J50" s="2144">
        <f>'Gov Finance'!J50/'Gov.Fin(as percent of GDP)'!$B$60*100</f>
        <v>7.4197841123062869</v>
      </c>
      <c r="K50" s="2145">
        <f>'Gov Finance'!K50/'Gov.Fin(as percent of GDP)'!$B$60*100</f>
        <v>2.78213399331753</v>
      </c>
      <c r="M50" s="1736"/>
    </row>
    <row r="51" spans="1:13" ht="54.75" customHeight="1" thickTop="1">
      <c r="A51" s="3024" t="s">
        <v>1772</v>
      </c>
      <c r="B51" s="3024"/>
      <c r="C51" s="3024"/>
      <c r="D51" s="3024"/>
      <c r="E51" s="3024"/>
      <c r="F51" s="3024"/>
      <c r="G51" s="3024"/>
      <c r="H51" s="3024"/>
      <c r="I51" s="3024"/>
      <c r="J51" s="3024"/>
      <c r="K51" s="3024"/>
    </row>
    <row r="52" spans="1:13">
      <c r="A52" s="3024" t="s">
        <v>1779</v>
      </c>
      <c r="B52" s="3024"/>
      <c r="C52" s="3024"/>
      <c r="D52" s="3024"/>
      <c r="E52" s="3024"/>
      <c r="F52" s="3024"/>
      <c r="G52" s="3024"/>
      <c r="H52" s="3024"/>
      <c r="I52" s="3024"/>
      <c r="J52" s="3024"/>
      <c r="K52" s="3024"/>
    </row>
    <row r="53" spans="1:13" ht="33.75" customHeight="1">
      <c r="A53" s="3024" t="s">
        <v>1774</v>
      </c>
      <c r="B53" s="3024"/>
      <c r="C53" s="3024"/>
      <c r="D53" s="3024"/>
      <c r="E53" s="3024"/>
      <c r="F53" s="3024"/>
      <c r="G53" s="3024"/>
      <c r="H53" s="3024"/>
      <c r="I53" s="3024"/>
      <c r="J53" s="3024"/>
      <c r="K53" s="3024"/>
    </row>
    <row r="54" spans="1:13" s="1740" customFormat="1" ht="16.5" customHeight="1">
      <c r="A54" s="3025" t="s">
        <v>1775</v>
      </c>
      <c r="B54" s="3025"/>
      <c r="C54" s="3025"/>
      <c r="D54" s="3025"/>
      <c r="E54" s="3025"/>
      <c r="F54" s="3025"/>
      <c r="G54" s="3025"/>
      <c r="H54" s="3025"/>
      <c r="I54" s="3025"/>
      <c r="J54" s="3025"/>
      <c r="K54" s="3025"/>
    </row>
    <row r="57" spans="1:13">
      <c r="A57" s="1685" t="s">
        <v>1</v>
      </c>
      <c r="B57" s="1685">
        <v>2253163.1013304256</v>
      </c>
    </row>
    <row r="58" spans="1:13">
      <c r="A58" s="1685" t="s">
        <v>87</v>
      </c>
      <c r="B58" s="1685">
        <v>2674492.7536630961</v>
      </c>
    </row>
    <row r="59" spans="1:13">
      <c r="A59" s="1685" t="s">
        <v>147</v>
      </c>
      <c r="B59" s="1685">
        <v>3031033.5629844563</v>
      </c>
    </row>
    <row r="60" spans="1:13" ht="16.5" thickBot="1">
      <c r="A60" s="1741" t="s">
        <v>106</v>
      </c>
      <c r="B60" s="1744">
        <v>3464319.1245102528</v>
      </c>
    </row>
    <row r="61" spans="1:13" ht="16.5" thickTop="1"/>
  </sheetData>
  <mergeCells count="13">
    <mergeCell ref="A54:K54"/>
    <mergeCell ref="A51:K51"/>
    <mergeCell ref="A52:K52"/>
    <mergeCell ref="A53:K53"/>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76" orientation="portrait" r:id="rId1"/>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K53"/>
  <sheetViews>
    <sheetView showGridLines="0" workbookViewId="0">
      <pane ySplit="5" topLeftCell="A6" activePane="bottomLeft" state="frozen"/>
      <selection activeCell="L9" sqref="L9"/>
      <selection pane="bottomLeft" activeCell="H9" sqref="H9"/>
    </sheetView>
  </sheetViews>
  <sheetFormatPr defaultRowHeight="12.75"/>
  <cols>
    <col min="1" max="1" width="11.5703125" style="1745" bestFit="1" customWidth="1"/>
    <col min="2" max="2" width="5" style="1745" bestFit="1" customWidth="1"/>
    <col min="3" max="3" width="14.85546875" style="1745" bestFit="1" customWidth="1"/>
    <col min="4" max="4" width="12" style="1745" customWidth="1"/>
    <col min="5" max="5" width="13.85546875" style="1745" customWidth="1"/>
    <col min="6" max="6" width="10.7109375" style="1745" customWidth="1"/>
    <col min="7" max="7" width="11.42578125" style="1745" bestFit="1" customWidth="1"/>
    <col min="8" max="8" width="11.28515625" style="1745" bestFit="1" customWidth="1"/>
    <col min="9" max="9" width="13.28515625" style="1745" bestFit="1" customWidth="1"/>
    <col min="10" max="10" width="11.42578125" style="1745" bestFit="1" customWidth="1"/>
    <col min="11" max="11" width="13.140625" style="1745" bestFit="1" customWidth="1"/>
    <col min="12" max="256" width="9.140625" style="1745"/>
    <col min="257" max="257" width="11.5703125" style="1745" bestFit="1" customWidth="1"/>
    <col min="258" max="258" width="5" style="1745" bestFit="1" customWidth="1"/>
    <col min="259" max="259" width="14.85546875" style="1745" bestFit="1" customWidth="1"/>
    <col min="260" max="260" width="12" style="1745" customWidth="1"/>
    <col min="261" max="261" width="13.85546875" style="1745" customWidth="1"/>
    <col min="262" max="262" width="10.7109375" style="1745" customWidth="1"/>
    <col min="263" max="263" width="11.42578125" style="1745" bestFit="1" customWidth="1"/>
    <col min="264" max="264" width="11.28515625" style="1745" bestFit="1" customWidth="1"/>
    <col min="265" max="265" width="13.28515625" style="1745" bestFit="1" customWidth="1"/>
    <col min="266" max="266" width="11.42578125" style="1745" bestFit="1" customWidth="1"/>
    <col min="267" max="267" width="13.140625" style="1745" bestFit="1" customWidth="1"/>
    <col min="268" max="512" width="9.140625" style="1745"/>
    <col min="513" max="513" width="11.5703125" style="1745" bestFit="1" customWidth="1"/>
    <col min="514" max="514" width="5" style="1745" bestFit="1" customWidth="1"/>
    <col min="515" max="515" width="14.85546875" style="1745" bestFit="1" customWidth="1"/>
    <col min="516" max="516" width="12" style="1745" customWidth="1"/>
    <col min="517" max="517" width="13.85546875" style="1745" customWidth="1"/>
    <col min="518" max="518" width="10.7109375" style="1745" customWidth="1"/>
    <col min="519" max="519" width="11.42578125" style="1745" bestFit="1" customWidth="1"/>
    <col min="520" max="520" width="11.28515625" style="1745" bestFit="1" customWidth="1"/>
    <col min="521" max="521" width="13.28515625" style="1745" bestFit="1" customWidth="1"/>
    <col min="522" max="522" width="11.42578125" style="1745" bestFit="1" customWidth="1"/>
    <col min="523" max="523" width="13.140625" style="1745" bestFit="1" customWidth="1"/>
    <col min="524" max="768" width="9.140625" style="1745"/>
    <col min="769" max="769" width="11.5703125" style="1745" bestFit="1" customWidth="1"/>
    <col min="770" max="770" width="5" style="1745" bestFit="1" customWidth="1"/>
    <col min="771" max="771" width="14.85546875" style="1745" bestFit="1" customWidth="1"/>
    <col min="772" max="772" width="12" style="1745" customWidth="1"/>
    <col min="773" max="773" width="13.85546875" style="1745" customWidth="1"/>
    <col min="774" max="774" width="10.7109375" style="1745" customWidth="1"/>
    <col min="775" max="775" width="11.42578125" style="1745" bestFit="1" customWidth="1"/>
    <col min="776" max="776" width="11.28515625" style="1745" bestFit="1" customWidth="1"/>
    <col min="777" max="777" width="13.28515625" style="1745" bestFit="1" customWidth="1"/>
    <col min="778" max="778" width="11.42578125" style="1745" bestFit="1" customWidth="1"/>
    <col min="779" max="779" width="13.140625" style="1745" bestFit="1" customWidth="1"/>
    <col min="780" max="1024" width="9.140625" style="1745"/>
    <col min="1025" max="1025" width="11.5703125" style="1745" bestFit="1" customWidth="1"/>
    <col min="1026" max="1026" width="5" style="1745" bestFit="1" customWidth="1"/>
    <col min="1027" max="1027" width="14.85546875" style="1745" bestFit="1" customWidth="1"/>
    <col min="1028" max="1028" width="12" style="1745" customWidth="1"/>
    <col min="1029" max="1029" width="13.85546875" style="1745" customWidth="1"/>
    <col min="1030" max="1030" width="10.7109375" style="1745" customWidth="1"/>
    <col min="1031" max="1031" width="11.42578125" style="1745" bestFit="1" customWidth="1"/>
    <col min="1032" max="1032" width="11.28515625" style="1745" bestFit="1" customWidth="1"/>
    <col min="1033" max="1033" width="13.28515625" style="1745" bestFit="1" customWidth="1"/>
    <col min="1034" max="1034" width="11.42578125" style="1745" bestFit="1" customWidth="1"/>
    <col min="1035" max="1035" width="13.140625" style="1745" bestFit="1" customWidth="1"/>
    <col min="1036" max="1280" width="9.140625" style="1745"/>
    <col min="1281" max="1281" width="11.5703125" style="1745" bestFit="1" customWidth="1"/>
    <col min="1282" max="1282" width="5" style="1745" bestFit="1" customWidth="1"/>
    <col min="1283" max="1283" width="14.85546875" style="1745" bestFit="1" customWidth="1"/>
    <col min="1284" max="1284" width="12" style="1745" customWidth="1"/>
    <col min="1285" max="1285" width="13.85546875" style="1745" customWidth="1"/>
    <col min="1286" max="1286" width="10.7109375" style="1745" customWidth="1"/>
    <col min="1287" max="1287" width="11.42578125" style="1745" bestFit="1" customWidth="1"/>
    <col min="1288" max="1288" width="11.28515625" style="1745" bestFit="1" customWidth="1"/>
    <col min="1289" max="1289" width="13.28515625" style="1745" bestFit="1" customWidth="1"/>
    <col min="1290" max="1290" width="11.42578125" style="1745" bestFit="1" customWidth="1"/>
    <col min="1291" max="1291" width="13.140625" style="1745" bestFit="1" customWidth="1"/>
    <col min="1292" max="1536" width="9.140625" style="1745"/>
    <col min="1537" max="1537" width="11.5703125" style="1745" bestFit="1" customWidth="1"/>
    <col min="1538" max="1538" width="5" style="1745" bestFit="1" customWidth="1"/>
    <col min="1539" max="1539" width="14.85546875" style="1745" bestFit="1" customWidth="1"/>
    <col min="1540" max="1540" width="12" style="1745" customWidth="1"/>
    <col min="1541" max="1541" width="13.85546875" style="1745" customWidth="1"/>
    <col min="1542" max="1542" width="10.7109375" style="1745" customWidth="1"/>
    <col min="1543" max="1543" width="11.42578125" style="1745" bestFit="1" customWidth="1"/>
    <col min="1544" max="1544" width="11.28515625" style="1745" bestFit="1" customWidth="1"/>
    <col min="1545" max="1545" width="13.28515625" style="1745" bestFit="1" customWidth="1"/>
    <col min="1546" max="1546" width="11.42578125" style="1745" bestFit="1" customWidth="1"/>
    <col min="1547" max="1547" width="13.140625" style="1745" bestFit="1" customWidth="1"/>
    <col min="1548" max="1792" width="9.140625" style="1745"/>
    <col min="1793" max="1793" width="11.5703125" style="1745" bestFit="1" customWidth="1"/>
    <col min="1794" max="1794" width="5" style="1745" bestFit="1" customWidth="1"/>
    <col min="1795" max="1795" width="14.85546875" style="1745" bestFit="1" customWidth="1"/>
    <col min="1796" max="1796" width="12" style="1745" customWidth="1"/>
    <col min="1797" max="1797" width="13.85546875" style="1745" customWidth="1"/>
    <col min="1798" max="1798" width="10.7109375" style="1745" customWidth="1"/>
    <col min="1799" max="1799" width="11.42578125" style="1745" bestFit="1" customWidth="1"/>
    <col min="1800" max="1800" width="11.28515625" style="1745" bestFit="1" customWidth="1"/>
    <col min="1801" max="1801" width="13.28515625" style="1745" bestFit="1" customWidth="1"/>
    <col min="1802" max="1802" width="11.42578125" style="1745" bestFit="1" customWidth="1"/>
    <col min="1803" max="1803" width="13.140625" style="1745" bestFit="1" customWidth="1"/>
    <col min="1804" max="2048" width="9.140625" style="1745"/>
    <col min="2049" max="2049" width="11.5703125" style="1745" bestFit="1" customWidth="1"/>
    <col min="2050" max="2050" width="5" style="1745" bestFit="1" customWidth="1"/>
    <col min="2051" max="2051" width="14.85546875" style="1745" bestFit="1" customWidth="1"/>
    <col min="2052" max="2052" width="12" style="1745" customWidth="1"/>
    <col min="2053" max="2053" width="13.85546875" style="1745" customWidth="1"/>
    <col min="2054" max="2054" width="10.7109375" style="1745" customWidth="1"/>
    <col min="2055" max="2055" width="11.42578125" style="1745" bestFit="1" customWidth="1"/>
    <col min="2056" max="2056" width="11.28515625" style="1745" bestFit="1" customWidth="1"/>
    <col min="2057" max="2057" width="13.28515625" style="1745" bestFit="1" customWidth="1"/>
    <col min="2058" max="2058" width="11.42578125" style="1745" bestFit="1" customWidth="1"/>
    <col min="2059" max="2059" width="13.140625" style="1745" bestFit="1" customWidth="1"/>
    <col min="2060" max="2304" width="9.140625" style="1745"/>
    <col min="2305" max="2305" width="11.5703125" style="1745" bestFit="1" customWidth="1"/>
    <col min="2306" max="2306" width="5" style="1745" bestFit="1" customWidth="1"/>
    <col min="2307" max="2307" width="14.85546875" style="1745" bestFit="1" customWidth="1"/>
    <col min="2308" max="2308" width="12" style="1745" customWidth="1"/>
    <col min="2309" max="2309" width="13.85546875" style="1745" customWidth="1"/>
    <col min="2310" max="2310" width="10.7109375" style="1745" customWidth="1"/>
    <col min="2311" max="2311" width="11.42578125" style="1745" bestFit="1" customWidth="1"/>
    <col min="2312" max="2312" width="11.28515625" style="1745" bestFit="1" customWidth="1"/>
    <col min="2313" max="2313" width="13.28515625" style="1745" bestFit="1" customWidth="1"/>
    <col min="2314" max="2314" width="11.42578125" style="1745" bestFit="1" customWidth="1"/>
    <col min="2315" max="2315" width="13.140625" style="1745" bestFit="1" customWidth="1"/>
    <col min="2316" max="2560" width="9.140625" style="1745"/>
    <col min="2561" max="2561" width="11.5703125" style="1745" bestFit="1" customWidth="1"/>
    <col min="2562" max="2562" width="5" style="1745" bestFit="1" customWidth="1"/>
    <col min="2563" max="2563" width="14.85546875" style="1745" bestFit="1" customWidth="1"/>
    <col min="2564" max="2564" width="12" style="1745" customWidth="1"/>
    <col min="2565" max="2565" width="13.85546875" style="1745" customWidth="1"/>
    <col min="2566" max="2566" width="10.7109375" style="1745" customWidth="1"/>
    <col min="2567" max="2567" width="11.42578125" style="1745" bestFit="1" customWidth="1"/>
    <col min="2568" max="2568" width="11.28515625" style="1745" bestFit="1" customWidth="1"/>
    <col min="2569" max="2569" width="13.28515625" style="1745" bestFit="1" customWidth="1"/>
    <col min="2570" max="2570" width="11.42578125" style="1745" bestFit="1" customWidth="1"/>
    <col min="2571" max="2571" width="13.140625" style="1745" bestFit="1" customWidth="1"/>
    <col min="2572" max="2816" width="9.140625" style="1745"/>
    <col min="2817" max="2817" width="11.5703125" style="1745" bestFit="1" customWidth="1"/>
    <col min="2818" max="2818" width="5" style="1745" bestFit="1" customWidth="1"/>
    <col min="2819" max="2819" width="14.85546875" style="1745" bestFit="1" customWidth="1"/>
    <col min="2820" max="2820" width="12" style="1745" customWidth="1"/>
    <col min="2821" max="2821" width="13.85546875" style="1745" customWidth="1"/>
    <col min="2822" max="2822" width="10.7109375" style="1745" customWidth="1"/>
    <col min="2823" max="2823" width="11.42578125" style="1745" bestFit="1" customWidth="1"/>
    <col min="2824" max="2824" width="11.28515625" style="1745" bestFit="1" customWidth="1"/>
    <col min="2825" max="2825" width="13.28515625" style="1745" bestFit="1" customWidth="1"/>
    <col min="2826" max="2826" width="11.42578125" style="1745" bestFit="1" customWidth="1"/>
    <col min="2827" max="2827" width="13.140625" style="1745" bestFit="1" customWidth="1"/>
    <col min="2828" max="3072" width="9.140625" style="1745"/>
    <col min="3073" max="3073" width="11.5703125" style="1745" bestFit="1" customWidth="1"/>
    <col min="3074" max="3074" width="5" style="1745" bestFit="1" customWidth="1"/>
    <col min="3075" max="3075" width="14.85546875" style="1745" bestFit="1" customWidth="1"/>
    <col min="3076" max="3076" width="12" style="1745" customWidth="1"/>
    <col min="3077" max="3077" width="13.85546875" style="1745" customWidth="1"/>
    <col min="3078" max="3078" width="10.7109375" style="1745" customWidth="1"/>
    <col min="3079" max="3079" width="11.42578125" style="1745" bestFit="1" customWidth="1"/>
    <col min="3080" max="3080" width="11.28515625" style="1745" bestFit="1" customWidth="1"/>
    <col min="3081" max="3081" width="13.28515625" style="1745" bestFit="1" customWidth="1"/>
    <col min="3082" max="3082" width="11.42578125" style="1745" bestFit="1" customWidth="1"/>
    <col min="3083" max="3083" width="13.140625" style="1745" bestFit="1" customWidth="1"/>
    <col min="3084" max="3328" width="9.140625" style="1745"/>
    <col min="3329" max="3329" width="11.5703125" style="1745" bestFit="1" customWidth="1"/>
    <col min="3330" max="3330" width="5" style="1745" bestFit="1" customWidth="1"/>
    <col min="3331" max="3331" width="14.85546875" style="1745" bestFit="1" customWidth="1"/>
    <col min="3332" max="3332" width="12" style="1745" customWidth="1"/>
    <col min="3333" max="3333" width="13.85546875" style="1745" customWidth="1"/>
    <col min="3334" max="3334" width="10.7109375" style="1745" customWidth="1"/>
    <col min="3335" max="3335" width="11.42578125" style="1745" bestFit="1" customWidth="1"/>
    <col min="3336" max="3336" width="11.28515625" style="1745" bestFit="1" customWidth="1"/>
    <col min="3337" max="3337" width="13.28515625" style="1745" bestFit="1" customWidth="1"/>
    <col min="3338" max="3338" width="11.42578125" style="1745" bestFit="1" customWidth="1"/>
    <col min="3339" max="3339" width="13.140625" style="1745" bestFit="1" customWidth="1"/>
    <col min="3340" max="3584" width="9.140625" style="1745"/>
    <col min="3585" max="3585" width="11.5703125" style="1745" bestFit="1" customWidth="1"/>
    <col min="3586" max="3586" width="5" style="1745" bestFit="1" customWidth="1"/>
    <col min="3587" max="3587" width="14.85546875" style="1745" bestFit="1" customWidth="1"/>
    <col min="3588" max="3588" width="12" style="1745" customWidth="1"/>
    <col min="3589" max="3589" width="13.85546875" style="1745" customWidth="1"/>
    <col min="3590" max="3590" width="10.7109375" style="1745" customWidth="1"/>
    <col min="3591" max="3591" width="11.42578125" style="1745" bestFit="1" customWidth="1"/>
    <col min="3592" max="3592" width="11.28515625" style="1745" bestFit="1" customWidth="1"/>
    <col min="3593" max="3593" width="13.28515625" style="1745" bestFit="1" customWidth="1"/>
    <col min="3594" max="3594" width="11.42578125" style="1745" bestFit="1" customWidth="1"/>
    <col min="3595" max="3595" width="13.140625" style="1745" bestFit="1" customWidth="1"/>
    <col min="3596" max="3840" width="9.140625" style="1745"/>
    <col min="3841" max="3841" width="11.5703125" style="1745" bestFit="1" customWidth="1"/>
    <col min="3842" max="3842" width="5" style="1745" bestFit="1" customWidth="1"/>
    <col min="3843" max="3843" width="14.85546875" style="1745" bestFit="1" customWidth="1"/>
    <col min="3844" max="3844" width="12" style="1745" customWidth="1"/>
    <col min="3845" max="3845" width="13.85546875" style="1745" customWidth="1"/>
    <col min="3846" max="3846" width="10.7109375" style="1745" customWidth="1"/>
    <col min="3847" max="3847" width="11.42578125" style="1745" bestFit="1" customWidth="1"/>
    <col min="3848" max="3848" width="11.28515625" style="1745" bestFit="1" customWidth="1"/>
    <col min="3849" max="3849" width="13.28515625" style="1745" bestFit="1" customWidth="1"/>
    <col min="3850" max="3850" width="11.42578125" style="1745" bestFit="1" customWidth="1"/>
    <col min="3851" max="3851" width="13.140625" style="1745" bestFit="1" customWidth="1"/>
    <col min="3852" max="4096" width="9.140625" style="1745"/>
    <col min="4097" max="4097" width="11.5703125" style="1745" bestFit="1" customWidth="1"/>
    <col min="4098" max="4098" width="5" style="1745" bestFit="1" customWidth="1"/>
    <col min="4099" max="4099" width="14.85546875" style="1745" bestFit="1" customWidth="1"/>
    <col min="4100" max="4100" width="12" style="1745" customWidth="1"/>
    <col min="4101" max="4101" width="13.85546875" style="1745" customWidth="1"/>
    <col min="4102" max="4102" width="10.7109375" style="1745" customWidth="1"/>
    <col min="4103" max="4103" width="11.42578125" style="1745" bestFit="1" customWidth="1"/>
    <col min="4104" max="4104" width="11.28515625" style="1745" bestFit="1" customWidth="1"/>
    <col min="4105" max="4105" width="13.28515625" style="1745" bestFit="1" customWidth="1"/>
    <col min="4106" max="4106" width="11.42578125" style="1745" bestFit="1" customWidth="1"/>
    <col min="4107" max="4107" width="13.140625" style="1745" bestFit="1" customWidth="1"/>
    <col min="4108" max="4352" width="9.140625" style="1745"/>
    <col min="4353" max="4353" width="11.5703125" style="1745" bestFit="1" customWidth="1"/>
    <col min="4354" max="4354" width="5" style="1745" bestFit="1" customWidth="1"/>
    <col min="4355" max="4355" width="14.85546875" style="1745" bestFit="1" customWidth="1"/>
    <col min="4356" max="4356" width="12" style="1745" customWidth="1"/>
    <col min="4357" max="4357" width="13.85546875" style="1745" customWidth="1"/>
    <col min="4358" max="4358" width="10.7109375" style="1745" customWidth="1"/>
    <col min="4359" max="4359" width="11.42578125" style="1745" bestFit="1" customWidth="1"/>
    <col min="4360" max="4360" width="11.28515625" style="1745" bestFit="1" customWidth="1"/>
    <col min="4361" max="4361" width="13.28515625" style="1745" bestFit="1" customWidth="1"/>
    <col min="4362" max="4362" width="11.42578125" style="1745" bestFit="1" customWidth="1"/>
    <col min="4363" max="4363" width="13.140625" style="1745" bestFit="1" customWidth="1"/>
    <col min="4364" max="4608" width="9.140625" style="1745"/>
    <col min="4609" max="4609" width="11.5703125" style="1745" bestFit="1" customWidth="1"/>
    <col min="4610" max="4610" width="5" style="1745" bestFit="1" customWidth="1"/>
    <col min="4611" max="4611" width="14.85546875" style="1745" bestFit="1" customWidth="1"/>
    <col min="4612" max="4612" width="12" style="1745" customWidth="1"/>
    <col min="4613" max="4613" width="13.85546875" style="1745" customWidth="1"/>
    <col min="4614" max="4614" width="10.7109375" style="1745" customWidth="1"/>
    <col min="4615" max="4615" width="11.42578125" style="1745" bestFit="1" customWidth="1"/>
    <col min="4616" max="4616" width="11.28515625" style="1745" bestFit="1" customWidth="1"/>
    <col min="4617" max="4617" width="13.28515625" style="1745" bestFit="1" customWidth="1"/>
    <col min="4618" max="4618" width="11.42578125" style="1745" bestFit="1" customWidth="1"/>
    <col min="4619" max="4619" width="13.140625" style="1745" bestFit="1" customWidth="1"/>
    <col min="4620" max="4864" width="9.140625" style="1745"/>
    <col min="4865" max="4865" width="11.5703125" style="1745" bestFit="1" customWidth="1"/>
    <col min="4866" max="4866" width="5" style="1745" bestFit="1" customWidth="1"/>
    <col min="4867" max="4867" width="14.85546875" style="1745" bestFit="1" customWidth="1"/>
    <col min="4868" max="4868" width="12" style="1745" customWidth="1"/>
    <col min="4869" max="4869" width="13.85546875" style="1745" customWidth="1"/>
    <col min="4870" max="4870" width="10.7109375" style="1745" customWidth="1"/>
    <col min="4871" max="4871" width="11.42578125" style="1745" bestFit="1" customWidth="1"/>
    <col min="4872" max="4872" width="11.28515625" style="1745" bestFit="1" customWidth="1"/>
    <col min="4873" max="4873" width="13.28515625" style="1745" bestFit="1" customWidth="1"/>
    <col min="4874" max="4874" width="11.42578125" style="1745" bestFit="1" customWidth="1"/>
    <col min="4875" max="4875" width="13.140625" style="1745" bestFit="1" customWidth="1"/>
    <col min="4876" max="5120" width="9.140625" style="1745"/>
    <col min="5121" max="5121" width="11.5703125" style="1745" bestFit="1" customWidth="1"/>
    <col min="5122" max="5122" width="5" style="1745" bestFit="1" customWidth="1"/>
    <col min="5123" max="5123" width="14.85546875" style="1745" bestFit="1" customWidth="1"/>
    <col min="5124" max="5124" width="12" style="1745" customWidth="1"/>
    <col min="5125" max="5125" width="13.85546875" style="1745" customWidth="1"/>
    <col min="5126" max="5126" width="10.7109375" style="1745" customWidth="1"/>
    <col min="5127" max="5127" width="11.42578125" style="1745" bestFit="1" customWidth="1"/>
    <col min="5128" max="5128" width="11.28515625" style="1745" bestFit="1" customWidth="1"/>
    <col min="5129" max="5129" width="13.28515625" style="1745" bestFit="1" customWidth="1"/>
    <col min="5130" max="5130" width="11.42578125" style="1745" bestFit="1" customWidth="1"/>
    <col min="5131" max="5131" width="13.140625" style="1745" bestFit="1" customWidth="1"/>
    <col min="5132" max="5376" width="9.140625" style="1745"/>
    <col min="5377" max="5377" width="11.5703125" style="1745" bestFit="1" customWidth="1"/>
    <col min="5378" max="5378" width="5" style="1745" bestFit="1" customWidth="1"/>
    <col min="5379" max="5379" width="14.85546875" style="1745" bestFit="1" customWidth="1"/>
    <col min="5380" max="5380" width="12" style="1745" customWidth="1"/>
    <col min="5381" max="5381" width="13.85546875" style="1745" customWidth="1"/>
    <col min="5382" max="5382" width="10.7109375" style="1745" customWidth="1"/>
    <col min="5383" max="5383" width="11.42578125" style="1745" bestFit="1" customWidth="1"/>
    <col min="5384" max="5384" width="11.28515625" style="1745" bestFit="1" customWidth="1"/>
    <col min="5385" max="5385" width="13.28515625" style="1745" bestFit="1" customWidth="1"/>
    <col min="5386" max="5386" width="11.42578125" style="1745" bestFit="1" customWidth="1"/>
    <col min="5387" max="5387" width="13.140625" style="1745" bestFit="1" customWidth="1"/>
    <col min="5388" max="5632" width="9.140625" style="1745"/>
    <col min="5633" max="5633" width="11.5703125" style="1745" bestFit="1" customWidth="1"/>
    <col min="5634" max="5634" width="5" style="1745" bestFit="1" customWidth="1"/>
    <col min="5635" max="5635" width="14.85546875" style="1745" bestFit="1" customWidth="1"/>
    <col min="5636" max="5636" width="12" style="1745" customWidth="1"/>
    <col min="5637" max="5637" width="13.85546875" style="1745" customWidth="1"/>
    <col min="5638" max="5638" width="10.7109375" style="1745" customWidth="1"/>
    <col min="5639" max="5639" width="11.42578125" style="1745" bestFit="1" customWidth="1"/>
    <col min="5640" max="5640" width="11.28515625" style="1745" bestFit="1" customWidth="1"/>
    <col min="5641" max="5641" width="13.28515625" style="1745" bestFit="1" customWidth="1"/>
    <col min="5642" max="5642" width="11.42578125" style="1745" bestFit="1" customWidth="1"/>
    <col min="5643" max="5643" width="13.140625" style="1745" bestFit="1" customWidth="1"/>
    <col min="5644" max="5888" width="9.140625" style="1745"/>
    <col min="5889" max="5889" width="11.5703125" style="1745" bestFit="1" customWidth="1"/>
    <col min="5890" max="5890" width="5" style="1745" bestFit="1" customWidth="1"/>
    <col min="5891" max="5891" width="14.85546875" style="1745" bestFit="1" customWidth="1"/>
    <col min="5892" max="5892" width="12" style="1745" customWidth="1"/>
    <col min="5893" max="5893" width="13.85546875" style="1745" customWidth="1"/>
    <col min="5894" max="5894" width="10.7109375" style="1745" customWidth="1"/>
    <col min="5895" max="5895" width="11.42578125" style="1745" bestFit="1" customWidth="1"/>
    <col min="5896" max="5896" width="11.28515625" style="1745" bestFit="1" customWidth="1"/>
    <col min="5897" max="5897" width="13.28515625" style="1745" bestFit="1" customWidth="1"/>
    <col min="5898" max="5898" width="11.42578125" style="1745" bestFit="1" customWidth="1"/>
    <col min="5899" max="5899" width="13.140625" style="1745" bestFit="1" customWidth="1"/>
    <col min="5900" max="6144" width="9.140625" style="1745"/>
    <col min="6145" max="6145" width="11.5703125" style="1745" bestFit="1" customWidth="1"/>
    <col min="6146" max="6146" width="5" style="1745" bestFit="1" customWidth="1"/>
    <col min="6147" max="6147" width="14.85546875" style="1745" bestFit="1" customWidth="1"/>
    <col min="6148" max="6148" width="12" style="1745" customWidth="1"/>
    <col min="6149" max="6149" width="13.85546875" style="1745" customWidth="1"/>
    <col min="6150" max="6150" width="10.7109375" style="1745" customWidth="1"/>
    <col min="6151" max="6151" width="11.42578125" style="1745" bestFit="1" customWidth="1"/>
    <col min="6152" max="6152" width="11.28515625" style="1745" bestFit="1" customWidth="1"/>
    <col min="6153" max="6153" width="13.28515625" style="1745" bestFit="1" customWidth="1"/>
    <col min="6154" max="6154" width="11.42578125" style="1745" bestFit="1" customWidth="1"/>
    <col min="6155" max="6155" width="13.140625" style="1745" bestFit="1" customWidth="1"/>
    <col min="6156" max="6400" width="9.140625" style="1745"/>
    <col min="6401" max="6401" width="11.5703125" style="1745" bestFit="1" customWidth="1"/>
    <col min="6402" max="6402" width="5" style="1745" bestFit="1" customWidth="1"/>
    <col min="6403" max="6403" width="14.85546875" style="1745" bestFit="1" customWidth="1"/>
    <col min="6404" max="6404" width="12" style="1745" customWidth="1"/>
    <col min="6405" max="6405" width="13.85546875" style="1745" customWidth="1"/>
    <col min="6406" max="6406" width="10.7109375" style="1745" customWidth="1"/>
    <col min="6407" max="6407" width="11.42578125" style="1745" bestFit="1" customWidth="1"/>
    <col min="6408" max="6408" width="11.28515625" style="1745" bestFit="1" customWidth="1"/>
    <col min="6409" max="6409" width="13.28515625" style="1745" bestFit="1" customWidth="1"/>
    <col min="6410" max="6410" width="11.42578125" style="1745" bestFit="1" customWidth="1"/>
    <col min="6411" max="6411" width="13.140625" style="1745" bestFit="1" customWidth="1"/>
    <col min="6412" max="6656" width="9.140625" style="1745"/>
    <col min="6657" max="6657" width="11.5703125" style="1745" bestFit="1" customWidth="1"/>
    <col min="6658" max="6658" width="5" style="1745" bestFit="1" customWidth="1"/>
    <col min="6659" max="6659" width="14.85546875" style="1745" bestFit="1" customWidth="1"/>
    <col min="6660" max="6660" width="12" style="1745" customWidth="1"/>
    <col min="6661" max="6661" width="13.85546875" style="1745" customWidth="1"/>
    <col min="6662" max="6662" width="10.7109375" style="1745" customWidth="1"/>
    <col min="6663" max="6663" width="11.42578125" style="1745" bestFit="1" customWidth="1"/>
    <col min="6664" max="6664" width="11.28515625" style="1745" bestFit="1" customWidth="1"/>
    <col min="6665" max="6665" width="13.28515625" style="1745" bestFit="1" customWidth="1"/>
    <col min="6666" max="6666" width="11.42578125" style="1745" bestFit="1" customWidth="1"/>
    <col min="6667" max="6667" width="13.140625" style="1745" bestFit="1" customWidth="1"/>
    <col min="6668" max="6912" width="9.140625" style="1745"/>
    <col min="6913" max="6913" width="11.5703125" style="1745" bestFit="1" customWidth="1"/>
    <col min="6914" max="6914" width="5" style="1745" bestFit="1" customWidth="1"/>
    <col min="6915" max="6915" width="14.85546875" style="1745" bestFit="1" customWidth="1"/>
    <col min="6916" max="6916" width="12" style="1745" customWidth="1"/>
    <col min="6917" max="6917" width="13.85546875" style="1745" customWidth="1"/>
    <col min="6918" max="6918" width="10.7109375" style="1745" customWidth="1"/>
    <col min="6919" max="6919" width="11.42578125" style="1745" bestFit="1" customWidth="1"/>
    <col min="6920" max="6920" width="11.28515625" style="1745" bestFit="1" customWidth="1"/>
    <col min="6921" max="6921" width="13.28515625" style="1745" bestFit="1" customWidth="1"/>
    <col min="6922" max="6922" width="11.42578125" style="1745" bestFit="1" customWidth="1"/>
    <col min="6923" max="6923" width="13.140625" style="1745" bestFit="1" customWidth="1"/>
    <col min="6924" max="7168" width="9.140625" style="1745"/>
    <col min="7169" max="7169" width="11.5703125" style="1745" bestFit="1" customWidth="1"/>
    <col min="7170" max="7170" width="5" style="1745" bestFit="1" customWidth="1"/>
    <col min="7171" max="7171" width="14.85546875" style="1745" bestFit="1" customWidth="1"/>
    <col min="7172" max="7172" width="12" style="1745" customWidth="1"/>
    <col min="7173" max="7173" width="13.85546875" style="1745" customWidth="1"/>
    <col min="7174" max="7174" width="10.7109375" style="1745" customWidth="1"/>
    <col min="7175" max="7175" width="11.42578125" style="1745" bestFit="1" customWidth="1"/>
    <col min="7176" max="7176" width="11.28515625" style="1745" bestFit="1" customWidth="1"/>
    <col min="7177" max="7177" width="13.28515625" style="1745" bestFit="1" customWidth="1"/>
    <col min="7178" max="7178" width="11.42578125" style="1745" bestFit="1" customWidth="1"/>
    <col min="7179" max="7179" width="13.140625" style="1745" bestFit="1" customWidth="1"/>
    <col min="7180" max="7424" width="9.140625" style="1745"/>
    <col min="7425" max="7425" width="11.5703125" style="1745" bestFit="1" customWidth="1"/>
    <col min="7426" max="7426" width="5" style="1745" bestFit="1" customWidth="1"/>
    <col min="7427" max="7427" width="14.85546875" style="1745" bestFit="1" customWidth="1"/>
    <col min="7428" max="7428" width="12" style="1745" customWidth="1"/>
    <col min="7429" max="7429" width="13.85546875" style="1745" customWidth="1"/>
    <col min="7430" max="7430" width="10.7109375" style="1745" customWidth="1"/>
    <col min="7431" max="7431" width="11.42578125" style="1745" bestFit="1" customWidth="1"/>
    <col min="7432" max="7432" width="11.28515625" style="1745" bestFit="1" customWidth="1"/>
    <col min="7433" max="7433" width="13.28515625" style="1745" bestFit="1" customWidth="1"/>
    <col min="7434" max="7434" width="11.42578125" style="1745" bestFit="1" customWidth="1"/>
    <col min="7435" max="7435" width="13.140625" style="1745" bestFit="1" customWidth="1"/>
    <col min="7436" max="7680" width="9.140625" style="1745"/>
    <col min="7681" max="7681" width="11.5703125" style="1745" bestFit="1" customWidth="1"/>
    <col min="7682" max="7682" width="5" style="1745" bestFit="1" customWidth="1"/>
    <col min="7683" max="7683" width="14.85546875" style="1745" bestFit="1" customWidth="1"/>
    <col min="7684" max="7684" width="12" style="1745" customWidth="1"/>
    <col min="7685" max="7685" width="13.85546875" style="1745" customWidth="1"/>
    <col min="7686" max="7686" width="10.7109375" style="1745" customWidth="1"/>
    <col min="7687" max="7687" width="11.42578125" style="1745" bestFit="1" customWidth="1"/>
    <col min="7688" max="7688" width="11.28515625" style="1745" bestFit="1" customWidth="1"/>
    <col min="7689" max="7689" width="13.28515625" style="1745" bestFit="1" customWidth="1"/>
    <col min="7690" max="7690" width="11.42578125" style="1745" bestFit="1" customWidth="1"/>
    <col min="7691" max="7691" width="13.140625" style="1745" bestFit="1" customWidth="1"/>
    <col min="7692" max="7936" width="9.140625" style="1745"/>
    <col min="7937" max="7937" width="11.5703125" style="1745" bestFit="1" customWidth="1"/>
    <col min="7938" max="7938" width="5" style="1745" bestFit="1" customWidth="1"/>
    <col min="7939" max="7939" width="14.85546875" style="1745" bestFit="1" customWidth="1"/>
    <col min="7940" max="7940" width="12" style="1745" customWidth="1"/>
    <col min="7941" max="7941" width="13.85546875" style="1745" customWidth="1"/>
    <col min="7942" max="7942" width="10.7109375" style="1745" customWidth="1"/>
    <col min="7943" max="7943" width="11.42578125" style="1745" bestFit="1" customWidth="1"/>
    <col min="7944" max="7944" width="11.28515625" style="1745" bestFit="1" customWidth="1"/>
    <col min="7945" max="7945" width="13.28515625" style="1745" bestFit="1" customWidth="1"/>
    <col min="7946" max="7946" width="11.42578125" style="1745" bestFit="1" customWidth="1"/>
    <col min="7947" max="7947" width="13.140625" style="1745" bestFit="1" customWidth="1"/>
    <col min="7948" max="8192" width="9.140625" style="1745"/>
    <col min="8193" max="8193" width="11.5703125" style="1745" bestFit="1" customWidth="1"/>
    <col min="8194" max="8194" width="5" style="1745" bestFit="1" customWidth="1"/>
    <col min="8195" max="8195" width="14.85546875" style="1745" bestFit="1" customWidth="1"/>
    <col min="8196" max="8196" width="12" style="1745" customWidth="1"/>
    <col min="8197" max="8197" width="13.85546875" style="1745" customWidth="1"/>
    <col min="8198" max="8198" width="10.7109375" style="1745" customWidth="1"/>
    <col min="8199" max="8199" width="11.42578125" style="1745" bestFit="1" customWidth="1"/>
    <col min="8200" max="8200" width="11.28515625" style="1745" bestFit="1" customWidth="1"/>
    <col min="8201" max="8201" width="13.28515625" style="1745" bestFit="1" customWidth="1"/>
    <col min="8202" max="8202" width="11.42578125" style="1745" bestFit="1" customWidth="1"/>
    <col min="8203" max="8203" width="13.140625" style="1745" bestFit="1" customWidth="1"/>
    <col min="8204" max="8448" width="9.140625" style="1745"/>
    <col min="8449" max="8449" width="11.5703125" style="1745" bestFit="1" customWidth="1"/>
    <col min="8450" max="8450" width="5" style="1745" bestFit="1" customWidth="1"/>
    <col min="8451" max="8451" width="14.85546875" style="1745" bestFit="1" customWidth="1"/>
    <col min="8452" max="8452" width="12" style="1745" customWidth="1"/>
    <col min="8453" max="8453" width="13.85546875" style="1745" customWidth="1"/>
    <col min="8454" max="8454" width="10.7109375" style="1745" customWidth="1"/>
    <col min="8455" max="8455" width="11.42578125" style="1745" bestFit="1" customWidth="1"/>
    <col min="8456" max="8456" width="11.28515625" style="1745" bestFit="1" customWidth="1"/>
    <col min="8457" max="8457" width="13.28515625" style="1745" bestFit="1" customWidth="1"/>
    <col min="8458" max="8458" width="11.42578125" style="1745" bestFit="1" customWidth="1"/>
    <col min="8459" max="8459" width="13.140625" style="1745" bestFit="1" customWidth="1"/>
    <col min="8460" max="8704" width="9.140625" style="1745"/>
    <col min="8705" max="8705" width="11.5703125" style="1745" bestFit="1" customWidth="1"/>
    <col min="8706" max="8706" width="5" style="1745" bestFit="1" customWidth="1"/>
    <col min="8707" max="8707" width="14.85546875" style="1745" bestFit="1" customWidth="1"/>
    <col min="8708" max="8708" width="12" style="1745" customWidth="1"/>
    <col min="8709" max="8709" width="13.85546875" style="1745" customWidth="1"/>
    <col min="8710" max="8710" width="10.7109375" style="1745" customWidth="1"/>
    <col min="8711" max="8711" width="11.42578125" style="1745" bestFit="1" customWidth="1"/>
    <col min="8712" max="8712" width="11.28515625" style="1745" bestFit="1" customWidth="1"/>
    <col min="8713" max="8713" width="13.28515625" style="1745" bestFit="1" customWidth="1"/>
    <col min="8714" max="8714" width="11.42578125" style="1745" bestFit="1" customWidth="1"/>
    <col min="8715" max="8715" width="13.140625" style="1745" bestFit="1" customWidth="1"/>
    <col min="8716" max="8960" width="9.140625" style="1745"/>
    <col min="8961" max="8961" width="11.5703125" style="1745" bestFit="1" customWidth="1"/>
    <col min="8962" max="8962" width="5" style="1745" bestFit="1" customWidth="1"/>
    <col min="8963" max="8963" width="14.85546875" style="1745" bestFit="1" customWidth="1"/>
    <col min="8964" max="8964" width="12" style="1745" customWidth="1"/>
    <col min="8965" max="8965" width="13.85546875" style="1745" customWidth="1"/>
    <col min="8966" max="8966" width="10.7109375" style="1745" customWidth="1"/>
    <col min="8967" max="8967" width="11.42578125" style="1745" bestFit="1" customWidth="1"/>
    <col min="8968" max="8968" width="11.28515625" style="1745" bestFit="1" customWidth="1"/>
    <col min="8969" max="8969" width="13.28515625" style="1745" bestFit="1" customWidth="1"/>
    <col min="8970" max="8970" width="11.42578125" style="1745" bestFit="1" customWidth="1"/>
    <col min="8971" max="8971" width="13.140625" style="1745" bestFit="1" customWidth="1"/>
    <col min="8972" max="9216" width="9.140625" style="1745"/>
    <col min="9217" max="9217" width="11.5703125" style="1745" bestFit="1" customWidth="1"/>
    <col min="9218" max="9218" width="5" style="1745" bestFit="1" customWidth="1"/>
    <col min="9219" max="9219" width="14.85546875" style="1745" bestFit="1" customWidth="1"/>
    <col min="9220" max="9220" width="12" style="1745" customWidth="1"/>
    <col min="9221" max="9221" width="13.85546875" style="1745" customWidth="1"/>
    <col min="9222" max="9222" width="10.7109375" style="1745" customWidth="1"/>
    <col min="9223" max="9223" width="11.42578125" style="1745" bestFit="1" customWidth="1"/>
    <col min="9224" max="9224" width="11.28515625" style="1745" bestFit="1" customWidth="1"/>
    <col min="9225" max="9225" width="13.28515625" style="1745" bestFit="1" customWidth="1"/>
    <col min="9226" max="9226" width="11.42578125" style="1745" bestFit="1" customWidth="1"/>
    <col min="9227" max="9227" width="13.140625" style="1745" bestFit="1" customWidth="1"/>
    <col min="9228" max="9472" width="9.140625" style="1745"/>
    <col min="9473" max="9473" width="11.5703125" style="1745" bestFit="1" customWidth="1"/>
    <col min="9474" max="9474" width="5" style="1745" bestFit="1" customWidth="1"/>
    <col min="9475" max="9475" width="14.85546875" style="1745" bestFit="1" customWidth="1"/>
    <col min="9476" max="9476" width="12" style="1745" customWidth="1"/>
    <col min="9477" max="9477" width="13.85546875" style="1745" customWidth="1"/>
    <col min="9478" max="9478" width="10.7109375" style="1745" customWidth="1"/>
    <col min="9479" max="9479" width="11.42578125" style="1745" bestFit="1" customWidth="1"/>
    <col min="9480" max="9480" width="11.28515625" style="1745" bestFit="1" customWidth="1"/>
    <col min="9481" max="9481" width="13.28515625" style="1745" bestFit="1" customWidth="1"/>
    <col min="9482" max="9482" width="11.42578125" style="1745" bestFit="1" customWidth="1"/>
    <col min="9483" max="9483" width="13.140625" style="1745" bestFit="1" customWidth="1"/>
    <col min="9484" max="9728" width="9.140625" style="1745"/>
    <col min="9729" max="9729" width="11.5703125" style="1745" bestFit="1" customWidth="1"/>
    <col min="9730" max="9730" width="5" style="1745" bestFit="1" customWidth="1"/>
    <col min="9731" max="9731" width="14.85546875" style="1745" bestFit="1" customWidth="1"/>
    <col min="9732" max="9732" width="12" style="1745" customWidth="1"/>
    <col min="9733" max="9733" width="13.85546875" style="1745" customWidth="1"/>
    <col min="9734" max="9734" width="10.7109375" style="1745" customWidth="1"/>
    <col min="9735" max="9735" width="11.42578125" style="1745" bestFit="1" customWidth="1"/>
    <col min="9736" max="9736" width="11.28515625" style="1745" bestFit="1" customWidth="1"/>
    <col min="9737" max="9737" width="13.28515625" style="1745" bestFit="1" customWidth="1"/>
    <col min="9738" max="9738" width="11.42578125" style="1745" bestFit="1" customWidth="1"/>
    <col min="9739" max="9739" width="13.140625" style="1745" bestFit="1" customWidth="1"/>
    <col min="9740" max="9984" width="9.140625" style="1745"/>
    <col min="9985" max="9985" width="11.5703125" style="1745" bestFit="1" customWidth="1"/>
    <col min="9986" max="9986" width="5" style="1745" bestFit="1" customWidth="1"/>
    <col min="9987" max="9987" width="14.85546875" style="1745" bestFit="1" customWidth="1"/>
    <col min="9988" max="9988" width="12" style="1745" customWidth="1"/>
    <col min="9989" max="9989" width="13.85546875" style="1745" customWidth="1"/>
    <col min="9990" max="9990" width="10.7109375" style="1745" customWidth="1"/>
    <col min="9991" max="9991" width="11.42578125" style="1745" bestFit="1" customWidth="1"/>
    <col min="9992" max="9992" width="11.28515625" style="1745" bestFit="1" customWidth="1"/>
    <col min="9993" max="9993" width="13.28515625" style="1745" bestFit="1" customWidth="1"/>
    <col min="9994" max="9994" width="11.42578125" style="1745" bestFit="1" customWidth="1"/>
    <col min="9995" max="9995" width="13.140625" style="1745" bestFit="1" customWidth="1"/>
    <col min="9996" max="10240" width="9.140625" style="1745"/>
    <col min="10241" max="10241" width="11.5703125" style="1745" bestFit="1" customWidth="1"/>
    <col min="10242" max="10242" width="5" style="1745" bestFit="1" customWidth="1"/>
    <col min="10243" max="10243" width="14.85546875" style="1745" bestFit="1" customWidth="1"/>
    <col min="10244" max="10244" width="12" style="1745" customWidth="1"/>
    <col min="10245" max="10245" width="13.85546875" style="1745" customWidth="1"/>
    <col min="10246" max="10246" width="10.7109375" style="1745" customWidth="1"/>
    <col min="10247" max="10247" width="11.42578125" style="1745" bestFit="1" customWidth="1"/>
    <col min="10248" max="10248" width="11.28515625" style="1745" bestFit="1" customWidth="1"/>
    <col min="10249" max="10249" width="13.28515625" style="1745" bestFit="1" customWidth="1"/>
    <col min="10250" max="10250" width="11.42578125" style="1745" bestFit="1" customWidth="1"/>
    <col min="10251" max="10251" width="13.140625" style="1745" bestFit="1" customWidth="1"/>
    <col min="10252" max="10496" width="9.140625" style="1745"/>
    <col min="10497" max="10497" width="11.5703125" style="1745" bestFit="1" customWidth="1"/>
    <col min="10498" max="10498" width="5" style="1745" bestFit="1" customWidth="1"/>
    <col min="10499" max="10499" width="14.85546875" style="1745" bestFit="1" customWidth="1"/>
    <col min="10500" max="10500" width="12" style="1745" customWidth="1"/>
    <col min="10501" max="10501" width="13.85546875" style="1745" customWidth="1"/>
    <col min="10502" max="10502" width="10.7109375" style="1745" customWidth="1"/>
    <col min="10503" max="10503" width="11.42578125" style="1745" bestFit="1" customWidth="1"/>
    <col min="10504" max="10504" width="11.28515625" style="1745" bestFit="1" customWidth="1"/>
    <col min="10505" max="10505" width="13.28515625" style="1745" bestFit="1" customWidth="1"/>
    <col min="10506" max="10506" width="11.42578125" style="1745" bestFit="1" customWidth="1"/>
    <col min="10507" max="10507" width="13.140625" style="1745" bestFit="1" customWidth="1"/>
    <col min="10508" max="10752" width="9.140625" style="1745"/>
    <col min="10753" max="10753" width="11.5703125" style="1745" bestFit="1" customWidth="1"/>
    <col min="10754" max="10754" width="5" style="1745" bestFit="1" customWidth="1"/>
    <col min="10755" max="10755" width="14.85546875" style="1745" bestFit="1" customWidth="1"/>
    <col min="10756" max="10756" width="12" style="1745" customWidth="1"/>
    <col min="10757" max="10757" width="13.85546875" style="1745" customWidth="1"/>
    <col min="10758" max="10758" width="10.7109375" style="1745" customWidth="1"/>
    <col min="10759" max="10759" width="11.42578125" style="1745" bestFit="1" customWidth="1"/>
    <col min="10760" max="10760" width="11.28515625" style="1745" bestFit="1" customWidth="1"/>
    <col min="10761" max="10761" width="13.28515625" style="1745" bestFit="1" customWidth="1"/>
    <col min="10762" max="10762" width="11.42578125" style="1745" bestFit="1" customWidth="1"/>
    <col min="10763" max="10763" width="13.140625" style="1745" bestFit="1" customWidth="1"/>
    <col min="10764" max="11008" width="9.140625" style="1745"/>
    <col min="11009" max="11009" width="11.5703125" style="1745" bestFit="1" customWidth="1"/>
    <col min="11010" max="11010" width="5" style="1745" bestFit="1" customWidth="1"/>
    <col min="11011" max="11011" width="14.85546875" style="1745" bestFit="1" customWidth="1"/>
    <col min="11012" max="11012" width="12" style="1745" customWidth="1"/>
    <col min="11013" max="11013" width="13.85546875" style="1745" customWidth="1"/>
    <col min="11014" max="11014" width="10.7109375" style="1745" customWidth="1"/>
    <col min="11015" max="11015" width="11.42578125" style="1745" bestFit="1" customWidth="1"/>
    <col min="11016" max="11016" width="11.28515625" style="1745" bestFit="1" customWidth="1"/>
    <col min="11017" max="11017" width="13.28515625" style="1745" bestFit="1" customWidth="1"/>
    <col min="11018" max="11018" width="11.42578125" style="1745" bestFit="1" customWidth="1"/>
    <col min="11019" max="11019" width="13.140625" style="1745" bestFit="1" customWidth="1"/>
    <col min="11020" max="11264" width="9.140625" style="1745"/>
    <col min="11265" max="11265" width="11.5703125" style="1745" bestFit="1" customWidth="1"/>
    <col min="11266" max="11266" width="5" style="1745" bestFit="1" customWidth="1"/>
    <col min="11267" max="11267" width="14.85546875" style="1745" bestFit="1" customWidth="1"/>
    <col min="11268" max="11268" width="12" style="1745" customWidth="1"/>
    <col min="11269" max="11269" width="13.85546875" style="1745" customWidth="1"/>
    <col min="11270" max="11270" width="10.7109375" style="1745" customWidth="1"/>
    <col min="11271" max="11271" width="11.42578125" style="1745" bestFit="1" customWidth="1"/>
    <col min="11272" max="11272" width="11.28515625" style="1745" bestFit="1" customWidth="1"/>
    <col min="11273" max="11273" width="13.28515625" style="1745" bestFit="1" customWidth="1"/>
    <col min="11274" max="11274" width="11.42578125" style="1745" bestFit="1" customWidth="1"/>
    <col min="11275" max="11275" width="13.140625" style="1745" bestFit="1" customWidth="1"/>
    <col min="11276" max="11520" width="9.140625" style="1745"/>
    <col min="11521" max="11521" width="11.5703125" style="1745" bestFit="1" customWidth="1"/>
    <col min="11522" max="11522" width="5" style="1745" bestFit="1" customWidth="1"/>
    <col min="11523" max="11523" width="14.85546875" style="1745" bestFit="1" customWidth="1"/>
    <col min="11524" max="11524" width="12" style="1745" customWidth="1"/>
    <col min="11525" max="11525" width="13.85546875" style="1745" customWidth="1"/>
    <col min="11526" max="11526" width="10.7109375" style="1745" customWidth="1"/>
    <col min="11527" max="11527" width="11.42578125" style="1745" bestFit="1" customWidth="1"/>
    <col min="11528" max="11528" width="11.28515625" style="1745" bestFit="1" customWidth="1"/>
    <col min="11529" max="11529" width="13.28515625" style="1745" bestFit="1" customWidth="1"/>
    <col min="11530" max="11530" width="11.42578125" style="1745" bestFit="1" customWidth="1"/>
    <col min="11531" max="11531" width="13.140625" style="1745" bestFit="1" customWidth="1"/>
    <col min="11532" max="11776" width="9.140625" style="1745"/>
    <col min="11777" max="11777" width="11.5703125" style="1745" bestFit="1" customWidth="1"/>
    <col min="11778" max="11778" width="5" style="1745" bestFit="1" customWidth="1"/>
    <col min="11779" max="11779" width="14.85546875" style="1745" bestFit="1" customWidth="1"/>
    <col min="11780" max="11780" width="12" style="1745" customWidth="1"/>
    <col min="11781" max="11781" width="13.85546875" style="1745" customWidth="1"/>
    <col min="11782" max="11782" width="10.7109375" style="1745" customWidth="1"/>
    <col min="11783" max="11783" width="11.42578125" style="1745" bestFit="1" customWidth="1"/>
    <col min="11784" max="11784" width="11.28515625" style="1745" bestFit="1" customWidth="1"/>
    <col min="11785" max="11785" width="13.28515625" style="1745" bestFit="1" customWidth="1"/>
    <col min="11786" max="11786" width="11.42578125" style="1745" bestFit="1" customWidth="1"/>
    <col min="11787" max="11787" width="13.140625" style="1745" bestFit="1" customWidth="1"/>
    <col min="11788" max="12032" width="9.140625" style="1745"/>
    <col min="12033" max="12033" width="11.5703125" style="1745" bestFit="1" customWidth="1"/>
    <col min="12034" max="12034" width="5" style="1745" bestFit="1" customWidth="1"/>
    <col min="12035" max="12035" width="14.85546875" style="1745" bestFit="1" customWidth="1"/>
    <col min="12036" max="12036" width="12" style="1745" customWidth="1"/>
    <col min="12037" max="12037" width="13.85546875" style="1745" customWidth="1"/>
    <col min="12038" max="12038" width="10.7109375" style="1745" customWidth="1"/>
    <col min="12039" max="12039" width="11.42578125" style="1745" bestFit="1" customWidth="1"/>
    <col min="12040" max="12040" width="11.28515625" style="1745" bestFit="1" customWidth="1"/>
    <col min="12041" max="12041" width="13.28515625" style="1745" bestFit="1" customWidth="1"/>
    <col min="12042" max="12042" width="11.42578125" style="1745" bestFit="1" customWidth="1"/>
    <col min="12043" max="12043" width="13.140625" style="1745" bestFit="1" customWidth="1"/>
    <col min="12044" max="12288" width="9.140625" style="1745"/>
    <col min="12289" max="12289" width="11.5703125" style="1745" bestFit="1" customWidth="1"/>
    <col min="12290" max="12290" width="5" style="1745" bestFit="1" customWidth="1"/>
    <col min="12291" max="12291" width="14.85546875" style="1745" bestFit="1" customWidth="1"/>
    <col min="12292" max="12292" width="12" style="1745" customWidth="1"/>
    <col min="12293" max="12293" width="13.85546875" style="1745" customWidth="1"/>
    <col min="12294" max="12294" width="10.7109375" style="1745" customWidth="1"/>
    <col min="12295" max="12295" width="11.42578125" style="1745" bestFit="1" customWidth="1"/>
    <col min="12296" max="12296" width="11.28515625" style="1745" bestFit="1" customWidth="1"/>
    <col min="12297" max="12297" width="13.28515625" style="1745" bestFit="1" customWidth="1"/>
    <col min="12298" max="12298" width="11.42578125" style="1745" bestFit="1" customWidth="1"/>
    <col min="12299" max="12299" width="13.140625" style="1745" bestFit="1" customWidth="1"/>
    <col min="12300" max="12544" width="9.140625" style="1745"/>
    <col min="12545" max="12545" width="11.5703125" style="1745" bestFit="1" customWidth="1"/>
    <col min="12546" max="12546" width="5" style="1745" bestFit="1" customWidth="1"/>
    <col min="12547" max="12547" width="14.85546875" style="1745" bestFit="1" customWidth="1"/>
    <col min="12548" max="12548" width="12" style="1745" customWidth="1"/>
    <col min="12549" max="12549" width="13.85546875" style="1745" customWidth="1"/>
    <col min="12550" max="12550" width="10.7109375" style="1745" customWidth="1"/>
    <col min="12551" max="12551" width="11.42578125" style="1745" bestFit="1" customWidth="1"/>
    <col min="12552" max="12552" width="11.28515625" style="1745" bestFit="1" customWidth="1"/>
    <col min="12553" max="12553" width="13.28515625" style="1745" bestFit="1" customWidth="1"/>
    <col min="12554" max="12554" width="11.42578125" style="1745" bestFit="1" customWidth="1"/>
    <col min="12555" max="12555" width="13.140625" style="1745" bestFit="1" customWidth="1"/>
    <col min="12556" max="12800" width="9.140625" style="1745"/>
    <col min="12801" max="12801" width="11.5703125" style="1745" bestFit="1" customWidth="1"/>
    <col min="12802" max="12802" width="5" style="1745" bestFit="1" customWidth="1"/>
    <col min="12803" max="12803" width="14.85546875" style="1745" bestFit="1" customWidth="1"/>
    <col min="12804" max="12804" width="12" style="1745" customWidth="1"/>
    <col min="12805" max="12805" width="13.85546875" style="1745" customWidth="1"/>
    <col min="12806" max="12806" width="10.7109375" style="1745" customWidth="1"/>
    <col min="12807" max="12807" width="11.42578125" style="1745" bestFit="1" customWidth="1"/>
    <col min="12808" max="12808" width="11.28515625" style="1745" bestFit="1" customWidth="1"/>
    <col min="12809" max="12809" width="13.28515625" style="1745" bestFit="1" customWidth="1"/>
    <col min="12810" max="12810" width="11.42578125" style="1745" bestFit="1" customWidth="1"/>
    <col min="12811" max="12811" width="13.140625" style="1745" bestFit="1" customWidth="1"/>
    <col min="12812" max="13056" width="9.140625" style="1745"/>
    <col min="13057" max="13057" width="11.5703125" style="1745" bestFit="1" customWidth="1"/>
    <col min="13058" max="13058" width="5" style="1745" bestFit="1" customWidth="1"/>
    <col min="13059" max="13059" width="14.85546875" style="1745" bestFit="1" customWidth="1"/>
    <col min="13060" max="13060" width="12" style="1745" customWidth="1"/>
    <col min="13061" max="13061" width="13.85546875" style="1745" customWidth="1"/>
    <col min="13062" max="13062" width="10.7109375" style="1745" customWidth="1"/>
    <col min="13063" max="13063" width="11.42578125" style="1745" bestFit="1" customWidth="1"/>
    <col min="13064" max="13064" width="11.28515625" style="1745" bestFit="1" customWidth="1"/>
    <col min="13065" max="13065" width="13.28515625" style="1745" bestFit="1" customWidth="1"/>
    <col min="13066" max="13066" width="11.42578125" style="1745" bestFit="1" customWidth="1"/>
    <col min="13067" max="13067" width="13.140625" style="1745" bestFit="1" customWidth="1"/>
    <col min="13068" max="13312" width="9.140625" style="1745"/>
    <col min="13313" max="13313" width="11.5703125" style="1745" bestFit="1" customWidth="1"/>
    <col min="13314" max="13314" width="5" style="1745" bestFit="1" customWidth="1"/>
    <col min="13315" max="13315" width="14.85546875" style="1745" bestFit="1" customWidth="1"/>
    <col min="13316" max="13316" width="12" style="1745" customWidth="1"/>
    <col min="13317" max="13317" width="13.85546875" style="1745" customWidth="1"/>
    <col min="13318" max="13318" width="10.7109375" style="1745" customWidth="1"/>
    <col min="13319" max="13319" width="11.42578125" style="1745" bestFit="1" customWidth="1"/>
    <col min="13320" max="13320" width="11.28515625" style="1745" bestFit="1" customWidth="1"/>
    <col min="13321" max="13321" width="13.28515625" style="1745" bestFit="1" customWidth="1"/>
    <col min="13322" max="13322" width="11.42578125" style="1745" bestFit="1" customWidth="1"/>
    <col min="13323" max="13323" width="13.140625" style="1745" bestFit="1" customWidth="1"/>
    <col min="13324" max="13568" width="9.140625" style="1745"/>
    <col min="13569" max="13569" width="11.5703125" style="1745" bestFit="1" customWidth="1"/>
    <col min="13570" max="13570" width="5" style="1745" bestFit="1" customWidth="1"/>
    <col min="13571" max="13571" width="14.85546875" style="1745" bestFit="1" customWidth="1"/>
    <col min="13572" max="13572" width="12" style="1745" customWidth="1"/>
    <col min="13573" max="13573" width="13.85546875" style="1745" customWidth="1"/>
    <col min="13574" max="13574" width="10.7109375" style="1745" customWidth="1"/>
    <col min="13575" max="13575" width="11.42578125" style="1745" bestFit="1" customWidth="1"/>
    <col min="13576" max="13576" width="11.28515625" style="1745" bestFit="1" customWidth="1"/>
    <col min="13577" max="13577" width="13.28515625" style="1745" bestFit="1" customWidth="1"/>
    <col min="13578" max="13578" width="11.42578125" style="1745" bestFit="1" customWidth="1"/>
    <col min="13579" max="13579" width="13.140625" style="1745" bestFit="1" customWidth="1"/>
    <col min="13580" max="13824" width="9.140625" style="1745"/>
    <col min="13825" max="13825" width="11.5703125" style="1745" bestFit="1" customWidth="1"/>
    <col min="13826" max="13826" width="5" style="1745" bestFit="1" customWidth="1"/>
    <col min="13827" max="13827" width="14.85546875" style="1745" bestFit="1" customWidth="1"/>
    <col min="13828" max="13828" width="12" style="1745" customWidth="1"/>
    <col min="13829" max="13829" width="13.85546875" style="1745" customWidth="1"/>
    <col min="13830" max="13830" width="10.7109375" style="1745" customWidth="1"/>
    <col min="13831" max="13831" width="11.42578125" style="1745" bestFit="1" customWidth="1"/>
    <col min="13832" max="13832" width="11.28515625" style="1745" bestFit="1" customWidth="1"/>
    <col min="13833" max="13833" width="13.28515625" style="1745" bestFit="1" customWidth="1"/>
    <col min="13834" max="13834" width="11.42578125" style="1745" bestFit="1" customWidth="1"/>
    <col min="13835" max="13835" width="13.140625" style="1745" bestFit="1" customWidth="1"/>
    <col min="13836" max="14080" width="9.140625" style="1745"/>
    <col min="14081" max="14081" width="11.5703125" style="1745" bestFit="1" customWidth="1"/>
    <col min="14082" max="14082" width="5" style="1745" bestFit="1" customWidth="1"/>
    <col min="14083" max="14083" width="14.85546875" style="1745" bestFit="1" customWidth="1"/>
    <col min="14084" max="14084" width="12" style="1745" customWidth="1"/>
    <col min="14085" max="14085" width="13.85546875" style="1745" customWidth="1"/>
    <col min="14086" max="14086" width="10.7109375" style="1745" customWidth="1"/>
    <col min="14087" max="14087" width="11.42578125" style="1745" bestFit="1" customWidth="1"/>
    <col min="14088" max="14088" width="11.28515625" style="1745" bestFit="1" customWidth="1"/>
    <col min="14089" max="14089" width="13.28515625" style="1745" bestFit="1" customWidth="1"/>
    <col min="14090" max="14090" width="11.42578125" style="1745" bestFit="1" customWidth="1"/>
    <col min="14091" max="14091" width="13.140625" style="1745" bestFit="1" customWidth="1"/>
    <col min="14092" max="14336" width="9.140625" style="1745"/>
    <col min="14337" max="14337" width="11.5703125" style="1745" bestFit="1" customWidth="1"/>
    <col min="14338" max="14338" width="5" style="1745" bestFit="1" customWidth="1"/>
    <col min="14339" max="14339" width="14.85546875" style="1745" bestFit="1" customWidth="1"/>
    <col min="14340" max="14340" width="12" style="1745" customWidth="1"/>
    <col min="14341" max="14341" width="13.85546875" style="1745" customWidth="1"/>
    <col min="14342" max="14342" width="10.7109375" style="1745" customWidth="1"/>
    <col min="14343" max="14343" width="11.42578125" style="1745" bestFit="1" customWidth="1"/>
    <col min="14344" max="14344" width="11.28515625" style="1745" bestFit="1" customWidth="1"/>
    <col min="14345" max="14345" width="13.28515625" style="1745" bestFit="1" customWidth="1"/>
    <col min="14346" max="14346" width="11.42578125" style="1745" bestFit="1" customWidth="1"/>
    <col min="14347" max="14347" width="13.140625" style="1745" bestFit="1" customWidth="1"/>
    <col min="14348" max="14592" width="9.140625" style="1745"/>
    <col min="14593" max="14593" width="11.5703125" style="1745" bestFit="1" customWidth="1"/>
    <col min="14594" max="14594" width="5" style="1745" bestFit="1" customWidth="1"/>
    <col min="14595" max="14595" width="14.85546875" style="1745" bestFit="1" customWidth="1"/>
    <col min="14596" max="14596" width="12" style="1745" customWidth="1"/>
    <col min="14597" max="14597" width="13.85546875" style="1745" customWidth="1"/>
    <col min="14598" max="14598" width="10.7109375" style="1745" customWidth="1"/>
    <col min="14599" max="14599" width="11.42578125" style="1745" bestFit="1" customWidth="1"/>
    <col min="14600" max="14600" width="11.28515625" style="1745" bestFit="1" customWidth="1"/>
    <col min="14601" max="14601" width="13.28515625" style="1745" bestFit="1" customWidth="1"/>
    <col min="14602" max="14602" width="11.42578125" style="1745" bestFit="1" customWidth="1"/>
    <col min="14603" max="14603" width="13.140625" style="1745" bestFit="1" customWidth="1"/>
    <col min="14604" max="14848" width="9.140625" style="1745"/>
    <col min="14849" max="14849" width="11.5703125" style="1745" bestFit="1" customWidth="1"/>
    <col min="14850" max="14850" width="5" style="1745" bestFit="1" customWidth="1"/>
    <col min="14851" max="14851" width="14.85546875" style="1745" bestFit="1" customWidth="1"/>
    <col min="14852" max="14852" width="12" style="1745" customWidth="1"/>
    <col min="14853" max="14853" width="13.85546875" style="1745" customWidth="1"/>
    <col min="14854" max="14854" width="10.7109375" style="1745" customWidth="1"/>
    <col min="14855" max="14855" width="11.42578125" style="1745" bestFit="1" customWidth="1"/>
    <col min="14856" max="14856" width="11.28515625" style="1745" bestFit="1" customWidth="1"/>
    <col min="14857" max="14857" width="13.28515625" style="1745" bestFit="1" customWidth="1"/>
    <col min="14858" max="14858" width="11.42578125" style="1745" bestFit="1" customWidth="1"/>
    <col min="14859" max="14859" width="13.140625" style="1745" bestFit="1" customWidth="1"/>
    <col min="14860" max="15104" width="9.140625" style="1745"/>
    <col min="15105" max="15105" width="11.5703125" style="1745" bestFit="1" customWidth="1"/>
    <col min="15106" max="15106" width="5" style="1745" bestFit="1" customWidth="1"/>
    <col min="15107" max="15107" width="14.85546875" style="1745" bestFit="1" customWidth="1"/>
    <col min="15108" max="15108" width="12" style="1745" customWidth="1"/>
    <col min="15109" max="15109" width="13.85546875" style="1745" customWidth="1"/>
    <col min="15110" max="15110" width="10.7109375" style="1745" customWidth="1"/>
    <col min="15111" max="15111" width="11.42578125" style="1745" bestFit="1" customWidth="1"/>
    <col min="15112" max="15112" width="11.28515625" style="1745" bestFit="1" customWidth="1"/>
    <col min="15113" max="15113" width="13.28515625" style="1745" bestFit="1" customWidth="1"/>
    <col min="15114" max="15114" width="11.42578125" style="1745" bestFit="1" customWidth="1"/>
    <col min="15115" max="15115" width="13.140625" style="1745" bestFit="1" customWidth="1"/>
    <col min="15116" max="15360" width="9.140625" style="1745"/>
    <col min="15361" max="15361" width="11.5703125" style="1745" bestFit="1" customWidth="1"/>
    <col min="15362" max="15362" width="5" style="1745" bestFit="1" customWidth="1"/>
    <col min="15363" max="15363" width="14.85546875" style="1745" bestFit="1" customWidth="1"/>
    <col min="15364" max="15364" width="12" style="1745" customWidth="1"/>
    <col min="15365" max="15365" width="13.85546875" style="1745" customWidth="1"/>
    <col min="15366" max="15366" width="10.7109375" style="1745" customWidth="1"/>
    <col min="15367" max="15367" width="11.42578125" style="1745" bestFit="1" customWidth="1"/>
    <col min="15368" max="15368" width="11.28515625" style="1745" bestFit="1" customWidth="1"/>
    <col min="15369" max="15369" width="13.28515625" style="1745" bestFit="1" customWidth="1"/>
    <col min="15370" max="15370" width="11.42578125" style="1745" bestFit="1" customWidth="1"/>
    <col min="15371" max="15371" width="13.140625" style="1745" bestFit="1" customWidth="1"/>
    <col min="15372" max="15616" width="9.140625" style="1745"/>
    <col min="15617" max="15617" width="11.5703125" style="1745" bestFit="1" customWidth="1"/>
    <col min="15618" max="15618" width="5" style="1745" bestFit="1" customWidth="1"/>
    <col min="15619" max="15619" width="14.85546875" style="1745" bestFit="1" customWidth="1"/>
    <col min="15620" max="15620" width="12" style="1745" customWidth="1"/>
    <col min="15621" max="15621" width="13.85546875" style="1745" customWidth="1"/>
    <col min="15622" max="15622" width="10.7109375" style="1745" customWidth="1"/>
    <col min="15623" max="15623" width="11.42578125" style="1745" bestFit="1" customWidth="1"/>
    <col min="15624" max="15624" width="11.28515625" style="1745" bestFit="1" customWidth="1"/>
    <col min="15625" max="15625" width="13.28515625" style="1745" bestFit="1" customWidth="1"/>
    <col min="15626" max="15626" width="11.42578125" style="1745" bestFit="1" customWidth="1"/>
    <col min="15627" max="15627" width="13.140625" style="1745" bestFit="1" customWidth="1"/>
    <col min="15628" max="15872" width="9.140625" style="1745"/>
    <col min="15873" max="15873" width="11.5703125" style="1745" bestFit="1" customWidth="1"/>
    <col min="15874" max="15874" width="5" style="1745" bestFit="1" customWidth="1"/>
    <col min="15875" max="15875" width="14.85546875" style="1745" bestFit="1" customWidth="1"/>
    <col min="15876" max="15876" width="12" style="1745" customWidth="1"/>
    <col min="15877" max="15877" width="13.85546875" style="1745" customWidth="1"/>
    <col min="15878" max="15878" width="10.7109375" style="1745" customWidth="1"/>
    <col min="15879" max="15879" width="11.42578125" style="1745" bestFit="1" customWidth="1"/>
    <col min="15880" max="15880" width="11.28515625" style="1745" bestFit="1" customWidth="1"/>
    <col min="15881" max="15881" width="13.28515625" style="1745" bestFit="1" customWidth="1"/>
    <col min="15882" max="15882" width="11.42578125" style="1745" bestFit="1" customWidth="1"/>
    <col min="15883" max="15883" width="13.140625" style="1745" bestFit="1" customWidth="1"/>
    <col min="15884" max="16128" width="9.140625" style="1745"/>
    <col min="16129" max="16129" width="11.5703125" style="1745" bestFit="1" customWidth="1"/>
    <col min="16130" max="16130" width="5" style="1745" bestFit="1" customWidth="1"/>
    <col min="16131" max="16131" width="14.85546875" style="1745" bestFit="1" customWidth="1"/>
    <col min="16132" max="16132" width="12" style="1745" customWidth="1"/>
    <col min="16133" max="16133" width="13.85546875" style="1745" customWidth="1"/>
    <col min="16134" max="16134" width="10.7109375" style="1745" customWidth="1"/>
    <col min="16135" max="16135" width="11.42578125" style="1745" bestFit="1" customWidth="1"/>
    <col min="16136" max="16136" width="11.28515625" style="1745" bestFit="1" customWidth="1"/>
    <col min="16137" max="16137" width="13.28515625" style="1745" bestFit="1" customWidth="1"/>
    <col min="16138" max="16138" width="11.42578125" style="1745" bestFit="1" customWidth="1"/>
    <col min="16139" max="16139" width="13.140625" style="1745" bestFit="1" customWidth="1"/>
    <col min="16140" max="16384" width="9.140625" style="1745"/>
  </cols>
  <sheetData>
    <row r="1" spans="1:11" ht="15.75">
      <c r="A1" s="3040" t="s">
        <v>1782</v>
      </c>
      <c r="B1" s="3040"/>
      <c r="C1" s="3040"/>
      <c r="D1" s="3040"/>
      <c r="E1" s="3040"/>
      <c r="F1" s="3040"/>
      <c r="G1" s="3040"/>
      <c r="H1" s="3040"/>
      <c r="I1" s="3040"/>
      <c r="J1" s="3040"/>
      <c r="K1" s="3040"/>
    </row>
    <row r="2" spans="1:11" s="1746" customFormat="1" ht="20.25">
      <c r="A2" s="3040" t="s">
        <v>1622</v>
      </c>
      <c r="B2" s="3040"/>
      <c r="C2" s="3040"/>
      <c r="D2" s="3040"/>
      <c r="E2" s="3040"/>
      <c r="F2" s="3040"/>
      <c r="G2" s="3040"/>
      <c r="H2" s="3040"/>
      <c r="I2" s="3040"/>
      <c r="J2" s="3040"/>
      <c r="K2" s="3040"/>
    </row>
    <row r="3" spans="1:11" s="1748" customFormat="1" ht="21" thickBot="1">
      <c r="A3" s="1747"/>
      <c r="B3" s="1747"/>
      <c r="C3" s="1747"/>
      <c r="D3" s="1747"/>
      <c r="E3" s="1747"/>
      <c r="F3" s="1747"/>
      <c r="G3" s="1747"/>
      <c r="H3" s="1747"/>
      <c r="I3" s="1747"/>
      <c r="J3" s="1747"/>
      <c r="K3" s="1747"/>
    </row>
    <row r="4" spans="1:11" s="1749" customFormat="1" ht="21" thickTop="1">
      <c r="A4" s="3041" t="s">
        <v>838</v>
      </c>
      <c r="B4" s="3042"/>
      <c r="C4" s="3045" t="s">
        <v>1783</v>
      </c>
      <c r="D4" s="3046"/>
      <c r="E4" s="3047"/>
      <c r="F4" s="3045" t="s">
        <v>1784</v>
      </c>
      <c r="G4" s="3046"/>
      <c r="H4" s="3047"/>
      <c r="I4" s="3045" t="s">
        <v>1785</v>
      </c>
      <c r="J4" s="3046"/>
      <c r="K4" s="3048"/>
    </row>
    <row r="5" spans="1:11" s="1749" customFormat="1" ht="31.5" customHeight="1">
      <c r="A5" s="3043"/>
      <c r="B5" s="3044"/>
      <c r="C5" s="1750" t="s">
        <v>1786</v>
      </c>
      <c r="D5" s="1750" t="s">
        <v>1787</v>
      </c>
      <c r="E5" s="1751" t="s">
        <v>1788</v>
      </c>
      <c r="F5" s="1750" t="s">
        <v>1786</v>
      </c>
      <c r="G5" s="1750" t="s">
        <v>1787</v>
      </c>
      <c r="H5" s="1751" t="s">
        <v>1788</v>
      </c>
      <c r="I5" s="1750" t="s">
        <v>1786</v>
      </c>
      <c r="J5" s="1750" t="s">
        <v>1787</v>
      </c>
      <c r="K5" s="1752" t="s">
        <v>1788</v>
      </c>
    </row>
    <row r="6" spans="1:11" s="1757" customFormat="1" ht="24.95" customHeight="1">
      <c r="A6" s="3038" t="s">
        <v>1633</v>
      </c>
      <c r="B6" s="3039"/>
      <c r="C6" s="1753">
        <v>599.29999999999995</v>
      </c>
      <c r="D6" s="1753">
        <v>346.1</v>
      </c>
      <c r="E6" s="1753">
        <v>945.4</v>
      </c>
      <c r="F6" s="1754">
        <v>3.6100234925606891</v>
      </c>
      <c r="G6" s="1754">
        <v>2.0848141678212158</v>
      </c>
      <c r="H6" s="1754">
        <v>5.6948376603819044</v>
      </c>
      <c r="I6" s="1755" t="s">
        <v>300</v>
      </c>
      <c r="J6" s="1755" t="s">
        <v>300</v>
      </c>
      <c r="K6" s="1756" t="s">
        <v>300</v>
      </c>
    </row>
    <row r="7" spans="1:11" s="1757" customFormat="1" ht="24.95" customHeight="1">
      <c r="A7" s="3032" t="s">
        <v>1635</v>
      </c>
      <c r="B7" s="3033"/>
      <c r="C7" s="1758">
        <v>737.1</v>
      </c>
      <c r="D7" s="1758">
        <v>477.2</v>
      </c>
      <c r="E7" s="1758">
        <v>1214.3</v>
      </c>
      <c r="F7" s="1759">
        <v>4.2376681614349776</v>
      </c>
      <c r="G7" s="1759">
        <v>2.743474761411981</v>
      </c>
      <c r="H7" s="1759">
        <v>6.9811429228469581</v>
      </c>
      <c r="I7" s="1759">
        <f>C7/C6*100-100</f>
        <v>22.993492407809129</v>
      </c>
      <c r="J7" s="1759">
        <f>D7/D6*100-100</f>
        <v>37.879225657324469</v>
      </c>
      <c r="K7" s="1760">
        <f>E7/E6*100-100</f>
        <v>28.442987095409364</v>
      </c>
    </row>
    <row r="8" spans="1:11" s="1757" customFormat="1" ht="24.95" customHeight="1">
      <c r="A8" s="3032" t="s">
        <v>1637</v>
      </c>
      <c r="B8" s="3033"/>
      <c r="C8" s="1758">
        <v>1013.8</v>
      </c>
      <c r="D8" s="1758">
        <v>629.4</v>
      </c>
      <c r="E8" s="1758">
        <v>1643.1999999999998</v>
      </c>
      <c r="F8" s="1759">
        <v>5.8667962940458205</v>
      </c>
      <c r="G8" s="1759">
        <v>3.642297876772973</v>
      </c>
      <c r="H8" s="1759">
        <v>9.509094170818793</v>
      </c>
      <c r="I8" s="1759">
        <f t="shared" ref="I8:K49" si="0">C8/C7*100-100</f>
        <v>37.539004205670864</v>
      </c>
      <c r="J8" s="1759">
        <f t="shared" si="0"/>
        <v>31.894383906119032</v>
      </c>
      <c r="K8" s="1760">
        <f t="shared" si="0"/>
        <v>35.320760932224317</v>
      </c>
    </row>
    <row r="9" spans="1:11" s="1757" customFormat="1" ht="24.95" customHeight="1">
      <c r="A9" s="3032" t="s">
        <v>1639</v>
      </c>
      <c r="B9" s="3033"/>
      <c r="C9" s="1758">
        <v>1224.5999999999999</v>
      </c>
      <c r="D9" s="1758">
        <v>972.3</v>
      </c>
      <c r="E9" s="1758">
        <v>2196.8999999999996</v>
      </c>
      <c r="F9" s="1759">
        <v>6.207735590814619</v>
      </c>
      <c r="G9" s="1759">
        <v>4.9287778172048453</v>
      </c>
      <c r="H9" s="1759">
        <v>11.136513408019463</v>
      </c>
      <c r="I9" s="1759">
        <f t="shared" si="0"/>
        <v>20.793055829552173</v>
      </c>
      <c r="J9" s="1759">
        <f t="shared" si="0"/>
        <v>54.480457578646337</v>
      </c>
      <c r="K9" s="1760">
        <f t="shared" si="0"/>
        <v>33.696445959104182</v>
      </c>
    </row>
    <row r="10" spans="1:11" s="1757" customFormat="1" ht="24.95" customHeight="1">
      <c r="A10" s="3032" t="s">
        <v>1641</v>
      </c>
      <c r="B10" s="3033"/>
      <c r="C10" s="1758">
        <v>1395.2</v>
      </c>
      <c r="D10" s="1758">
        <v>1320.9</v>
      </c>
      <c r="E10" s="1758">
        <v>2716.1000000000004</v>
      </c>
      <c r="F10" s="1759">
        <v>5.3398652786282916</v>
      </c>
      <c r="G10" s="1759">
        <v>5.0554960195958367</v>
      </c>
      <c r="H10" s="1759">
        <v>10.395361298224129</v>
      </c>
      <c r="I10" s="1759">
        <f t="shared" si="0"/>
        <v>13.931079536175091</v>
      </c>
      <c r="J10" s="1759">
        <f t="shared" si="0"/>
        <v>35.853131749460061</v>
      </c>
      <c r="K10" s="1760">
        <f t="shared" si="0"/>
        <v>23.633301470253571</v>
      </c>
    </row>
    <row r="11" spans="1:11" s="1757" customFormat="1" ht="24.95" customHeight="1">
      <c r="A11" s="3032" t="s">
        <v>1643</v>
      </c>
      <c r="B11" s="3033"/>
      <c r="C11" s="1758">
        <v>1502.8</v>
      </c>
      <c r="D11" s="1758">
        <v>1807.3</v>
      </c>
      <c r="E11" s="1758">
        <v>3310.1</v>
      </c>
      <c r="F11" s="1759">
        <v>6.4356986852811442</v>
      </c>
      <c r="G11" s="1759">
        <v>7.7397113613977986</v>
      </c>
      <c r="H11" s="1759">
        <v>14.175410046678943</v>
      </c>
      <c r="I11" s="1759">
        <f t="shared" si="0"/>
        <v>7.7121559633027488</v>
      </c>
      <c r="J11" s="1759">
        <f t="shared" si="0"/>
        <v>36.823377999848589</v>
      </c>
      <c r="K11" s="1760">
        <f t="shared" si="0"/>
        <v>21.869592430322868</v>
      </c>
    </row>
    <row r="12" spans="1:11" s="1757" customFormat="1" ht="24.95" customHeight="1">
      <c r="A12" s="3032" t="s">
        <v>1645</v>
      </c>
      <c r="B12" s="3033"/>
      <c r="C12" s="1758">
        <v>1443.8</v>
      </c>
      <c r="D12" s="1758">
        <v>2451.3000000000002</v>
      </c>
      <c r="E12" s="1758">
        <v>3895.1000000000004</v>
      </c>
      <c r="F12" s="1759">
        <v>5.287288973523272</v>
      </c>
      <c r="G12" s="1759">
        <v>8.9768191306258469</v>
      </c>
      <c r="H12" s="1759">
        <v>14.26410810414912</v>
      </c>
      <c r="I12" s="1759">
        <f t="shared" si="0"/>
        <v>-3.9260047910566982</v>
      </c>
      <c r="J12" s="1759">
        <f t="shared" si="0"/>
        <v>35.633265091573065</v>
      </c>
      <c r="K12" s="1760">
        <f t="shared" si="0"/>
        <v>17.673182079091276</v>
      </c>
    </row>
    <row r="13" spans="1:11" s="1757" customFormat="1" ht="24.95" customHeight="1">
      <c r="A13" s="3032" t="s">
        <v>1647</v>
      </c>
      <c r="B13" s="3033"/>
      <c r="C13" s="1758">
        <v>1900</v>
      </c>
      <c r="D13" s="1758">
        <v>3177.8</v>
      </c>
      <c r="E13" s="1758">
        <v>5077.8</v>
      </c>
      <c r="F13" s="1759">
        <v>6.1314057054343616</v>
      </c>
      <c r="G13" s="1759">
        <v>10.254937395120692</v>
      </c>
      <c r="H13" s="1759">
        <v>16.386343100555052</v>
      </c>
      <c r="I13" s="1759">
        <f t="shared" si="0"/>
        <v>31.597174123839864</v>
      </c>
      <c r="J13" s="1759">
        <f t="shared" si="0"/>
        <v>29.637335291477996</v>
      </c>
      <c r="K13" s="1760">
        <f t="shared" si="0"/>
        <v>30.363790403327243</v>
      </c>
    </row>
    <row r="14" spans="1:11" s="1757" customFormat="1" ht="24.95" customHeight="1">
      <c r="A14" s="3032" t="s">
        <v>1649</v>
      </c>
      <c r="B14" s="3033"/>
      <c r="C14" s="1758">
        <v>2878.1</v>
      </c>
      <c r="D14" s="1758">
        <v>4717.6000000000004</v>
      </c>
      <c r="E14" s="1758">
        <v>7595.7000000000007</v>
      </c>
      <c r="F14" s="1759">
        <v>8.5098016025546261</v>
      </c>
      <c r="G14" s="1759">
        <v>13.948730078945035</v>
      </c>
      <c r="H14" s="1759">
        <v>22.458531681499665</v>
      </c>
      <c r="I14" s="1759">
        <f t="shared" si="0"/>
        <v>51.478947368421046</v>
      </c>
      <c r="J14" s="1759">
        <f t="shared" si="0"/>
        <v>48.454905909748874</v>
      </c>
      <c r="K14" s="1760">
        <f t="shared" si="0"/>
        <v>49.586435070306038</v>
      </c>
    </row>
    <row r="15" spans="1:11" s="1757" customFormat="1" ht="24.95" customHeight="1">
      <c r="A15" s="3032" t="s">
        <v>1651</v>
      </c>
      <c r="B15" s="3033"/>
      <c r="C15" s="1758">
        <v>4337.1000000000004</v>
      </c>
      <c r="D15" s="1758">
        <v>6321.1</v>
      </c>
      <c r="E15" s="1758">
        <v>10658.2</v>
      </c>
      <c r="F15" s="1759">
        <v>11.038686688724868</v>
      </c>
      <c r="G15" s="1759">
        <v>16.088317638075846</v>
      </c>
      <c r="H15" s="1759">
        <v>27.127004326800712</v>
      </c>
      <c r="I15" s="1759">
        <f t="shared" si="0"/>
        <v>50.693165630103209</v>
      </c>
      <c r="J15" s="1759">
        <f t="shared" si="0"/>
        <v>33.989740546040366</v>
      </c>
      <c r="K15" s="1760">
        <f t="shared" si="0"/>
        <v>40.318864620772274</v>
      </c>
    </row>
    <row r="16" spans="1:11" s="1757" customFormat="1" ht="24.95" customHeight="1">
      <c r="A16" s="3032" t="s">
        <v>1653</v>
      </c>
      <c r="B16" s="3033"/>
      <c r="C16" s="1758">
        <v>6031.6</v>
      </c>
      <c r="D16" s="1758">
        <v>9203.2000000000007</v>
      </c>
      <c r="E16" s="1758">
        <v>15234.800000000001</v>
      </c>
      <c r="F16" s="1759">
        <v>12.946952055520253</v>
      </c>
      <c r="G16" s="1759">
        <v>19.754855951549175</v>
      </c>
      <c r="H16" s="1759">
        <v>32.701808007069424</v>
      </c>
      <c r="I16" s="1759">
        <f t="shared" si="0"/>
        <v>39.069885407299807</v>
      </c>
      <c r="J16" s="1759">
        <f t="shared" si="0"/>
        <v>45.594912277926312</v>
      </c>
      <c r="K16" s="1760">
        <f t="shared" si="0"/>
        <v>42.939708393537387</v>
      </c>
    </row>
    <row r="17" spans="1:11" s="1757" customFormat="1" ht="24.95" customHeight="1">
      <c r="A17" s="3032" t="s">
        <v>1655</v>
      </c>
      <c r="B17" s="3033"/>
      <c r="C17" s="1758">
        <v>7190.2</v>
      </c>
      <c r="D17" s="1758">
        <v>10330.200000000001</v>
      </c>
      <c r="E17" s="1758">
        <v>17520.400000000001</v>
      </c>
      <c r="F17" s="1759">
        <v>12.900850824444882</v>
      </c>
      <c r="G17" s="1759">
        <v>18.534723538521948</v>
      </c>
      <c r="H17" s="1759">
        <v>31.435574362966829</v>
      </c>
      <c r="I17" s="1759">
        <f t="shared" si="0"/>
        <v>19.208833477021003</v>
      </c>
      <c r="J17" s="1759">
        <f t="shared" si="0"/>
        <v>12.245740611961068</v>
      </c>
      <c r="K17" s="1760">
        <f t="shared" si="0"/>
        <v>15.002494289390086</v>
      </c>
    </row>
    <row r="18" spans="1:11" s="1757" customFormat="1" ht="24.95" customHeight="1">
      <c r="A18" s="3032" t="s">
        <v>1657</v>
      </c>
      <c r="B18" s="3033"/>
      <c r="C18" s="1758">
        <v>8997.4</v>
      </c>
      <c r="D18" s="1758">
        <v>15171.9</v>
      </c>
      <c r="E18" s="1758">
        <v>24169.3</v>
      </c>
      <c r="F18" s="1759">
        <v>14.088265061186789</v>
      </c>
      <c r="G18" s="1759">
        <v>23.756390588594464</v>
      </c>
      <c r="H18" s="1759">
        <v>37.844655649781259</v>
      </c>
      <c r="I18" s="1759">
        <f t="shared" si="0"/>
        <v>25.134210453116751</v>
      </c>
      <c r="J18" s="1759">
        <f t="shared" si="0"/>
        <v>46.869373293837469</v>
      </c>
      <c r="K18" s="1760">
        <f t="shared" si="0"/>
        <v>37.949476039359809</v>
      </c>
    </row>
    <row r="19" spans="1:11" s="1757" customFormat="1" ht="24.95" customHeight="1">
      <c r="A19" s="3032" t="s">
        <v>1659</v>
      </c>
      <c r="B19" s="3033"/>
      <c r="C19" s="1758">
        <v>11636</v>
      </c>
      <c r="D19" s="1758">
        <v>20826</v>
      </c>
      <c r="E19" s="1758">
        <v>32462</v>
      </c>
      <c r="F19" s="1759">
        <v>15.130135494188346</v>
      </c>
      <c r="G19" s="1759">
        <v>27.079769835163841</v>
      </c>
      <c r="H19" s="1759">
        <v>42.209905329352189</v>
      </c>
      <c r="I19" s="1759">
        <f t="shared" si="0"/>
        <v>29.326249805499373</v>
      </c>
      <c r="J19" s="1759">
        <f t="shared" si="0"/>
        <v>37.266921084373081</v>
      </c>
      <c r="K19" s="1760">
        <f t="shared" si="0"/>
        <v>34.310881986652475</v>
      </c>
    </row>
    <row r="20" spans="1:11" s="1757" customFormat="1" ht="24.95" customHeight="1">
      <c r="A20" s="3032" t="s">
        <v>1661</v>
      </c>
      <c r="B20" s="3033"/>
      <c r="C20" s="1758">
        <v>12887.9</v>
      </c>
      <c r="D20" s="1758">
        <v>29216.9</v>
      </c>
      <c r="E20" s="1758">
        <v>42104.800000000003</v>
      </c>
      <c r="F20" s="1759">
        <v>14.437050637603772</v>
      </c>
      <c r="G20" s="1759">
        <v>32.728828185647444</v>
      </c>
      <c r="H20" s="1759">
        <v>47.165878823251219</v>
      </c>
      <c r="I20" s="1759">
        <f t="shared" si="0"/>
        <v>10.75885183911997</v>
      </c>
      <c r="J20" s="1759">
        <f t="shared" si="0"/>
        <v>40.290502256794412</v>
      </c>
      <c r="K20" s="1760">
        <f t="shared" si="0"/>
        <v>29.704885712525424</v>
      </c>
    </row>
    <row r="21" spans="1:11" s="1757" customFormat="1" ht="24.95" customHeight="1">
      <c r="A21" s="3032" t="s">
        <v>1663</v>
      </c>
      <c r="B21" s="3033"/>
      <c r="C21" s="1758">
        <v>14673.1</v>
      </c>
      <c r="D21" s="1758">
        <v>36800.9</v>
      </c>
      <c r="E21" s="1758">
        <v>51474</v>
      </c>
      <c r="F21" s="1759">
        <v>14.188446997591928</v>
      </c>
      <c r="G21" s="1759">
        <v>35.585364995377986</v>
      </c>
      <c r="H21" s="1759">
        <v>49.773811992969911</v>
      </c>
      <c r="I21" s="1759">
        <f t="shared" si="0"/>
        <v>13.85175241893559</v>
      </c>
      <c r="J21" s="1759">
        <f t="shared" si="0"/>
        <v>25.957579346200305</v>
      </c>
      <c r="K21" s="1760">
        <f t="shared" si="0"/>
        <v>22.252094773042487</v>
      </c>
    </row>
    <row r="22" spans="1:11" s="1757" customFormat="1" ht="24.95" customHeight="1">
      <c r="A22" s="3032" t="s">
        <v>1665</v>
      </c>
      <c r="B22" s="3033"/>
      <c r="C22" s="1758">
        <v>20855.900000000001</v>
      </c>
      <c r="D22" s="1758">
        <v>59505.3</v>
      </c>
      <c r="E22" s="1758">
        <v>80361.200000000012</v>
      </c>
      <c r="F22" s="1759">
        <v>17.326454014323524</v>
      </c>
      <c r="G22" s="1759">
        <v>49.435212292853606</v>
      </c>
      <c r="H22" s="1759">
        <v>66.761666307177137</v>
      </c>
      <c r="I22" s="1759">
        <f t="shared" si="0"/>
        <v>42.136971737397005</v>
      </c>
      <c r="J22" s="1759">
        <f t="shared" si="0"/>
        <v>61.695230279694272</v>
      </c>
      <c r="K22" s="1760">
        <f t="shared" si="0"/>
        <v>56.119982903990376</v>
      </c>
    </row>
    <row r="23" spans="1:11" s="1757" customFormat="1" ht="24.95" customHeight="1">
      <c r="A23" s="3032" t="s">
        <v>1667</v>
      </c>
      <c r="B23" s="3033"/>
      <c r="C23" s="1758">
        <v>23234.9</v>
      </c>
      <c r="D23" s="1758">
        <v>70923.899999999994</v>
      </c>
      <c r="E23" s="1758">
        <v>94158.799999999988</v>
      </c>
      <c r="F23" s="1759">
        <v>15.543076515112178</v>
      </c>
      <c r="G23" s="1759">
        <v>47.444818116289049</v>
      </c>
      <c r="H23" s="1759">
        <v>62.987894631401218</v>
      </c>
      <c r="I23" s="1759">
        <f t="shared" si="0"/>
        <v>11.406844106463893</v>
      </c>
      <c r="J23" s="1759">
        <f t="shared" si="0"/>
        <v>19.189215078320743</v>
      </c>
      <c r="K23" s="1760">
        <f t="shared" si="0"/>
        <v>17.169479798708792</v>
      </c>
    </row>
    <row r="24" spans="1:11" s="1757" customFormat="1" ht="24.95" customHeight="1">
      <c r="A24" s="3032" t="s">
        <v>1669</v>
      </c>
      <c r="B24" s="3033"/>
      <c r="C24" s="1758">
        <v>25456</v>
      </c>
      <c r="D24" s="1758">
        <v>87420.800000000003</v>
      </c>
      <c r="E24" s="1758">
        <v>112876.8</v>
      </c>
      <c r="F24" s="1758">
        <f>C24/'GDP-annex'!C24*100</f>
        <v>14.845399302518167</v>
      </c>
      <c r="G24" s="1758">
        <f>D24/'GDP-annex'!C24*100</f>
        <v>50.981956448207889</v>
      </c>
      <c r="H24" s="1758">
        <f>E24/'GDP-annex'!C24*100</f>
        <v>65.827355750726056</v>
      </c>
      <c r="I24" s="1759">
        <f t="shared" si="0"/>
        <v>9.5593267025035402</v>
      </c>
      <c r="J24" s="1759">
        <f t="shared" si="0"/>
        <v>23.260001212567289</v>
      </c>
      <c r="K24" s="1760">
        <f t="shared" si="0"/>
        <v>19.879182827308782</v>
      </c>
    </row>
    <row r="25" spans="1:11" s="1757" customFormat="1" ht="24.95" customHeight="1">
      <c r="A25" s="3032" t="s">
        <v>1671</v>
      </c>
      <c r="B25" s="3033"/>
      <c r="C25" s="1758">
        <v>30631.21</v>
      </c>
      <c r="D25" s="1758">
        <v>101966.8</v>
      </c>
      <c r="E25" s="1758">
        <v>132598.01</v>
      </c>
      <c r="F25" s="1758">
        <f>C25/'GDP-annex'!C25*100</f>
        <v>15.371557469187843</v>
      </c>
      <c r="G25" s="1758">
        <f>D25/'GDP-annex'!C25*100</f>
        <v>51.169657553494716</v>
      </c>
      <c r="H25" s="1758">
        <f>E25/'GDP-annex'!C25*100</f>
        <v>66.541215022682564</v>
      </c>
      <c r="I25" s="1759">
        <f t="shared" si="0"/>
        <v>20.33002042740415</v>
      </c>
      <c r="J25" s="1759">
        <f t="shared" si="0"/>
        <v>16.639060726966576</v>
      </c>
      <c r="K25" s="1760">
        <f t="shared" si="0"/>
        <v>17.471446745478275</v>
      </c>
    </row>
    <row r="26" spans="1:11" s="1757" customFormat="1" ht="24.95" customHeight="1">
      <c r="A26" s="3032" t="s">
        <v>1673</v>
      </c>
      <c r="B26" s="3033"/>
      <c r="C26" s="1758">
        <v>32057.9</v>
      </c>
      <c r="D26" s="1758">
        <v>113000.9</v>
      </c>
      <c r="E26" s="1758">
        <v>145058.79999999999</v>
      </c>
      <c r="F26" s="1758">
        <f>C26/'GDP-annex'!C26*100</f>
        <v>14.626622561879776</v>
      </c>
      <c r="G26" s="1758">
        <f>D26/'GDP-annex'!C26*100</f>
        <v>51.557385650735711</v>
      </c>
      <c r="H26" s="1758">
        <f>E26/'GDP-annex'!C26*100</f>
        <v>66.184008212615481</v>
      </c>
      <c r="I26" s="1759">
        <f t="shared" si="0"/>
        <v>4.6576351374953902</v>
      </c>
      <c r="J26" s="1759">
        <f t="shared" si="0"/>
        <v>10.821267314459206</v>
      </c>
      <c r="K26" s="1760">
        <f t="shared" si="0"/>
        <v>9.3974185585439614</v>
      </c>
    </row>
    <row r="27" spans="1:11" s="1757" customFormat="1" ht="24.95" customHeight="1">
      <c r="A27" s="3032" t="s">
        <v>1675</v>
      </c>
      <c r="B27" s="3033"/>
      <c r="C27" s="1758">
        <v>34241.800000000003</v>
      </c>
      <c r="D27" s="1758">
        <v>128044.4</v>
      </c>
      <c r="E27" s="1758">
        <v>162286.20000000001</v>
      </c>
      <c r="F27" s="1758">
        <f>C27/'GDP-annex'!C27*100</f>
        <v>13.756533407254745</v>
      </c>
      <c r="G27" s="1758">
        <f>D27/'GDP-annex'!C27*100</f>
        <v>51.441427326013503</v>
      </c>
      <c r="H27" s="1758">
        <f>E27/'GDP-annex'!C27*100</f>
        <v>65.19796073326826</v>
      </c>
      <c r="I27" s="1759">
        <f t="shared" si="0"/>
        <v>6.8123613836215071</v>
      </c>
      <c r="J27" s="1759">
        <f t="shared" si="0"/>
        <v>13.312725827847387</v>
      </c>
      <c r="K27" s="1760">
        <f t="shared" si="0"/>
        <v>11.876149533844213</v>
      </c>
    </row>
    <row r="28" spans="1:11" s="1757" customFormat="1" ht="24.95" customHeight="1">
      <c r="A28" s="3032" t="s">
        <v>1677</v>
      </c>
      <c r="B28" s="3033"/>
      <c r="C28" s="1758">
        <v>35890.800000000003</v>
      </c>
      <c r="D28" s="1758">
        <v>132086.79999999999</v>
      </c>
      <c r="E28" s="1758">
        <v>167977.59999999998</v>
      </c>
      <c r="F28" s="1758">
        <f>C28/'GDP-annex'!C28*100</f>
        <v>12.79470113684571</v>
      </c>
      <c r="G28" s="1758">
        <f>D28/'GDP-annex'!C28*100</f>
        <v>47.08758595858302</v>
      </c>
      <c r="H28" s="1758">
        <f>E28/'GDP-annex'!C28*100</f>
        <v>59.882287095428723</v>
      </c>
      <c r="I28" s="1759">
        <f t="shared" si="0"/>
        <v>4.8157515083903348</v>
      </c>
      <c r="J28" s="1759">
        <f t="shared" si="0"/>
        <v>3.1570299052516191</v>
      </c>
      <c r="K28" s="1760">
        <f t="shared" si="0"/>
        <v>3.5070141515421369</v>
      </c>
    </row>
    <row r="29" spans="1:11" s="1757" customFormat="1" ht="24.95" customHeight="1">
      <c r="A29" s="3032" t="s">
        <v>1679</v>
      </c>
      <c r="B29" s="3033"/>
      <c r="C29" s="1758">
        <v>38406.6</v>
      </c>
      <c r="D29" s="1758">
        <v>161208</v>
      </c>
      <c r="E29" s="1758">
        <v>199614.6</v>
      </c>
      <c r="F29" s="1758">
        <f>C29/'GDP-annex'!C29*100</f>
        <v>12.766241752397415</v>
      </c>
      <c r="G29" s="1758">
        <f>D29/'GDP-annex'!C29*100</f>
        <v>53.585068723096605</v>
      </c>
      <c r="H29" s="1758">
        <f>E29/'GDP-annex'!C29*100</f>
        <v>66.351310475494031</v>
      </c>
      <c r="I29" s="1759">
        <f t="shared" si="0"/>
        <v>7.0095957738473231</v>
      </c>
      <c r="J29" s="1759">
        <f t="shared" si="0"/>
        <v>22.047017567236111</v>
      </c>
      <c r="K29" s="1760">
        <f t="shared" si="0"/>
        <v>18.834058826891223</v>
      </c>
    </row>
    <row r="30" spans="1:11" s="1757" customFormat="1" ht="24.95" customHeight="1">
      <c r="A30" s="3032" t="s">
        <v>1681</v>
      </c>
      <c r="B30" s="3033"/>
      <c r="C30" s="1758">
        <v>49669.7</v>
      </c>
      <c r="D30" s="1758">
        <v>169465.9</v>
      </c>
      <c r="E30" s="1758">
        <v>219135.59999999998</v>
      </c>
      <c r="F30" s="1758">
        <f>C30/'GDP-annex'!C30*100</f>
        <v>14.521775485621397</v>
      </c>
      <c r="G30" s="1758">
        <f>D30/'GDP-annex'!C30*100</f>
        <v>49.546217357237246</v>
      </c>
      <c r="H30" s="1758">
        <f>E30/'GDP-annex'!C30*100</f>
        <v>64.067992842858629</v>
      </c>
      <c r="I30" s="1759">
        <f t="shared" si="0"/>
        <v>29.325949185817024</v>
      </c>
      <c r="J30" s="1759">
        <f t="shared" si="0"/>
        <v>5.122512530395511</v>
      </c>
      <c r="K30" s="1760">
        <f t="shared" si="0"/>
        <v>9.7793447974246135</v>
      </c>
    </row>
    <row r="31" spans="1:11" s="1757" customFormat="1" ht="24.95" customHeight="1">
      <c r="A31" s="3032" t="s">
        <v>1683</v>
      </c>
      <c r="B31" s="3033"/>
      <c r="C31" s="1758">
        <v>54357</v>
      </c>
      <c r="D31" s="1758">
        <v>190691.20000000001</v>
      </c>
      <c r="E31" s="1758">
        <v>245048.2</v>
      </c>
      <c r="F31" s="1758">
        <f>C31/'GDP-annex'!C31*100</f>
        <v>14.323773083733874</v>
      </c>
      <c r="G31" s="1758">
        <f>D31/'GDP-annex'!C31*100</f>
        <v>50.249599460325491</v>
      </c>
      <c r="H31" s="1758">
        <f>E31/'GDP-annex'!C31*100</f>
        <v>64.573372544059367</v>
      </c>
      <c r="I31" s="1759">
        <f t="shared" si="0"/>
        <v>9.4369404284704785</v>
      </c>
      <c r="J31" s="1759">
        <f t="shared" si="0"/>
        <v>12.524820627630689</v>
      </c>
      <c r="K31" s="1760">
        <f t="shared" si="0"/>
        <v>11.824915714288338</v>
      </c>
    </row>
    <row r="32" spans="1:11" s="1757" customFormat="1" ht="24.95" customHeight="1">
      <c r="A32" s="3032" t="s">
        <v>383</v>
      </c>
      <c r="B32" s="3033"/>
      <c r="C32" s="1758">
        <v>60043.8</v>
      </c>
      <c r="D32" s="1758">
        <v>201550.6</v>
      </c>
      <c r="E32" s="1758">
        <v>261594.40000000002</v>
      </c>
      <c r="F32" s="1758">
        <f>C32/'GDP-annex'!C32*100</f>
        <v>13.599369449559362</v>
      </c>
      <c r="G32" s="1758">
        <f>D32/'GDP-annex'!C32*100</f>
        <v>45.649360503172005</v>
      </c>
      <c r="H32" s="1758">
        <f>E32/'GDP-annex'!C32*100</f>
        <v>59.248729952731374</v>
      </c>
      <c r="I32" s="1759">
        <f t="shared" si="0"/>
        <v>10.461946023511231</v>
      </c>
      <c r="J32" s="1759">
        <f t="shared" si="0"/>
        <v>5.694756758570918</v>
      </c>
      <c r="K32" s="1760">
        <f t="shared" si="0"/>
        <v>6.7522226239572518</v>
      </c>
    </row>
    <row r="33" spans="1:11" s="1757" customFormat="1" ht="24.95" customHeight="1">
      <c r="A33" s="3032" t="s">
        <v>1685</v>
      </c>
      <c r="B33" s="3033"/>
      <c r="C33" s="1758">
        <v>73620.899999999994</v>
      </c>
      <c r="D33" s="1758">
        <v>220125.6</v>
      </c>
      <c r="E33" s="1758">
        <v>293746.5</v>
      </c>
      <c r="F33" s="1758">
        <f>C33/'GDP-annex'!C33*100</f>
        <v>16.023962045296468</v>
      </c>
      <c r="G33" s="1758">
        <f>D33/'GDP-annex'!C33*100</f>
        <v>47.911452584770245</v>
      </c>
      <c r="H33" s="1758">
        <f>E33/'GDP-annex'!C33*100</f>
        <v>63.93541463006671</v>
      </c>
      <c r="I33" s="1759">
        <f t="shared" si="0"/>
        <v>22.611993244931199</v>
      </c>
      <c r="J33" s="1759">
        <f t="shared" si="0"/>
        <v>9.2160479800109698</v>
      </c>
      <c r="K33" s="1760">
        <f t="shared" si="0"/>
        <v>12.290821210239969</v>
      </c>
    </row>
    <row r="34" spans="1:11" s="1757" customFormat="1" ht="24.95" customHeight="1">
      <c r="A34" s="3032" t="s">
        <v>1687</v>
      </c>
      <c r="B34" s="3033"/>
      <c r="C34" s="1758">
        <v>79518.2</v>
      </c>
      <c r="D34" s="1758">
        <v>223433.2</v>
      </c>
      <c r="E34" s="1758">
        <v>302951.40000000002</v>
      </c>
      <c r="F34" s="1758">
        <f>C34/'GDP-annex'!C34*100</f>
        <v>16.15465821774756</v>
      </c>
      <c r="G34" s="1758">
        <f>D34/'GDP-annex'!C34*100</f>
        <v>45.391960337352131</v>
      </c>
      <c r="H34" s="1758">
        <f>E34/'GDP-annex'!C34*100</f>
        <v>61.546618555099698</v>
      </c>
      <c r="I34" s="1759">
        <f t="shared" si="0"/>
        <v>8.0103611881952048</v>
      </c>
      <c r="J34" s="1759">
        <f t="shared" si="0"/>
        <v>1.5025966993389233</v>
      </c>
      <c r="K34" s="1760">
        <f t="shared" si="0"/>
        <v>3.133620315476108</v>
      </c>
    </row>
    <row r="35" spans="1:11" s="1757" customFormat="1" ht="24.95" customHeight="1">
      <c r="A35" s="3032" t="s">
        <v>1689</v>
      </c>
      <c r="B35" s="3033"/>
      <c r="C35" s="1758">
        <v>86133.7</v>
      </c>
      <c r="D35" s="1758">
        <v>232779.3</v>
      </c>
      <c r="E35" s="1758">
        <v>318913</v>
      </c>
      <c r="F35" s="1758">
        <f>C35/'GDP-annex'!C35*100</f>
        <v>16.047294208400338</v>
      </c>
      <c r="G35" s="1758">
        <f>D35/'GDP-annex'!C35*100</f>
        <v>43.368367000668542</v>
      </c>
      <c r="H35" s="1758">
        <f>E35/'GDP-annex'!C35*100</f>
        <v>59.41566120906888</v>
      </c>
      <c r="I35" s="1759">
        <f t="shared" si="0"/>
        <v>8.3194790626548496</v>
      </c>
      <c r="J35" s="1759">
        <f t="shared" si="0"/>
        <v>4.1829504299271321</v>
      </c>
      <c r="K35" s="1760">
        <f t="shared" si="0"/>
        <v>5.268699864070598</v>
      </c>
    </row>
    <row r="36" spans="1:11" s="1757" customFormat="1" ht="24.95" customHeight="1">
      <c r="A36" s="3032" t="s">
        <v>1691</v>
      </c>
      <c r="B36" s="3033"/>
      <c r="C36" s="1758">
        <v>87564.3</v>
      </c>
      <c r="D36" s="1758">
        <v>219641.9</v>
      </c>
      <c r="E36" s="1758">
        <v>307206.2</v>
      </c>
      <c r="F36" s="1758">
        <f>C36/'GDP-annex'!C36*100</f>
        <v>14.856220869113578</v>
      </c>
      <c r="G36" s="1758">
        <f>D36/'GDP-annex'!C36*100</f>
        <v>37.264599597230344</v>
      </c>
      <c r="H36" s="1758">
        <f>E36/'GDP-annex'!C36*100</f>
        <v>52.120820466343929</v>
      </c>
      <c r="I36" s="1759">
        <f t="shared" si="0"/>
        <v>1.6609062422722047</v>
      </c>
      <c r="J36" s="1759">
        <f t="shared" si="0"/>
        <v>-5.6437148835828594</v>
      </c>
      <c r="K36" s="1760">
        <f t="shared" si="0"/>
        <v>-3.6708443995697877</v>
      </c>
    </row>
    <row r="37" spans="1:11" s="1757" customFormat="1" ht="24.95" customHeight="1">
      <c r="A37" s="3032" t="s">
        <v>1693</v>
      </c>
      <c r="B37" s="3033"/>
      <c r="C37" s="1758">
        <v>89954.934000000008</v>
      </c>
      <c r="D37" s="1758">
        <v>233968.6</v>
      </c>
      <c r="E37" s="1758">
        <v>323923.53399999999</v>
      </c>
      <c r="F37" s="1758">
        <f>C37/'GDP-annex'!C37*100</f>
        <v>13.752807948126428</v>
      </c>
      <c r="G37" s="1758">
        <f>D37/'GDP-annex'!C37*100</f>
        <v>35.770413901832363</v>
      </c>
      <c r="H37" s="1758">
        <f>E37/'GDP-annex'!C37*100</f>
        <v>49.523221849958794</v>
      </c>
      <c r="I37" s="1759">
        <f t="shared" si="0"/>
        <v>2.7301468749250546</v>
      </c>
      <c r="J37" s="1759">
        <f t="shared" si="0"/>
        <v>6.5227536276093048</v>
      </c>
      <c r="K37" s="1760">
        <f t="shared" si="0"/>
        <v>5.4417306681961293</v>
      </c>
    </row>
    <row r="38" spans="1:11" s="1757" customFormat="1" ht="24.95" customHeight="1">
      <c r="A38" s="3032" t="s">
        <v>1328</v>
      </c>
      <c r="B38" s="3033"/>
      <c r="C38" s="1758">
        <v>99303.8</v>
      </c>
      <c r="D38" s="1758">
        <v>216628.9</v>
      </c>
      <c r="E38" s="1758">
        <v>315932.7</v>
      </c>
      <c r="F38" s="1758">
        <f>C38/'GDP-annex'!C38*100</f>
        <v>13.643874789097666</v>
      </c>
      <c r="G38" s="1758">
        <f>D38/'GDP-annex'!C38*100</f>
        <v>29.763791388647356</v>
      </c>
      <c r="H38" s="1758">
        <f>E38/'GDP-annex'!C38*100</f>
        <v>43.407666177745021</v>
      </c>
      <c r="I38" s="1759">
        <f t="shared" si="0"/>
        <v>10.392832926763077</v>
      </c>
      <c r="J38" s="1759">
        <f t="shared" si="0"/>
        <v>-7.411122689112986</v>
      </c>
      <c r="K38" s="1760">
        <f t="shared" si="0"/>
        <v>-2.4668889911530698</v>
      </c>
    </row>
    <row r="39" spans="1:11" s="1757" customFormat="1" ht="24.95" customHeight="1">
      <c r="A39" s="3032" t="s">
        <v>1329</v>
      </c>
      <c r="B39" s="3033"/>
      <c r="C39" s="1758">
        <v>111239.13499999999</v>
      </c>
      <c r="D39" s="1758">
        <v>249965.4</v>
      </c>
      <c r="E39" s="1758">
        <v>361204.53499999997</v>
      </c>
      <c r="F39" s="1758">
        <f>C39/'GDP-annex'!C39*100</f>
        <v>13.637959485870132</v>
      </c>
      <c r="G39" s="1758">
        <f>D39/'GDP-annex'!C39*100</f>
        <v>30.645851372984172</v>
      </c>
      <c r="H39" s="1758">
        <f>E39/'GDP-annex'!C39*100</f>
        <v>44.283810858854302</v>
      </c>
      <c r="I39" s="1759">
        <f t="shared" si="0"/>
        <v>12.019011357067882</v>
      </c>
      <c r="J39" s="1759">
        <f t="shared" si="0"/>
        <v>15.388759302198366</v>
      </c>
      <c r="K39" s="1760">
        <f t="shared" si="0"/>
        <v>14.329581901461921</v>
      </c>
    </row>
    <row r="40" spans="1:11" s="1757" customFormat="1" ht="24.95" customHeight="1">
      <c r="A40" s="3032" t="s">
        <v>338</v>
      </c>
      <c r="B40" s="3033"/>
      <c r="C40" s="1758">
        <v>120873.7</v>
      </c>
      <c r="D40" s="1758">
        <v>277040.40000000002</v>
      </c>
      <c r="E40" s="1758">
        <v>397914.10000000003</v>
      </c>
      <c r="F40" s="1758">
        <f>C40/'GDP-annex'!C40*100</f>
        <v>12.230818829119858</v>
      </c>
      <c r="G40" s="1758">
        <f>D40/'GDP-annex'!C40*100</f>
        <v>28.03282219992354</v>
      </c>
      <c r="H40" s="1758">
        <f>E40/'GDP-annex'!C40*100</f>
        <v>40.263641029043399</v>
      </c>
      <c r="I40" s="1759">
        <f t="shared" si="0"/>
        <v>8.6611290172294133</v>
      </c>
      <c r="J40" s="1759">
        <f t="shared" si="0"/>
        <v>10.831499079472607</v>
      </c>
      <c r="K40" s="1760">
        <f t="shared" si="0"/>
        <v>10.16309637419144</v>
      </c>
    </row>
    <row r="41" spans="1:11" s="1757" customFormat="1" ht="24.95" customHeight="1">
      <c r="A41" s="3032" t="s">
        <v>339</v>
      </c>
      <c r="B41" s="3033"/>
      <c r="C41" s="1758">
        <v>142859.70000000001</v>
      </c>
      <c r="D41" s="1758">
        <v>256243.3</v>
      </c>
      <c r="E41" s="1758">
        <v>399103</v>
      </c>
      <c r="F41" s="1758">
        <f>C41/'GDP-annex'!C41*100</f>
        <v>11.977101365269135</v>
      </c>
      <c r="G41" s="1758">
        <f>D41/'GDP-annex'!C41*100</f>
        <v>21.482979302567962</v>
      </c>
      <c r="H41" s="1758">
        <f>E41/'GDP-annex'!C41*100</f>
        <v>33.460080667837097</v>
      </c>
      <c r="I41" s="1759">
        <f t="shared" si="0"/>
        <v>18.189233886279666</v>
      </c>
      <c r="J41" s="1759">
        <f t="shared" si="0"/>
        <v>-7.5068834725910136</v>
      </c>
      <c r="K41" s="1760">
        <f t="shared" si="0"/>
        <v>0.29878307906152202</v>
      </c>
    </row>
    <row r="42" spans="1:11" s="1757" customFormat="1" ht="24.95" customHeight="1">
      <c r="A42" s="3032" t="s">
        <v>340</v>
      </c>
      <c r="B42" s="3033"/>
      <c r="C42" s="1758">
        <v>179328.39</v>
      </c>
      <c r="D42" s="1758">
        <v>259551.8</v>
      </c>
      <c r="E42" s="1758">
        <v>438880.19</v>
      </c>
      <c r="F42" s="1758">
        <f>C42/'GDP-annex'!C42*100</f>
        <v>13.118830712836871</v>
      </c>
      <c r="G42" s="1758">
        <f>D42/'GDP-annex'!C42*100</f>
        <v>18.987602160550775</v>
      </c>
      <c r="H42" s="1758">
        <f>E42/'GDP-annex'!C42*100</f>
        <v>32.106432873387647</v>
      </c>
      <c r="I42" s="1759">
        <f t="shared" si="0"/>
        <v>25.527626055493613</v>
      </c>
      <c r="J42" s="1759">
        <f t="shared" si="0"/>
        <v>1.2911557102175806</v>
      </c>
      <c r="K42" s="1760">
        <f t="shared" si="0"/>
        <v>9.9666477074840287</v>
      </c>
    </row>
    <row r="43" spans="1:11" s="1761" customFormat="1" ht="24.95" customHeight="1">
      <c r="A43" s="3032" t="s">
        <v>341</v>
      </c>
      <c r="B43" s="3033"/>
      <c r="C43" s="1758">
        <v>209120.204</v>
      </c>
      <c r="D43" s="1758">
        <v>309287.09999999998</v>
      </c>
      <c r="E43" s="1758">
        <v>518407.304</v>
      </c>
      <c r="F43" s="1758">
        <f>C43/'GDP-annex'!C43*100</f>
        <v>13.691759255308778</v>
      </c>
      <c r="G43" s="1758">
        <f>D43/'GDP-annex'!C43*100</f>
        <v>20.250001831351554</v>
      </c>
      <c r="H43" s="1758">
        <f>E43/'GDP-annex'!C43*100</f>
        <v>33.941761086660335</v>
      </c>
      <c r="I43" s="1759">
        <f t="shared" si="0"/>
        <v>16.612993625827997</v>
      </c>
      <c r="J43" s="1759">
        <f t="shared" si="0"/>
        <v>19.161993867890729</v>
      </c>
      <c r="K43" s="1760">
        <f t="shared" si="0"/>
        <v>18.120461076176625</v>
      </c>
    </row>
    <row r="44" spans="1:11" s="1761" customFormat="1" ht="24.95" customHeight="1">
      <c r="A44" s="3032" t="s">
        <v>342</v>
      </c>
      <c r="B44" s="3033"/>
      <c r="C44" s="1758">
        <v>207001.70900000003</v>
      </c>
      <c r="D44" s="1758">
        <v>333441.5</v>
      </c>
      <c r="E44" s="1758">
        <v>540443.20900000003</v>
      </c>
      <c r="F44" s="1758">
        <f>C44/'GDP-annex'!C44*100</f>
        <v>12.212410201148138</v>
      </c>
      <c r="G44" s="1758">
        <f>D44/'GDP-annex'!C44*100</f>
        <v>19.671936022934652</v>
      </c>
      <c r="H44" s="1758">
        <f>E44/'GDP-annex'!C44*100</f>
        <v>31.884346224082794</v>
      </c>
      <c r="I44" s="1759">
        <f t="shared" si="0"/>
        <v>-1.0130513262123486</v>
      </c>
      <c r="J44" s="1759">
        <f t="shared" si="0"/>
        <v>7.809701730204722</v>
      </c>
      <c r="K44" s="1760">
        <f t="shared" si="0"/>
        <v>4.250693389150257</v>
      </c>
    </row>
    <row r="45" spans="1:11" s="1761" customFormat="1" ht="24.95" customHeight="1">
      <c r="A45" s="3032" t="s">
        <v>155</v>
      </c>
      <c r="B45" s="3033"/>
      <c r="C45" s="1758">
        <v>201817.5</v>
      </c>
      <c r="D45" s="1758">
        <v>346819.1</v>
      </c>
      <c r="E45" s="1758">
        <v>548636.6</v>
      </c>
      <c r="F45" s="1758">
        <f>C45/'GDP-annex'!C45*100</f>
        <v>10.273017779429827</v>
      </c>
      <c r="G45" s="1758">
        <f>D45/'GDP-annex'!C45*100</f>
        <v>17.653963509338144</v>
      </c>
      <c r="H45" s="1758">
        <f>E45/'GDP-annex'!C45*100</f>
        <v>27.926981288767973</v>
      </c>
      <c r="I45" s="1759">
        <f t="shared" si="0"/>
        <v>-2.5044281156152266</v>
      </c>
      <c r="J45" s="1759">
        <f t="shared" si="0"/>
        <v>4.0119781131023018</v>
      </c>
      <c r="K45" s="1760">
        <f t="shared" si="0"/>
        <v>1.51605032009941</v>
      </c>
    </row>
    <row r="46" spans="1:11" s="1761" customFormat="1" ht="24.95" customHeight="1">
      <c r="A46" s="3032" t="s">
        <v>0</v>
      </c>
      <c r="B46" s="3033"/>
      <c r="C46" s="1758">
        <v>196785.80000000002</v>
      </c>
      <c r="D46" s="1758">
        <v>343261.8</v>
      </c>
      <c r="E46" s="1758">
        <v>540047.6</v>
      </c>
      <c r="F46" s="1758">
        <f>C46/'GDP-annex'!C46*100</f>
        <v>9.2381212271788762</v>
      </c>
      <c r="G46" s="1758">
        <f>D46/'GDP-annex'!C46*100</f>
        <v>16.114445864791207</v>
      </c>
      <c r="H46" s="1758">
        <f>E46/'GDP-annex'!C46*100</f>
        <v>25.352567091970084</v>
      </c>
      <c r="I46" s="1759">
        <f t="shared" si="0"/>
        <v>-2.4931931076343687</v>
      </c>
      <c r="J46" s="1759">
        <f t="shared" si="0"/>
        <v>-1.0256932216247634</v>
      </c>
      <c r="K46" s="1760">
        <f t="shared" si="0"/>
        <v>-1.565517138302468</v>
      </c>
    </row>
    <row r="47" spans="1:11" s="1761" customFormat="1" ht="24.95" customHeight="1">
      <c r="A47" s="3032" t="s">
        <v>1</v>
      </c>
      <c r="B47" s="3033"/>
      <c r="C47" s="1759">
        <v>234157.976</v>
      </c>
      <c r="D47" s="1759">
        <v>388762.78499999997</v>
      </c>
      <c r="E47" s="1759">
        <v>622920.76099999994</v>
      </c>
      <c r="F47" s="1759">
        <f>C47/'GDP-annex'!C47*100</f>
        <v>10.392411266709308</v>
      </c>
      <c r="G47" s="1759">
        <f>D47/'GDP-annex'!C47*100</f>
        <v>17.254089806922863</v>
      </c>
      <c r="H47" s="1759">
        <f>E47/'GDP-annex'!C47*100</f>
        <v>27.646501073632169</v>
      </c>
      <c r="I47" s="1759">
        <f t="shared" si="0"/>
        <v>18.991297136277097</v>
      </c>
      <c r="J47" s="1759">
        <f t="shared" si="0"/>
        <v>13.255475849628468</v>
      </c>
      <c r="K47" s="1760">
        <f t="shared" si="0"/>
        <v>15.345528986704139</v>
      </c>
    </row>
    <row r="48" spans="1:11" s="1761" customFormat="1" ht="24.95" customHeight="1">
      <c r="A48" s="3032" t="s">
        <v>87</v>
      </c>
      <c r="B48" s="3033"/>
      <c r="C48" s="1759">
        <v>283710.69999999995</v>
      </c>
      <c r="D48" s="1759">
        <v>413978.80236999999</v>
      </c>
      <c r="E48" s="1759">
        <v>697689.50236999989</v>
      </c>
      <c r="F48" s="1759">
        <f>C48/'GDP-annex'!C48*100</f>
        <v>10.608019020108319</v>
      </c>
      <c r="G48" s="1759">
        <f>D48/'GDP-annex'!C48*100</f>
        <v>15.478778239462324</v>
      </c>
      <c r="H48" s="1759">
        <f>E48/'GDP-annex'!C48*100</f>
        <v>26.086797259570638</v>
      </c>
      <c r="I48" s="1759">
        <f t="shared" si="0"/>
        <v>21.162091014999191</v>
      </c>
      <c r="J48" s="1759">
        <f t="shared" si="0"/>
        <v>6.4862220209683983</v>
      </c>
      <c r="K48" s="1760">
        <f t="shared" si="0"/>
        <v>12.002929754656222</v>
      </c>
    </row>
    <row r="49" spans="1:11" s="1762" customFormat="1" ht="24.95" customHeight="1">
      <c r="A49" s="3032" t="s">
        <v>102</v>
      </c>
      <c r="B49" s="3033"/>
      <c r="C49" s="1759">
        <v>390898.7</v>
      </c>
      <c r="D49" s="1759">
        <v>525351.272</v>
      </c>
      <c r="E49" s="1759">
        <f>C49+D49</f>
        <v>916249.97200000007</v>
      </c>
      <c r="F49" s="1759">
        <f>C49/'GDP-annex'!C49*100</f>
        <v>12.896548054555627</v>
      </c>
      <c r="G49" s="1759">
        <f>D49/'GDP-annex'!C49*100</f>
        <v>17.33241355079954</v>
      </c>
      <c r="H49" s="1759">
        <f>E49/'GDP-annex'!C49*100</f>
        <v>30.22896160535517</v>
      </c>
      <c r="I49" s="1759">
        <f t="shared" si="0"/>
        <v>37.780739323543344</v>
      </c>
      <c r="J49" s="1759">
        <f t="shared" si="0"/>
        <v>26.902940197034326</v>
      </c>
      <c r="K49" s="1760">
        <f t="shared" si="0"/>
        <v>31.326323369861001</v>
      </c>
    </row>
    <row r="50" spans="1:11" s="1762" customFormat="1" ht="24.95" customHeight="1" thickBot="1">
      <c r="A50" s="3034" t="s">
        <v>148</v>
      </c>
      <c r="B50" s="3035"/>
      <c r="C50" s="1763">
        <v>452967.7</v>
      </c>
      <c r="D50" s="1763">
        <v>588449.86300999997</v>
      </c>
      <c r="E50" s="1763">
        <f>C50+D50</f>
        <v>1041417.5630099999</v>
      </c>
      <c r="F50" s="1763">
        <f>C50/'GDP-annex'!C50*100</f>
        <v>13.075230188674825</v>
      </c>
      <c r="G50" s="1763">
        <f>D50/'GDP-annex'!C50*100</f>
        <v>16.986017796301851</v>
      </c>
      <c r="H50" s="1763">
        <f>E50/'GDP-annex'!C50*100</f>
        <v>30.061247984976674</v>
      </c>
      <c r="I50" s="1763">
        <f>C50/C49*100-100</f>
        <v>15.87853835277528</v>
      </c>
      <c r="J50" s="1763">
        <f>D50/D49*100-100</f>
        <v>12.010742977700446</v>
      </c>
      <c r="K50" s="1764">
        <f>E50/E49*100-100</f>
        <v>13.66085618936313</v>
      </c>
    </row>
    <row r="51" spans="1:11" s="1766" customFormat="1" ht="21" thickTop="1">
      <c r="A51" s="3036" t="s">
        <v>1789</v>
      </c>
      <c r="B51" s="3036"/>
      <c r="C51" s="3036"/>
      <c r="D51" s="3036"/>
      <c r="E51" s="3036"/>
      <c r="F51" s="3036"/>
      <c r="G51" s="3036"/>
      <c r="H51" s="3036"/>
      <c r="I51" s="1765"/>
      <c r="J51" s="1765"/>
      <c r="K51" s="1765"/>
    </row>
    <row r="52" spans="1:11" s="1768" customFormat="1" ht="15.75">
      <c r="A52" s="3037" t="s">
        <v>454</v>
      </c>
      <c r="B52" s="3037"/>
      <c r="C52" s="3037"/>
      <c r="D52" s="3037"/>
      <c r="E52" s="3037"/>
      <c r="F52" s="3037"/>
      <c r="G52" s="3037"/>
      <c r="H52" s="3037"/>
      <c r="I52" s="1767"/>
    </row>
    <row r="53" spans="1:11" s="1768" customFormat="1" ht="15.75">
      <c r="A53" s="3031" t="s">
        <v>1790</v>
      </c>
      <c r="B53" s="3031"/>
      <c r="C53" s="3031"/>
      <c r="D53" s="3031"/>
      <c r="E53" s="3031"/>
      <c r="F53" s="3031"/>
      <c r="G53" s="3031"/>
      <c r="H53" s="3031"/>
      <c r="I53" s="1769"/>
    </row>
  </sheetData>
  <mergeCells count="54">
    <mergeCell ref="A1:K1"/>
    <mergeCell ref="A2:K2"/>
    <mergeCell ref="A4:B5"/>
    <mergeCell ref="C4:E4"/>
    <mergeCell ref="F4:H4"/>
    <mergeCell ref="I4:K4"/>
    <mergeCell ref="A17:B17"/>
    <mergeCell ref="A6:B6"/>
    <mergeCell ref="A7:B7"/>
    <mergeCell ref="A8:B8"/>
    <mergeCell ref="A9:B9"/>
    <mergeCell ref="A10:B10"/>
    <mergeCell ref="A11:B11"/>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53:H53"/>
    <mergeCell ref="A42:B42"/>
    <mergeCell ref="A43:B43"/>
    <mergeCell ref="A44:B44"/>
    <mergeCell ref="A45:B45"/>
    <mergeCell ref="A46:B46"/>
    <mergeCell ref="A47:B47"/>
    <mergeCell ref="A48:B48"/>
    <mergeCell ref="A49:B49"/>
    <mergeCell ref="A50:B50"/>
    <mergeCell ref="A51:H51"/>
    <mergeCell ref="A52:H52"/>
  </mergeCells>
  <pageMargins left="0.7" right="0.7" top="0.75" bottom="0.75" header="0.3" footer="0.3"/>
  <pageSetup paperSize="9" scale="58" orientation="portrait" r:id="rId1"/>
  <rowBreaks count="1" manualBreakCount="1">
    <brk id="42" max="16383" man="1"/>
  </rowBreaks>
</worksheet>
</file>

<file path=xl/worksheets/sheet72.xml><?xml version="1.0" encoding="utf-8"?>
<worksheet xmlns="http://schemas.openxmlformats.org/spreadsheetml/2006/main" xmlns:r="http://schemas.openxmlformats.org/officeDocument/2006/relationships">
  <sheetPr>
    <pageSetUpPr fitToPage="1"/>
  </sheetPr>
  <dimension ref="A1:L53"/>
  <sheetViews>
    <sheetView showGridLines="0" workbookViewId="0">
      <selection activeCell="O11" sqref="O11"/>
    </sheetView>
  </sheetViews>
  <sheetFormatPr defaultRowHeight="15"/>
  <cols>
    <col min="1" max="2" width="9.140625" style="1605"/>
    <col min="3" max="3" width="10.42578125" style="1605" bestFit="1" customWidth="1"/>
    <col min="4" max="4" width="11.85546875" style="1605" bestFit="1" customWidth="1"/>
    <col min="5" max="5" width="14" style="1605" bestFit="1" customWidth="1"/>
    <col min="6" max="6" width="14.140625" style="1605" customWidth="1"/>
    <col min="7" max="7" width="11.85546875" style="1605" customWidth="1"/>
    <col min="8" max="12" width="9.28515625" style="1605" bestFit="1" customWidth="1"/>
    <col min="13" max="259" width="9.140625" style="1605"/>
    <col min="260" max="260" width="10.28515625" style="1605" bestFit="1" customWidth="1"/>
    <col min="261" max="261" width="13.85546875" style="1605" bestFit="1" customWidth="1"/>
    <col min="262" max="262" width="14.140625" style="1605" customWidth="1"/>
    <col min="263" max="263" width="11.85546875" style="1605" customWidth="1"/>
    <col min="264" max="515" width="9.140625" style="1605"/>
    <col min="516" max="516" width="10.28515625" style="1605" bestFit="1" customWidth="1"/>
    <col min="517" max="517" width="13.85546875" style="1605" bestFit="1" customWidth="1"/>
    <col min="518" max="518" width="14.140625" style="1605" customWidth="1"/>
    <col min="519" max="519" width="11.85546875" style="1605" customWidth="1"/>
    <col min="520" max="771" width="9.140625" style="1605"/>
    <col min="772" max="772" width="10.28515625" style="1605" bestFit="1" customWidth="1"/>
    <col min="773" max="773" width="13.85546875" style="1605" bestFit="1" customWidth="1"/>
    <col min="774" max="774" width="14.140625" style="1605" customWidth="1"/>
    <col min="775" max="775" width="11.85546875" style="1605" customWidth="1"/>
    <col min="776" max="1027" width="9.140625" style="1605"/>
    <col min="1028" max="1028" width="10.28515625" style="1605" bestFit="1" customWidth="1"/>
    <col min="1029" max="1029" width="13.85546875" style="1605" bestFit="1" customWidth="1"/>
    <col min="1030" max="1030" width="14.140625" style="1605" customWidth="1"/>
    <col min="1031" max="1031" width="11.85546875" style="1605" customWidth="1"/>
    <col min="1032" max="1283" width="9.140625" style="1605"/>
    <col min="1284" max="1284" width="10.28515625" style="1605" bestFit="1" customWidth="1"/>
    <col min="1285" max="1285" width="13.85546875" style="1605" bestFit="1" customWidth="1"/>
    <col min="1286" max="1286" width="14.140625" style="1605" customWidth="1"/>
    <col min="1287" max="1287" width="11.85546875" style="1605" customWidth="1"/>
    <col min="1288" max="1539" width="9.140625" style="1605"/>
    <col min="1540" max="1540" width="10.28515625" style="1605" bestFit="1" customWidth="1"/>
    <col min="1541" max="1541" width="13.85546875" style="1605" bestFit="1" customWidth="1"/>
    <col min="1542" max="1542" width="14.140625" style="1605" customWidth="1"/>
    <col min="1543" max="1543" width="11.85546875" style="1605" customWidth="1"/>
    <col min="1544" max="1795" width="9.140625" style="1605"/>
    <col min="1796" max="1796" width="10.28515625" style="1605" bestFit="1" customWidth="1"/>
    <col min="1797" max="1797" width="13.85546875" style="1605" bestFit="1" customWidth="1"/>
    <col min="1798" max="1798" width="14.140625" style="1605" customWidth="1"/>
    <col min="1799" max="1799" width="11.85546875" style="1605" customWidth="1"/>
    <col min="1800" max="2051" width="9.140625" style="1605"/>
    <col min="2052" max="2052" width="10.28515625" style="1605" bestFit="1" customWidth="1"/>
    <col min="2053" max="2053" width="13.85546875" style="1605" bestFit="1" customWidth="1"/>
    <col min="2054" max="2054" width="14.140625" style="1605" customWidth="1"/>
    <col min="2055" max="2055" width="11.85546875" style="1605" customWidth="1"/>
    <col min="2056" max="2307" width="9.140625" style="1605"/>
    <col min="2308" max="2308" width="10.28515625" style="1605" bestFit="1" customWidth="1"/>
    <col min="2309" max="2309" width="13.85546875" style="1605" bestFit="1" customWidth="1"/>
    <col min="2310" max="2310" width="14.140625" style="1605" customWidth="1"/>
    <col min="2311" max="2311" width="11.85546875" style="1605" customWidth="1"/>
    <col min="2312" max="2563" width="9.140625" style="1605"/>
    <col min="2564" max="2564" width="10.28515625" style="1605" bestFit="1" customWidth="1"/>
    <col min="2565" max="2565" width="13.85546875" style="1605" bestFit="1" customWidth="1"/>
    <col min="2566" max="2566" width="14.140625" style="1605" customWidth="1"/>
    <col min="2567" max="2567" width="11.85546875" style="1605" customWidth="1"/>
    <col min="2568" max="2819" width="9.140625" style="1605"/>
    <col min="2820" max="2820" width="10.28515625" style="1605" bestFit="1" customWidth="1"/>
    <col min="2821" max="2821" width="13.85546875" style="1605" bestFit="1" customWidth="1"/>
    <col min="2822" max="2822" width="14.140625" style="1605" customWidth="1"/>
    <col min="2823" max="2823" width="11.85546875" style="1605" customWidth="1"/>
    <col min="2824" max="3075" width="9.140625" style="1605"/>
    <col min="3076" max="3076" width="10.28515625" style="1605" bestFit="1" customWidth="1"/>
    <col min="3077" max="3077" width="13.85546875" style="1605" bestFit="1" customWidth="1"/>
    <col min="3078" max="3078" width="14.140625" style="1605" customWidth="1"/>
    <col min="3079" max="3079" width="11.85546875" style="1605" customWidth="1"/>
    <col min="3080" max="3331" width="9.140625" style="1605"/>
    <col min="3332" max="3332" width="10.28515625" style="1605" bestFit="1" customWidth="1"/>
    <col min="3333" max="3333" width="13.85546875" style="1605" bestFit="1" customWidth="1"/>
    <col min="3334" max="3334" width="14.140625" style="1605" customWidth="1"/>
    <col min="3335" max="3335" width="11.85546875" style="1605" customWidth="1"/>
    <col min="3336" max="3587" width="9.140625" style="1605"/>
    <col min="3588" max="3588" width="10.28515625" style="1605" bestFit="1" customWidth="1"/>
    <col min="3589" max="3589" width="13.85546875" style="1605" bestFit="1" customWidth="1"/>
    <col min="3590" max="3590" width="14.140625" style="1605" customWidth="1"/>
    <col min="3591" max="3591" width="11.85546875" style="1605" customWidth="1"/>
    <col min="3592" max="3843" width="9.140625" style="1605"/>
    <col min="3844" max="3844" width="10.28515625" style="1605" bestFit="1" customWidth="1"/>
    <col min="3845" max="3845" width="13.85546875" style="1605" bestFit="1" customWidth="1"/>
    <col min="3846" max="3846" width="14.140625" style="1605" customWidth="1"/>
    <col min="3847" max="3847" width="11.85546875" style="1605" customWidth="1"/>
    <col min="3848" max="4099" width="9.140625" style="1605"/>
    <col min="4100" max="4100" width="10.28515625" style="1605" bestFit="1" customWidth="1"/>
    <col min="4101" max="4101" width="13.85546875" style="1605" bestFit="1" customWidth="1"/>
    <col min="4102" max="4102" width="14.140625" style="1605" customWidth="1"/>
    <col min="4103" max="4103" width="11.85546875" style="1605" customWidth="1"/>
    <col min="4104" max="4355" width="9.140625" style="1605"/>
    <col min="4356" max="4356" width="10.28515625" style="1605" bestFit="1" customWidth="1"/>
    <col min="4357" max="4357" width="13.85546875" style="1605" bestFit="1" customWidth="1"/>
    <col min="4358" max="4358" width="14.140625" style="1605" customWidth="1"/>
    <col min="4359" max="4359" width="11.85546875" style="1605" customWidth="1"/>
    <col min="4360" max="4611" width="9.140625" style="1605"/>
    <col min="4612" max="4612" width="10.28515625" style="1605" bestFit="1" customWidth="1"/>
    <col min="4613" max="4613" width="13.85546875" style="1605" bestFit="1" customWidth="1"/>
    <col min="4614" max="4614" width="14.140625" style="1605" customWidth="1"/>
    <col min="4615" max="4615" width="11.85546875" style="1605" customWidth="1"/>
    <col min="4616" max="4867" width="9.140625" style="1605"/>
    <col min="4868" max="4868" width="10.28515625" style="1605" bestFit="1" customWidth="1"/>
    <col min="4869" max="4869" width="13.85546875" style="1605" bestFit="1" customWidth="1"/>
    <col min="4870" max="4870" width="14.140625" style="1605" customWidth="1"/>
    <col min="4871" max="4871" width="11.85546875" style="1605" customWidth="1"/>
    <col min="4872" max="5123" width="9.140625" style="1605"/>
    <col min="5124" max="5124" width="10.28515625" style="1605" bestFit="1" customWidth="1"/>
    <col min="5125" max="5125" width="13.85546875" style="1605" bestFit="1" customWidth="1"/>
    <col min="5126" max="5126" width="14.140625" style="1605" customWidth="1"/>
    <col min="5127" max="5127" width="11.85546875" style="1605" customWidth="1"/>
    <col min="5128" max="5379" width="9.140625" style="1605"/>
    <col min="5380" max="5380" width="10.28515625" style="1605" bestFit="1" customWidth="1"/>
    <col min="5381" max="5381" width="13.85546875" style="1605" bestFit="1" customWidth="1"/>
    <col min="5382" max="5382" width="14.140625" style="1605" customWidth="1"/>
    <col min="5383" max="5383" width="11.85546875" style="1605" customWidth="1"/>
    <col min="5384" max="5635" width="9.140625" style="1605"/>
    <col min="5636" max="5636" width="10.28515625" style="1605" bestFit="1" customWidth="1"/>
    <col min="5637" max="5637" width="13.85546875" style="1605" bestFit="1" customWidth="1"/>
    <col min="5638" max="5638" width="14.140625" style="1605" customWidth="1"/>
    <col min="5639" max="5639" width="11.85546875" style="1605" customWidth="1"/>
    <col min="5640" max="5891" width="9.140625" style="1605"/>
    <col min="5892" max="5892" width="10.28515625" style="1605" bestFit="1" customWidth="1"/>
    <col min="5893" max="5893" width="13.85546875" style="1605" bestFit="1" customWidth="1"/>
    <col min="5894" max="5894" width="14.140625" style="1605" customWidth="1"/>
    <col min="5895" max="5895" width="11.85546875" style="1605" customWidth="1"/>
    <col min="5896" max="6147" width="9.140625" style="1605"/>
    <col min="6148" max="6148" width="10.28515625" style="1605" bestFit="1" customWidth="1"/>
    <col min="6149" max="6149" width="13.85546875" style="1605" bestFit="1" customWidth="1"/>
    <col min="6150" max="6150" width="14.140625" style="1605" customWidth="1"/>
    <col min="6151" max="6151" width="11.85546875" style="1605" customWidth="1"/>
    <col min="6152" max="6403" width="9.140625" style="1605"/>
    <col min="6404" max="6404" width="10.28515625" style="1605" bestFit="1" customWidth="1"/>
    <col min="6405" max="6405" width="13.85546875" style="1605" bestFit="1" customWidth="1"/>
    <col min="6406" max="6406" width="14.140625" style="1605" customWidth="1"/>
    <col min="6407" max="6407" width="11.85546875" style="1605" customWidth="1"/>
    <col min="6408" max="6659" width="9.140625" style="1605"/>
    <col min="6660" max="6660" width="10.28515625" style="1605" bestFit="1" customWidth="1"/>
    <col min="6661" max="6661" width="13.85546875" style="1605" bestFit="1" customWidth="1"/>
    <col min="6662" max="6662" width="14.140625" style="1605" customWidth="1"/>
    <col min="6663" max="6663" width="11.85546875" style="1605" customWidth="1"/>
    <col min="6664" max="6915" width="9.140625" style="1605"/>
    <col min="6916" max="6916" width="10.28515625" style="1605" bestFit="1" customWidth="1"/>
    <col min="6917" max="6917" width="13.85546875" style="1605" bestFit="1" customWidth="1"/>
    <col min="6918" max="6918" width="14.140625" style="1605" customWidth="1"/>
    <col min="6919" max="6919" width="11.85546875" style="1605" customWidth="1"/>
    <col min="6920" max="7171" width="9.140625" style="1605"/>
    <col min="7172" max="7172" width="10.28515625" style="1605" bestFit="1" customWidth="1"/>
    <col min="7173" max="7173" width="13.85546875" style="1605" bestFit="1" customWidth="1"/>
    <col min="7174" max="7174" width="14.140625" style="1605" customWidth="1"/>
    <col min="7175" max="7175" width="11.85546875" style="1605" customWidth="1"/>
    <col min="7176" max="7427" width="9.140625" style="1605"/>
    <col min="7428" max="7428" width="10.28515625" style="1605" bestFit="1" customWidth="1"/>
    <col min="7429" max="7429" width="13.85546875" style="1605" bestFit="1" customWidth="1"/>
    <col min="7430" max="7430" width="14.140625" style="1605" customWidth="1"/>
    <col min="7431" max="7431" width="11.85546875" style="1605" customWidth="1"/>
    <col min="7432" max="7683" width="9.140625" style="1605"/>
    <col min="7684" max="7684" width="10.28515625" style="1605" bestFit="1" customWidth="1"/>
    <col min="7685" max="7685" width="13.85546875" style="1605" bestFit="1" customWidth="1"/>
    <col min="7686" max="7686" width="14.140625" style="1605" customWidth="1"/>
    <col min="7687" max="7687" width="11.85546875" style="1605" customWidth="1"/>
    <col min="7688" max="7939" width="9.140625" style="1605"/>
    <col min="7940" max="7940" width="10.28515625" style="1605" bestFit="1" customWidth="1"/>
    <col min="7941" max="7941" width="13.85546875" style="1605" bestFit="1" customWidth="1"/>
    <col min="7942" max="7942" width="14.140625" style="1605" customWidth="1"/>
    <col min="7943" max="7943" width="11.85546875" style="1605" customWidth="1"/>
    <col min="7944" max="8195" width="9.140625" style="1605"/>
    <col min="8196" max="8196" width="10.28515625" style="1605" bestFit="1" customWidth="1"/>
    <col min="8197" max="8197" width="13.85546875" style="1605" bestFit="1" customWidth="1"/>
    <col min="8198" max="8198" width="14.140625" style="1605" customWidth="1"/>
    <col min="8199" max="8199" width="11.85546875" style="1605" customWidth="1"/>
    <col min="8200" max="8451" width="9.140625" style="1605"/>
    <col min="8452" max="8452" width="10.28515625" style="1605" bestFit="1" customWidth="1"/>
    <col min="8453" max="8453" width="13.85546875" style="1605" bestFit="1" customWidth="1"/>
    <col min="8454" max="8454" width="14.140625" style="1605" customWidth="1"/>
    <col min="8455" max="8455" width="11.85546875" style="1605" customWidth="1"/>
    <col min="8456" max="8707" width="9.140625" style="1605"/>
    <col min="8708" max="8708" width="10.28515625" style="1605" bestFit="1" customWidth="1"/>
    <col min="8709" max="8709" width="13.85546875" style="1605" bestFit="1" customWidth="1"/>
    <col min="8710" max="8710" width="14.140625" style="1605" customWidth="1"/>
    <col min="8711" max="8711" width="11.85546875" style="1605" customWidth="1"/>
    <col min="8712" max="8963" width="9.140625" style="1605"/>
    <col min="8964" max="8964" width="10.28515625" style="1605" bestFit="1" customWidth="1"/>
    <col min="8965" max="8965" width="13.85546875" style="1605" bestFit="1" customWidth="1"/>
    <col min="8966" max="8966" width="14.140625" style="1605" customWidth="1"/>
    <col min="8967" max="8967" width="11.85546875" style="1605" customWidth="1"/>
    <col min="8968" max="9219" width="9.140625" style="1605"/>
    <col min="9220" max="9220" width="10.28515625" style="1605" bestFit="1" customWidth="1"/>
    <col min="9221" max="9221" width="13.85546875" style="1605" bestFit="1" customWidth="1"/>
    <col min="9222" max="9222" width="14.140625" style="1605" customWidth="1"/>
    <col min="9223" max="9223" width="11.85546875" style="1605" customWidth="1"/>
    <col min="9224" max="9475" width="9.140625" style="1605"/>
    <col min="9476" max="9476" width="10.28515625" style="1605" bestFit="1" customWidth="1"/>
    <col min="9477" max="9477" width="13.85546875" style="1605" bestFit="1" customWidth="1"/>
    <col min="9478" max="9478" width="14.140625" style="1605" customWidth="1"/>
    <col min="9479" max="9479" width="11.85546875" style="1605" customWidth="1"/>
    <col min="9480" max="9731" width="9.140625" style="1605"/>
    <col min="9732" max="9732" width="10.28515625" style="1605" bestFit="1" customWidth="1"/>
    <col min="9733" max="9733" width="13.85546875" style="1605" bestFit="1" customWidth="1"/>
    <col min="9734" max="9734" width="14.140625" style="1605" customWidth="1"/>
    <col min="9735" max="9735" width="11.85546875" style="1605" customWidth="1"/>
    <col min="9736" max="9987" width="9.140625" style="1605"/>
    <col min="9988" max="9988" width="10.28515625" style="1605" bestFit="1" customWidth="1"/>
    <col min="9989" max="9989" width="13.85546875" style="1605" bestFit="1" customWidth="1"/>
    <col min="9990" max="9990" width="14.140625" style="1605" customWidth="1"/>
    <col min="9991" max="9991" width="11.85546875" style="1605" customWidth="1"/>
    <col min="9992" max="10243" width="9.140625" style="1605"/>
    <col min="10244" max="10244" width="10.28515625" style="1605" bestFit="1" customWidth="1"/>
    <col min="10245" max="10245" width="13.85546875" style="1605" bestFit="1" customWidth="1"/>
    <col min="10246" max="10246" width="14.140625" style="1605" customWidth="1"/>
    <col min="10247" max="10247" width="11.85546875" style="1605" customWidth="1"/>
    <col min="10248" max="10499" width="9.140625" style="1605"/>
    <col min="10500" max="10500" width="10.28515625" style="1605" bestFit="1" customWidth="1"/>
    <col min="10501" max="10501" width="13.85546875" style="1605" bestFit="1" customWidth="1"/>
    <col min="10502" max="10502" width="14.140625" style="1605" customWidth="1"/>
    <col min="10503" max="10503" width="11.85546875" style="1605" customWidth="1"/>
    <col min="10504" max="10755" width="9.140625" style="1605"/>
    <col min="10756" max="10756" width="10.28515625" style="1605" bestFit="1" customWidth="1"/>
    <col min="10757" max="10757" width="13.85546875" style="1605" bestFit="1" customWidth="1"/>
    <col min="10758" max="10758" width="14.140625" style="1605" customWidth="1"/>
    <col min="10759" max="10759" width="11.85546875" style="1605" customWidth="1"/>
    <col min="10760" max="11011" width="9.140625" style="1605"/>
    <col min="11012" max="11012" width="10.28515625" style="1605" bestFit="1" customWidth="1"/>
    <col min="11013" max="11013" width="13.85546875" style="1605" bestFit="1" customWidth="1"/>
    <col min="11014" max="11014" width="14.140625" style="1605" customWidth="1"/>
    <col min="11015" max="11015" width="11.85546875" style="1605" customWidth="1"/>
    <col min="11016" max="11267" width="9.140625" style="1605"/>
    <col min="11268" max="11268" width="10.28515625" style="1605" bestFit="1" customWidth="1"/>
    <col min="11269" max="11269" width="13.85546875" style="1605" bestFit="1" customWidth="1"/>
    <col min="11270" max="11270" width="14.140625" style="1605" customWidth="1"/>
    <col min="11271" max="11271" width="11.85546875" style="1605" customWidth="1"/>
    <col min="11272" max="11523" width="9.140625" style="1605"/>
    <col min="11524" max="11524" width="10.28515625" style="1605" bestFit="1" customWidth="1"/>
    <col min="11525" max="11525" width="13.85546875" style="1605" bestFit="1" customWidth="1"/>
    <col min="11526" max="11526" width="14.140625" style="1605" customWidth="1"/>
    <col min="11527" max="11527" width="11.85546875" style="1605" customWidth="1"/>
    <col min="11528" max="11779" width="9.140625" style="1605"/>
    <col min="11780" max="11780" width="10.28515625" style="1605" bestFit="1" customWidth="1"/>
    <col min="11781" max="11781" width="13.85546875" style="1605" bestFit="1" customWidth="1"/>
    <col min="11782" max="11782" width="14.140625" style="1605" customWidth="1"/>
    <col min="11783" max="11783" width="11.85546875" style="1605" customWidth="1"/>
    <col min="11784" max="12035" width="9.140625" style="1605"/>
    <col min="12036" max="12036" width="10.28515625" style="1605" bestFit="1" customWidth="1"/>
    <col min="12037" max="12037" width="13.85546875" style="1605" bestFit="1" customWidth="1"/>
    <col min="12038" max="12038" width="14.140625" style="1605" customWidth="1"/>
    <col min="12039" max="12039" width="11.85546875" style="1605" customWidth="1"/>
    <col min="12040" max="12291" width="9.140625" style="1605"/>
    <col min="12292" max="12292" width="10.28515625" style="1605" bestFit="1" customWidth="1"/>
    <col min="12293" max="12293" width="13.85546875" style="1605" bestFit="1" customWidth="1"/>
    <col min="12294" max="12294" width="14.140625" style="1605" customWidth="1"/>
    <col min="12295" max="12295" width="11.85546875" style="1605" customWidth="1"/>
    <col min="12296" max="12547" width="9.140625" style="1605"/>
    <col min="12548" max="12548" width="10.28515625" style="1605" bestFit="1" customWidth="1"/>
    <col min="12549" max="12549" width="13.85546875" style="1605" bestFit="1" customWidth="1"/>
    <col min="12550" max="12550" width="14.140625" style="1605" customWidth="1"/>
    <col min="12551" max="12551" width="11.85546875" style="1605" customWidth="1"/>
    <col min="12552" max="12803" width="9.140625" style="1605"/>
    <col min="12804" max="12804" width="10.28515625" style="1605" bestFit="1" customWidth="1"/>
    <col min="12805" max="12805" width="13.85546875" style="1605" bestFit="1" customWidth="1"/>
    <col min="12806" max="12806" width="14.140625" style="1605" customWidth="1"/>
    <col min="12807" max="12807" width="11.85546875" style="1605" customWidth="1"/>
    <col min="12808" max="13059" width="9.140625" style="1605"/>
    <col min="13060" max="13060" width="10.28515625" style="1605" bestFit="1" customWidth="1"/>
    <col min="13061" max="13061" width="13.85546875" style="1605" bestFit="1" customWidth="1"/>
    <col min="13062" max="13062" width="14.140625" style="1605" customWidth="1"/>
    <col min="13063" max="13063" width="11.85546875" style="1605" customWidth="1"/>
    <col min="13064" max="13315" width="9.140625" style="1605"/>
    <col min="13316" max="13316" width="10.28515625" style="1605" bestFit="1" customWidth="1"/>
    <col min="13317" max="13317" width="13.85546875" style="1605" bestFit="1" customWidth="1"/>
    <col min="13318" max="13318" width="14.140625" style="1605" customWidth="1"/>
    <col min="13319" max="13319" width="11.85546875" style="1605" customWidth="1"/>
    <col min="13320" max="13571" width="9.140625" style="1605"/>
    <col min="13572" max="13572" width="10.28515625" style="1605" bestFit="1" customWidth="1"/>
    <col min="13573" max="13573" width="13.85546875" style="1605" bestFit="1" customWidth="1"/>
    <col min="13574" max="13574" width="14.140625" style="1605" customWidth="1"/>
    <col min="13575" max="13575" width="11.85546875" style="1605" customWidth="1"/>
    <col min="13576" max="13827" width="9.140625" style="1605"/>
    <col min="13828" max="13828" width="10.28515625" style="1605" bestFit="1" customWidth="1"/>
    <col min="13829" max="13829" width="13.85546875" style="1605" bestFit="1" customWidth="1"/>
    <col min="13830" max="13830" width="14.140625" style="1605" customWidth="1"/>
    <col min="13831" max="13831" width="11.85546875" style="1605" customWidth="1"/>
    <col min="13832" max="14083" width="9.140625" style="1605"/>
    <col min="14084" max="14084" width="10.28515625" style="1605" bestFit="1" customWidth="1"/>
    <col min="14085" max="14085" width="13.85546875" style="1605" bestFit="1" customWidth="1"/>
    <col min="14086" max="14086" width="14.140625" style="1605" customWidth="1"/>
    <col min="14087" max="14087" width="11.85546875" style="1605" customWidth="1"/>
    <col min="14088" max="14339" width="9.140625" style="1605"/>
    <col min="14340" max="14340" width="10.28515625" style="1605" bestFit="1" customWidth="1"/>
    <col min="14341" max="14341" width="13.85546875" style="1605" bestFit="1" customWidth="1"/>
    <col min="14342" max="14342" width="14.140625" style="1605" customWidth="1"/>
    <col min="14343" max="14343" width="11.85546875" style="1605" customWidth="1"/>
    <col min="14344" max="14595" width="9.140625" style="1605"/>
    <col min="14596" max="14596" width="10.28515625" style="1605" bestFit="1" customWidth="1"/>
    <col min="14597" max="14597" width="13.85546875" style="1605" bestFit="1" customWidth="1"/>
    <col min="14598" max="14598" width="14.140625" style="1605" customWidth="1"/>
    <col min="14599" max="14599" width="11.85546875" style="1605" customWidth="1"/>
    <col min="14600" max="14851" width="9.140625" style="1605"/>
    <col min="14852" max="14852" width="10.28515625" style="1605" bestFit="1" customWidth="1"/>
    <col min="14853" max="14853" width="13.85546875" style="1605" bestFit="1" customWidth="1"/>
    <col min="14854" max="14854" width="14.140625" style="1605" customWidth="1"/>
    <col min="14855" max="14855" width="11.85546875" style="1605" customWidth="1"/>
    <col min="14856" max="15107" width="9.140625" style="1605"/>
    <col min="15108" max="15108" width="10.28515625" style="1605" bestFit="1" customWidth="1"/>
    <col min="15109" max="15109" width="13.85546875" style="1605" bestFit="1" customWidth="1"/>
    <col min="15110" max="15110" width="14.140625" style="1605" customWidth="1"/>
    <col min="15111" max="15111" width="11.85546875" style="1605" customWidth="1"/>
    <col min="15112" max="15363" width="9.140625" style="1605"/>
    <col min="15364" max="15364" width="10.28515625" style="1605" bestFit="1" customWidth="1"/>
    <col min="15365" max="15365" width="13.85546875" style="1605" bestFit="1" customWidth="1"/>
    <col min="15366" max="15366" width="14.140625" style="1605" customWidth="1"/>
    <col min="15367" max="15367" width="11.85546875" style="1605" customWidth="1"/>
    <col min="15368" max="15619" width="9.140625" style="1605"/>
    <col min="15620" max="15620" width="10.28515625" style="1605" bestFit="1" customWidth="1"/>
    <col min="15621" max="15621" width="13.85546875" style="1605" bestFit="1" customWidth="1"/>
    <col min="15622" max="15622" width="14.140625" style="1605" customWidth="1"/>
    <col min="15623" max="15623" width="11.85546875" style="1605" customWidth="1"/>
    <col min="15624" max="15875" width="9.140625" style="1605"/>
    <col min="15876" max="15876" width="10.28515625" style="1605" bestFit="1" customWidth="1"/>
    <col min="15877" max="15877" width="13.85546875" style="1605" bestFit="1" customWidth="1"/>
    <col min="15878" max="15878" width="14.140625" style="1605" customWidth="1"/>
    <col min="15879" max="15879" width="11.85546875" style="1605" customWidth="1"/>
    <col min="15880" max="16131" width="9.140625" style="1605"/>
    <col min="16132" max="16132" width="10.28515625" style="1605" bestFit="1" customWidth="1"/>
    <col min="16133" max="16133" width="13.85546875" style="1605" bestFit="1" customWidth="1"/>
    <col min="16134" max="16134" width="14.140625" style="1605" customWidth="1"/>
    <col min="16135" max="16135" width="11.85546875" style="1605" customWidth="1"/>
    <col min="16136" max="16384" width="9.140625" style="1605"/>
  </cols>
  <sheetData>
    <row r="1" spans="1:12">
      <c r="A1" s="3052" t="s">
        <v>1791</v>
      </c>
      <c r="B1" s="3052"/>
      <c r="C1" s="3052"/>
      <c r="D1" s="3052"/>
      <c r="E1" s="3052"/>
      <c r="F1" s="3052"/>
      <c r="G1" s="3052"/>
      <c r="H1" s="3052"/>
      <c r="I1" s="3052"/>
      <c r="J1" s="3052"/>
      <c r="K1" s="3052"/>
      <c r="L1" s="3052"/>
    </row>
    <row r="2" spans="1:12" ht="15.75">
      <c r="A2" s="3053" t="s">
        <v>1623</v>
      </c>
      <c r="B2" s="3053"/>
      <c r="C2" s="3053"/>
      <c r="D2" s="3053"/>
      <c r="E2" s="3053"/>
      <c r="F2" s="3053"/>
      <c r="G2" s="3053"/>
      <c r="H2" s="3053"/>
      <c r="I2" s="3053"/>
      <c r="J2" s="3053"/>
      <c r="K2" s="3053"/>
      <c r="L2" s="3053"/>
    </row>
    <row r="3" spans="1:12" ht="15.75" thickBot="1">
      <c r="A3" s="3054" t="s">
        <v>1792</v>
      </c>
      <c r="B3" s="3054"/>
      <c r="C3" s="3054"/>
      <c r="D3" s="3054"/>
      <c r="E3" s="3054"/>
      <c r="F3" s="3054"/>
      <c r="G3" s="3054"/>
      <c r="H3" s="3054"/>
      <c r="I3" s="3054"/>
      <c r="J3" s="3054"/>
      <c r="K3" s="3054"/>
      <c r="L3" s="3054"/>
    </row>
    <row r="4" spans="1:12" ht="15.75" thickTop="1">
      <c r="A4" s="3055" t="s">
        <v>1626</v>
      </c>
      <c r="B4" s="3057" t="s">
        <v>1764</v>
      </c>
      <c r="C4" s="3059" t="s">
        <v>1793</v>
      </c>
      <c r="D4" s="3059" t="s">
        <v>1794</v>
      </c>
      <c r="E4" s="3057" t="s">
        <v>1795</v>
      </c>
      <c r="F4" s="3057" t="s">
        <v>1796</v>
      </c>
      <c r="G4" s="3059" t="s">
        <v>1797</v>
      </c>
      <c r="H4" s="3049" t="s">
        <v>1798</v>
      </c>
      <c r="I4" s="3050"/>
      <c r="J4" s="3050"/>
      <c r="K4" s="3050"/>
      <c r="L4" s="3051"/>
    </row>
    <row r="5" spans="1:12" ht="38.25">
      <c r="A5" s="3056"/>
      <c r="B5" s="3058"/>
      <c r="C5" s="3058"/>
      <c r="D5" s="3058"/>
      <c r="E5" s="3058"/>
      <c r="F5" s="3058"/>
      <c r="G5" s="3058"/>
      <c r="H5" s="1770" t="s">
        <v>1793</v>
      </c>
      <c r="I5" s="1770" t="s">
        <v>1794</v>
      </c>
      <c r="J5" s="1771" t="s">
        <v>1795</v>
      </c>
      <c r="K5" s="1771" t="s">
        <v>1796</v>
      </c>
      <c r="L5" s="1772" t="s">
        <v>1797</v>
      </c>
    </row>
    <row r="6" spans="1:12" s="70" customFormat="1" ht="24.95" customHeight="1">
      <c r="A6" s="2036" t="s">
        <v>1633</v>
      </c>
      <c r="B6" s="2037" t="s">
        <v>1634</v>
      </c>
      <c r="C6" s="2121">
        <v>1337.7</v>
      </c>
      <c r="D6" s="2121">
        <v>2064.4</v>
      </c>
      <c r="E6" s="2121">
        <v>1637.8000000000002</v>
      </c>
      <c r="F6" s="2121">
        <v>783.4</v>
      </c>
      <c r="G6" s="2121">
        <v>1166.1999999999998</v>
      </c>
      <c r="H6" s="2122">
        <v>4.4180782140348436</v>
      </c>
      <c r="I6" s="2122">
        <v>8.0272108843537726</v>
      </c>
      <c r="J6" s="2122">
        <v>68.810554524840256</v>
      </c>
      <c r="K6" s="2122">
        <v>11.643152344306673</v>
      </c>
      <c r="L6" s="2123">
        <v>24.474330238018982</v>
      </c>
    </row>
    <row r="7" spans="1:12" s="70" customFormat="1" ht="24.95" customHeight="1">
      <c r="A7" s="2038" t="s">
        <v>1635</v>
      </c>
      <c r="B7" s="2039" t="s">
        <v>1636</v>
      </c>
      <c r="C7" s="2048">
        <v>1452.5000000000002</v>
      </c>
      <c r="D7" s="2048">
        <v>2524</v>
      </c>
      <c r="E7" s="2048">
        <v>1763.3</v>
      </c>
      <c r="F7" s="2048">
        <v>716.2</v>
      </c>
      <c r="G7" s="2048">
        <v>1600.6</v>
      </c>
      <c r="H7" s="2124">
        <v>8.5818942961800229</v>
      </c>
      <c r="I7" s="2124">
        <v>22.263127300910671</v>
      </c>
      <c r="J7" s="2124">
        <v>7.6627182806203304</v>
      </c>
      <c r="K7" s="2124">
        <v>-8.5779933622670317</v>
      </c>
      <c r="L7" s="2125">
        <v>37.249185388441106</v>
      </c>
    </row>
    <row r="8" spans="1:12" s="70" customFormat="1" ht="24.95" customHeight="1">
      <c r="A8" s="2038" t="s">
        <v>1637</v>
      </c>
      <c r="B8" s="2039" t="s">
        <v>1638</v>
      </c>
      <c r="C8" s="2048">
        <v>1852.8999999999999</v>
      </c>
      <c r="D8" s="2048">
        <v>3223</v>
      </c>
      <c r="E8" s="2048">
        <v>2125</v>
      </c>
      <c r="F8" s="2048">
        <v>864.2</v>
      </c>
      <c r="G8" s="2048">
        <v>2132.9</v>
      </c>
      <c r="H8" s="2124">
        <v>27.566265060240937</v>
      </c>
      <c r="I8" s="2124">
        <v>27.694136291600636</v>
      </c>
      <c r="J8" s="2124">
        <v>20.512675097827941</v>
      </c>
      <c r="K8" s="2124">
        <v>20.664618821558221</v>
      </c>
      <c r="L8" s="2125">
        <v>33.256278895414233</v>
      </c>
    </row>
    <row r="9" spans="1:12" s="70" customFormat="1" ht="24.95" customHeight="1">
      <c r="A9" s="2038" t="s">
        <v>1639</v>
      </c>
      <c r="B9" s="2039" t="s">
        <v>1640</v>
      </c>
      <c r="C9" s="2048">
        <v>2060.6000000000004</v>
      </c>
      <c r="D9" s="2048">
        <v>3772.1000000000004</v>
      </c>
      <c r="E9" s="2048">
        <v>2905.2999999999997</v>
      </c>
      <c r="F9" s="2048">
        <v>1071.0999999999999</v>
      </c>
      <c r="G9" s="2048">
        <v>2517.8000000000002</v>
      </c>
      <c r="H9" s="2124">
        <v>11.209455448216337</v>
      </c>
      <c r="I9" s="2124">
        <v>17.036922122246363</v>
      </c>
      <c r="J9" s="2124">
        <v>36.719999999999985</v>
      </c>
      <c r="K9" s="2124">
        <v>23.941217310807666</v>
      </c>
      <c r="L9" s="2125">
        <v>18.045853063903607</v>
      </c>
    </row>
    <row r="10" spans="1:12" s="70" customFormat="1" ht="24.95" customHeight="1">
      <c r="A10" s="2038" t="s">
        <v>1641</v>
      </c>
      <c r="B10" s="2039" t="s">
        <v>1642</v>
      </c>
      <c r="C10" s="2048">
        <v>2504.900000000001</v>
      </c>
      <c r="D10" s="2048">
        <v>4511.4000000000015</v>
      </c>
      <c r="E10" s="2048">
        <v>3540.7999999999997</v>
      </c>
      <c r="F10" s="2048">
        <v>1331.6</v>
      </c>
      <c r="G10" s="2048">
        <v>2902.2</v>
      </c>
      <c r="H10" s="2124">
        <v>21.561681063767864</v>
      </c>
      <c r="I10" s="2124">
        <v>19.599162270353414</v>
      </c>
      <c r="J10" s="2124">
        <v>21.873816817540359</v>
      </c>
      <c r="K10" s="2124">
        <v>24.32079170945757</v>
      </c>
      <c r="L10" s="2125">
        <v>15.267296846453238</v>
      </c>
    </row>
    <row r="11" spans="1:12" s="70" customFormat="1" ht="24.95" customHeight="1">
      <c r="A11" s="2038" t="s">
        <v>1643</v>
      </c>
      <c r="B11" s="2039" t="s">
        <v>1644</v>
      </c>
      <c r="C11" s="2048">
        <v>2830.3999999999996</v>
      </c>
      <c r="D11" s="2048">
        <v>5285.2999999999993</v>
      </c>
      <c r="E11" s="2048">
        <v>4305.8</v>
      </c>
      <c r="F11" s="2048">
        <v>1916.5</v>
      </c>
      <c r="G11" s="2048">
        <v>3329.7</v>
      </c>
      <c r="H11" s="2124">
        <v>12.994530719789154</v>
      </c>
      <c r="I11" s="2124">
        <v>17.15432016668878</v>
      </c>
      <c r="J11" s="2124">
        <v>21.605286940804351</v>
      </c>
      <c r="K11" s="2124">
        <v>43.924601982577357</v>
      </c>
      <c r="L11" s="2125">
        <v>14.730204672317553</v>
      </c>
    </row>
    <row r="12" spans="1:12" s="70" customFormat="1" ht="24.95" customHeight="1">
      <c r="A12" s="2038" t="s">
        <v>1645</v>
      </c>
      <c r="B12" s="2039" t="s">
        <v>1646</v>
      </c>
      <c r="C12" s="2048">
        <v>3207.8</v>
      </c>
      <c r="D12" s="2048">
        <v>6307.7000000000007</v>
      </c>
      <c r="E12" s="2048">
        <v>5161.3999999999996</v>
      </c>
      <c r="F12" s="2048">
        <v>2498.1</v>
      </c>
      <c r="G12" s="2048">
        <v>4143.2000000000007</v>
      </c>
      <c r="H12" s="2124">
        <v>13.333804409270794</v>
      </c>
      <c r="I12" s="2124">
        <v>19.344218871208856</v>
      </c>
      <c r="J12" s="2124">
        <v>19.870871847275755</v>
      </c>
      <c r="K12" s="2124">
        <v>30.346986694495172</v>
      </c>
      <c r="L12" s="2125">
        <v>24.4316304772202</v>
      </c>
    </row>
    <row r="13" spans="1:12" s="70" customFormat="1" ht="24.95" customHeight="1">
      <c r="A13" s="2038" t="s">
        <v>1647</v>
      </c>
      <c r="B13" s="2039" t="s">
        <v>1648</v>
      </c>
      <c r="C13" s="2048">
        <v>3611.5</v>
      </c>
      <c r="D13" s="2048">
        <v>7458</v>
      </c>
      <c r="E13" s="2048">
        <v>6043.1</v>
      </c>
      <c r="F13" s="2048">
        <v>2638.2</v>
      </c>
      <c r="G13" s="2048">
        <v>4907</v>
      </c>
      <c r="H13" s="2124">
        <v>12.584949186358246</v>
      </c>
      <c r="I13" s="2124">
        <v>18.236441175071725</v>
      </c>
      <c r="J13" s="2124">
        <v>17.08257449529199</v>
      </c>
      <c r="K13" s="2124">
        <v>5.6082622793322896</v>
      </c>
      <c r="L13" s="2125">
        <v>18.435026066808245</v>
      </c>
    </row>
    <row r="14" spans="1:12" s="70" customFormat="1" ht="24.95" customHeight="1">
      <c r="A14" s="2038" t="s">
        <v>1649</v>
      </c>
      <c r="B14" s="2039" t="s">
        <v>1650</v>
      </c>
      <c r="C14" s="2048">
        <v>4348.9000000000015</v>
      </c>
      <c r="D14" s="2048">
        <v>9222.4000000000015</v>
      </c>
      <c r="E14" s="2048">
        <v>8490.9</v>
      </c>
      <c r="F14" s="2048">
        <v>2699.1</v>
      </c>
      <c r="G14" s="2048">
        <v>6286.5</v>
      </c>
      <c r="H14" s="2124">
        <v>20.418108819050296</v>
      </c>
      <c r="I14" s="2124">
        <v>23.657817109144563</v>
      </c>
      <c r="J14" s="2124">
        <v>40.505700716519655</v>
      </c>
      <c r="K14" s="2124">
        <v>2.3083920855128532</v>
      </c>
      <c r="L14" s="2125">
        <v>28.112899938862849</v>
      </c>
    </row>
    <row r="15" spans="1:12" s="70" customFormat="1" ht="24.95" customHeight="1">
      <c r="A15" s="2038" t="s">
        <v>1651</v>
      </c>
      <c r="B15" s="2039" t="s">
        <v>1652</v>
      </c>
      <c r="C15" s="2048">
        <v>4931.5</v>
      </c>
      <c r="D15" s="2048">
        <v>10455.200000000001</v>
      </c>
      <c r="E15" s="2048">
        <v>9824.5</v>
      </c>
      <c r="F15" s="2048">
        <v>3174</v>
      </c>
      <c r="G15" s="2048">
        <v>7067</v>
      </c>
      <c r="H15" s="2124">
        <v>13.396491066706487</v>
      </c>
      <c r="I15" s="2124">
        <v>13.367453157529482</v>
      </c>
      <c r="J15" s="2124">
        <v>15.70622666619558</v>
      </c>
      <c r="K15" s="2124">
        <v>17.5947538068245</v>
      </c>
      <c r="L15" s="2125">
        <v>12.415493517855722</v>
      </c>
    </row>
    <row r="16" spans="1:12" s="70" customFormat="1" ht="24.95" customHeight="1">
      <c r="A16" s="2038" t="s">
        <v>1653</v>
      </c>
      <c r="B16" s="2039" t="s">
        <v>1654</v>
      </c>
      <c r="C16" s="2048">
        <v>5480.0000000000018</v>
      </c>
      <c r="D16" s="2048">
        <v>12296.600000000002</v>
      </c>
      <c r="E16" s="2048">
        <v>12550.900000000001</v>
      </c>
      <c r="F16" s="2048">
        <v>4036.6</v>
      </c>
      <c r="G16" s="2048">
        <v>8536.1</v>
      </c>
      <c r="H16" s="2124">
        <v>11.122376558856368</v>
      </c>
      <c r="I16" s="2124">
        <v>17.612288621929771</v>
      </c>
      <c r="J16" s="2124">
        <v>27.751030586798326</v>
      </c>
      <c r="K16" s="2124">
        <v>27.177063642091991</v>
      </c>
      <c r="L16" s="2125">
        <v>20.788170369322206</v>
      </c>
    </row>
    <row r="17" spans="1:12" s="70" customFormat="1" ht="24.95" customHeight="1">
      <c r="A17" s="2038" t="s">
        <v>1655</v>
      </c>
      <c r="B17" s="2039" t="s">
        <v>1656</v>
      </c>
      <c r="C17" s="2048">
        <v>7029.3000000000011</v>
      </c>
      <c r="D17" s="2048">
        <v>15159</v>
      </c>
      <c r="E17" s="2048">
        <v>15322.9</v>
      </c>
      <c r="F17" s="2048">
        <v>5167.8999999999996</v>
      </c>
      <c r="G17" s="2048">
        <v>10275.700000000001</v>
      </c>
      <c r="H17" s="2124">
        <v>28.271897810218956</v>
      </c>
      <c r="I17" s="2124">
        <v>23.277979278825018</v>
      </c>
      <c r="J17" s="2124">
        <v>22.086065541116557</v>
      </c>
      <c r="K17" s="2124">
        <v>28.026061536937018</v>
      </c>
      <c r="L17" s="2125">
        <v>20.379330139056481</v>
      </c>
    </row>
    <row r="18" spans="1:12" s="70" customFormat="1" ht="24.95" customHeight="1">
      <c r="A18" s="2038" t="s">
        <v>1657</v>
      </c>
      <c r="B18" s="2039" t="s">
        <v>1658</v>
      </c>
      <c r="C18" s="2048">
        <v>8120.2</v>
      </c>
      <c r="D18" s="2048">
        <v>17498.2</v>
      </c>
      <c r="E18" s="2048">
        <v>17803.099999999999</v>
      </c>
      <c r="F18" s="2048">
        <v>6132.5</v>
      </c>
      <c r="G18" s="2048">
        <v>11812.4</v>
      </c>
      <c r="H18" s="2124">
        <v>15.519326248701843</v>
      </c>
      <c r="I18" s="2124">
        <v>15.431097038063202</v>
      </c>
      <c r="J18" s="2124">
        <v>16.186231065920936</v>
      </c>
      <c r="K18" s="2124">
        <v>18.665221850268011</v>
      </c>
      <c r="L18" s="2125">
        <v>14.95469894994987</v>
      </c>
    </row>
    <row r="19" spans="1:12" s="70" customFormat="1" ht="24.95" customHeight="1">
      <c r="A19" s="2038" t="s">
        <v>1659</v>
      </c>
      <c r="B19" s="2039" t="s">
        <v>1660</v>
      </c>
      <c r="C19" s="2048">
        <v>9596.6000000000022</v>
      </c>
      <c r="D19" s="2048">
        <v>21422.600000000002</v>
      </c>
      <c r="E19" s="2048">
        <v>20469.300000000003</v>
      </c>
      <c r="F19" s="2048">
        <v>7947.1</v>
      </c>
      <c r="G19" s="2048">
        <v>14951.9</v>
      </c>
      <c r="H19" s="2124">
        <v>18.181818181818208</v>
      </c>
      <c r="I19" s="2124">
        <v>22.427449680538576</v>
      </c>
      <c r="J19" s="2124">
        <v>14.976043498042502</v>
      </c>
      <c r="K19" s="2124">
        <v>29.589889930697112</v>
      </c>
      <c r="L19" s="2125">
        <v>26.578002776743087</v>
      </c>
    </row>
    <row r="20" spans="1:12" s="70" customFormat="1" ht="24.95" customHeight="1">
      <c r="A20" s="2038" t="s">
        <v>1661</v>
      </c>
      <c r="B20" s="2039" t="s">
        <v>1662</v>
      </c>
      <c r="C20" s="2048">
        <v>11775.400000000001</v>
      </c>
      <c r="D20" s="2048">
        <v>26605.100000000002</v>
      </c>
      <c r="E20" s="2048">
        <v>26584.3</v>
      </c>
      <c r="F20" s="2048">
        <v>10357</v>
      </c>
      <c r="G20" s="2048">
        <v>18954.599999999999</v>
      </c>
      <c r="H20" s="2124">
        <v>22.703874288810606</v>
      </c>
      <c r="I20" s="2124">
        <v>24.191741431945697</v>
      </c>
      <c r="J20" s="2124">
        <v>29.874006438910932</v>
      </c>
      <c r="K20" s="2124">
        <v>30.324269230285257</v>
      </c>
      <c r="L20" s="2125">
        <v>26.770510771206329</v>
      </c>
    </row>
    <row r="21" spans="1:12" s="70" customFormat="1" ht="24.95" customHeight="1">
      <c r="A21" s="2038" t="s">
        <v>1663</v>
      </c>
      <c r="B21" s="2039" t="s">
        <v>1664</v>
      </c>
      <c r="C21" s="2048">
        <v>14222.999999999998</v>
      </c>
      <c r="D21" s="2048">
        <v>31552.400000000001</v>
      </c>
      <c r="E21" s="2048">
        <v>29661.599999999999</v>
      </c>
      <c r="F21" s="2048">
        <v>11687.6</v>
      </c>
      <c r="G21" s="2048">
        <v>21885</v>
      </c>
      <c r="H21" s="2124">
        <v>20.785705793433738</v>
      </c>
      <c r="I21" s="2124">
        <v>18.595306914839632</v>
      </c>
      <c r="J21" s="2124">
        <v>11.575629224767999</v>
      </c>
      <c r="K21" s="2124">
        <v>12.847349618615434</v>
      </c>
      <c r="L21" s="2125">
        <v>15.460099395397432</v>
      </c>
    </row>
    <row r="22" spans="1:12" s="70" customFormat="1" ht="24.95" customHeight="1">
      <c r="A22" s="2038" t="s">
        <v>1665</v>
      </c>
      <c r="B22" s="2039" t="s">
        <v>1666</v>
      </c>
      <c r="C22" s="2048">
        <v>16283.600000000004</v>
      </c>
      <c r="D22" s="2048">
        <v>37712.500000000007</v>
      </c>
      <c r="E22" s="2048">
        <v>34491.399999999994</v>
      </c>
      <c r="F22" s="2048">
        <v>14108.7</v>
      </c>
      <c r="G22" s="2048">
        <v>26687.5</v>
      </c>
      <c r="H22" s="2124">
        <v>14.487801448358336</v>
      </c>
      <c r="I22" s="2124">
        <v>19.523396001572006</v>
      </c>
      <c r="J22" s="2124">
        <v>16.283005636917753</v>
      </c>
      <c r="K22" s="2124">
        <v>20.715116876005339</v>
      </c>
      <c r="L22" s="2125">
        <v>21.944254055289012</v>
      </c>
    </row>
    <row r="23" spans="1:12" s="70" customFormat="1" ht="24.95" customHeight="1">
      <c r="A23" s="2038" t="s">
        <v>1667</v>
      </c>
      <c r="B23" s="2039" t="s">
        <v>1668</v>
      </c>
      <c r="C23" s="2048">
        <v>19457.699999999997</v>
      </c>
      <c r="D23" s="2048">
        <v>45670.5</v>
      </c>
      <c r="E23" s="2048">
        <v>41609.1</v>
      </c>
      <c r="F23" s="2048">
        <v>17780.2</v>
      </c>
      <c r="G23" s="2048">
        <v>33328.5</v>
      </c>
      <c r="H23" s="2124">
        <v>19.492618339924785</v>
      </c>
      <c r="I23" s="2124">
        <v>21.101756711965507</v>
      </c>
      <c r="J23" s="2124">
        <v>20.636158578660204</v>
      </c>
      <c r="K23" s="2124">
        <v>26.022950378135473</v>
      </c>
      <c r="L23" s="2125">
        <v>24.884309133489459</v>
      </c>
    </row>
    <row r="24" spans="1:12" s="70" customFormat="1" ht="24.95" customHeight="1">
      <c r="A24" s="2038" t="s">
        <v>1669</v>
      </c>
      <c r="B24" s="2039" t="s">
        <v>1670</v>
      </c>
      <c r="C24" s="2048">
        <v>23832.999999999993</v>
      </c>
      <c r="D24" s="2048">
        <v>58322.499999999993</v>
      </c>
      <c r="E24" s="2048">
        <v>49404.9</v>
      </c>
      <c r="F24" s="2048">
        <v>21208.9</v>
      </c>
      <c r="G24" s="2048">
        <v>43543.100000000006</v>
      </c>
      <c r="H24" s="2124">
        <v>22.486213684042802</v>
      </c>
      <c r="I24" s="2124">
        <v>27.702784072869779</v>
      </c>
      <c r="J24" s="2124">
        <v>18.735805388725073</v>
      </c>
      <c r="K24" s="2124">
        <v>19.283810080876485</v>
      </c>
      <c r="L24" s="2125">
        <v>30.64824399537935</v>
      </c>
    </row>
    <row r="25" spans="1:12" s="70" customFormat="1" ht="24.95" customHeight="1">
      <c r="A25" s="2038" t="s">
        <v>1671</v>
      </c>
      <c r="B25" s="2039" t="s">
        <v>1672</v>
      </c>
      <c r="C25" s="2048">
        <v>28510.400000000016</v>
      </c>
      <c r="D25" s="2048">
        <v>69777.100000000006</v>
      </c>
      <c r="E25" s="2048">
        <v>57828.100000000006</v>
      </c>
      <c r="F25" s="2048">
        <v>29606.9</v>
      </c>
      <c r="G25" s="2048">
        <v>52168.5</v>
      </c>
      <c r="H25" s="2124">
        <v>19.625729031175364</v>
      </c>
      <c r="I25" s="2124">
        <v>19.640104590852612</v>
      </c>
      <c r="J25" s="2124">
        <v>17.049321018765355</v>
      </c>
      <c r="K25" s="2124">
        <v>39.596584452753326</v>
      </c>
      <c r="L25" s="2125">
        <v>19.808879018719367</v>
      </c>
    </row>
    <row r="26" spans="1:12" s="70" customFormat="1" ht="24.95" customHeight="1">
      <c r="A26" s="2038" t="s">
        <v>1673</v>
      </c>
      <c r="B26" s="2039" t="s">
        <v>1674</v>
      </c>
      <c r="C26" s="2048">
        <v>32985.39999999998</v>
      </c>
      <c r="D26" s="2048">
        <v>80984.699999999983</v>
      </c>
      <c r="E26" s="2048">
        <v>72184.7</v>
      </c>
      <c r="F26" s="2048">
        <v>41943.1</v>
      </c>
      <c r="G26" s="2048">
        <v>61045.499999999993</v>
      </c>
      <c r="H26" s="2124">
        <v>15.696026713058957</v>
      </c>
      <c r="I26" s="2124">
        <v>16.062003150030563</v>
      </c>
      <c r="J26" s="2124">
        <v>24.826338752267478</v>
      </c>
      <c r="K26" s="2124">
        <v>41.666638520074699</v>
      </c>
      <c r="L26" s="2125">
        <v>17.016015411598939</v>
      </c>
    </row>
    <row r="27" spans="1:12" s="70" customFormat="1" ht="24.95" customHeight="1">
      <c r="A27" s="2038" t="s">
        <v>1675</v>
      </c>
      <c r="B27" s="2039" t="s">
        <v>1676</v>
      </c>
      <c r="C27" s="2048">
        <v>36498.000000000007</v>
      </c>
      <c r="D27" s="2048">
        <v>92652.200000000012</v>
      </c>
      <c r="E27" s="2048">
        <v>89265.7</v>
      </c>
      <c r="F27" s="2048">
        <v>55524.7</v>
      </c>
      <c r="G27" s="2048">
        <v>71211.399999999994</v>
      </c>
      <c r="H27" s="2124">
        <v>10.648953779551043</v>
      </c>
      <c r="I27" s="2124">
        <v>14.407042317869958</v>
      </c>
      <c r="J27" s="2124">
        <v>23.662909176044231</v>
      </c>
      <c r="K27" s="2124">
        <v>32.381011417849422</v>
      </c>
      <c r="L27" s="2125">
        <v>16.652988344759244</v>
      </c>
    </row>
    <row r="28" spans="1:12" s="70" customFormat="1" ht="24.95" customHeight="1">
      <c r="A28" s="2038" t="s">
        <v>1677</v>
      </c>
      <c r="B28" s="2039" t="s">
        <v>1678</v>
      </c>
      <c r="C28" s="2048">
        <v>38460.299999999988</v>
      </c>
      <c r="D28" s="2048">
        <v>103720.59999999999</v>
      </c>
      <c r="E28" s="2048">
        <v>100916.7</v>
      </c>
      <c r="F28" s="2048">
        <v>64658.7</v>
      </c>
      <c r="G28" s="2048">
        <v>81544.7</v>
      </c>
      <c r="H28" s="2124">
        <v>5.3764589840538681</v>
      </c>
      <c r="I28" s="2124">
        <v>11.946181526180682</v>
      </c>
      <c r="J28" s="2124">
        <v>13.052045746574553</v>
      </c>
      <c r="K28" s="2124">
        <v>16.450336516901487</v>
      </c>
      <c r="L28" s="2125">
        <v>14.510738449180897</v>
      </c>
    </row>
    <row r="29" spans="1:12" s="70" customFormat="1" ht="24.95" customHeight="1">
      <c r="A29" s="2038" t="s">
        <v>1679</v>
      </c>
      <c r="B29" s="2039" t="s">
        <v>1680</v>
      </c>
      <c r="C29" s="2048">
        <v>45163.799999999988</v>
      </c>
      <c r="D29" s="2048">
        <v>126462.59999999999</v>
      </c>
      <c r="E29" s="2048">
        <v>115812.1</v>
      </c>
      <c r="F29" s="2048">
        <v>76830.100000000006</v>
      </c>
      <c r="G29" s="2048">
        <v>102405.2</v>
      </c>
      <c r="H29" s="2124">
        <v>17.429661235091775</v>
      </c>
      <c r="I29" s="2124">
        <v>21.926213307674658</v>
      </c>
      <c r="J29" s="2124">
        <v>14.760094216319015</v>
      </c>
      <c r="K29" s="2124">
        <v>18.824071625318801</v>
      </c>
      <c r="L29" s="2125">
        <v>25.581674836010187</v>
      </c>
    </row>
    <row r="30" spans="1:12" s="70" customFormat="1" ht="24.95" customHeight="1">
      <c r="A30" s="2038" t="s">
        <v>1681</v>
      </c>
      <c r="B30" s="2039" t="s">
        <v>1682</v>
      </c>
      <c r="C30" s="2048">
        <v>51062.499999999993</v>
      </c>
      <c r="D30" s="2048">
        <v>152800.19999999998</v>
      </c>
      <c r="E30" s="2048">
        <v>134832.70000000001</v>
      </c>
      <c r="F30" s="2048">
        <v>90800.5</v>
      </c>
      <c r="G30" s="2048">
        <v>126889.60000000001</v>
      </c>
      <c r="H30" s="2124">
        <v>13.060681342136856</v>
      </c>
      <c r="I30" s="2124">
        <v>20.826394522965678</v>
      </c>
      <c r="J30" s="2124">
        <v>16.423672483272476</v>
      </c>
      <c r="K30" s="2124">
        <v>18.183498394509435</v>
      </c>
      <c r="L30" s="2125">
        <v>23.909332729197356</v>
      </c>
    </row>
    <row r="31" spans="1:12" s="70" customFormat="1" ht="24.95" customHeight="1">
      <c r="A31" s="2038" t="s">
        <v>1683</v>
      </c>
      <c r="B31" s="2039" t="s">
        <v>1684</v>
      </c>
      <c r="C31" s="2048">
        <v>60979.7</v>
      </c>
      <c r="D31" s="2048">
        <v>186120.8</v>
      </c>
      <c r="E31" s="2048">
        <v>158001.1</v>
      </c>
      <c r="F31" s="2048">
        <v>109447.6</v>
      </c>
      <c r="G31" s="2048">
        <v>154610.30000000002</v>
      </c>
      <c r="H31" s="2124">
        <v>19.421689106487158</v>
      </c>
      <c r="I31" s="2124">
        <v>21.806646849938684</v>
      </c>
      <c r="J31" s="2124">
        <v>17.183072058929319</v>
      </c>
      <c r="K31" s="2124">
        <v>20.536340658917084</v>
      </c>
      <c r="L31" s="2125">
        <v>21.846313645877999</v>
      </c>
    </row>
    <row r="32" spans="1:12" s="70" customFormat="1" ht="24.95" customHeight="1">
      <c r="A32" s="2038" t="s">
        <v>383</v>
      </c>
      <c r="B32" s="2039" t="s">
        <v>382</v>
      </c>
      <c r="C32" s="2048">
        <v>70576.999999999985</v>
      </c>
      <c r="D32" s="2048">
        <v>214454.2</v>
      </c>
      <c r="E32" s="2048">
        <v>187871.4</v>
      </c>
      <c r="F32" s="2048">
        <v>126757.9</v>
      </c>
      <c r="G32" s="2048">
        <v>181203.4</v>
      </c>
      <c r="H32" s="2124">
        <v>15.738516260329238</v>
      </c>
      <c r="I32" s="2124">
        <v>15.223123906624098</v>
      </c>
      <c r="J32" s="2124">
        <v>18.905121546622137</v>
      </c>
      <c r="K32" s="2124">
        <v>15.816061750097751</v>
      </c>
      <c r="L32" s="2125">
        <v>17.200083047507167</v>
      </c>
    </row>
    <row r="33" spans="1:12" s="70" customFormat="1" ht="24.95" customHeight="1">
      <c r="A33" s="2038" t="s">
        <v>1685</v>
      </c>
      <c r="B33" s="2039" t="s">
        <v>1686</v>
      </c>
      <c r="C33" s="2048">
        <v>77156.199999999968</v>
      </c>
      <c r="D33" s="2048">
        <v>223988.3</v>
      </c>
      <c r="E33" s="2048">
        <v>207323</v>
      </c>
      <c r="F33" s="2048">
        <v>133315.29999999999</v>
      </c>
      <c r="G33" s="2048">
        <v>183728.09999999998</v>
      </c>
      <c r="H33" s="2124">
        <v>9.3220170877197717</v>
      </c>
      <c r="I33" s="2124">
        <v>4.4457511207521128</v>
      </c>
      <c r="J33" s="2124">
        <v>10.353678101084043</v>
      </c>
      <c r="K33" s="2124">
        <v>5.1731686940222223</v>
      </c>
      <c r="L33" s="2125">
        <v>1.3932961522796938</v>
      </c>
    </row>
    <row r="34" spans="1:12" s="70" customFormat="1" ht="24.95" customHeight="1">
      <c r="A34" s="2038" t="s">
        <v>1687</v>
      </c>
      <c r="B34" s="2039" t="s">
        <v>1688</v>
      </c>
      <c r="C34" s="2048">
        <v>83754.099999999977</v>
      </c>
      <c r="D34" s="2048">
        <v>245911.19999999998</v>
      </c>
      <c r="E34" s="2048">
        <v>228443.8</v>
      </c>
      <c r="F34" s="2048">
        <v>150956.9</v>
      </c>
      <c r="G34" s="2048">
        <v>202733.74000000002</v>
      </c>
      <c r="H34" s="2124">
        <v>8.5513542657621961</v>
      </c>
      <c r="I34" s="2124">
        <v>9.7875201517222088</v>
      </c>
      <c r="J34" s="2124">
        <v>10.187388760533075</v>
      </c>
      <c r="K34" s="2124">
        <v>13.2329897618653</v>
      </c>
      <c r="L34" s="2125">
        <v>10.344438330337082</v>
      </c>
    </row>
    <row r="35" spans="1:12" s="70" customFormat="1" ht="24.95" customHeight="1">
      <c r="A35" s="2038" t="s">
        <v>1689</v>
      </c>
      <c r="B35" s="2039" t="s">
        <v>1690</v>
      </c>
      <c r="C35" s="2048">
        <v>93969.699999999953</v>
      </c>
      <c r="D35" s="2048">
        <v>277306.09999999998</v>
      </c>
      <c r="E35" s="2048">
        <v>251089</v>
      </c>
      <c r="F35" s="2048">
        <v>172516.5</v>
      </c>
      <c r="G35" s="2048">
        <v>232576.26999999996</v>
      </c>
      <c r="H35" s="2124">
        <v>12.197134229846634</v>
      </c>
      <c r="I35" s="2124">
        <v>12.766762961589384</v>
      </c>
      <c r="J35" s="2124">
        <v>9.9128100653202296</v>
      </c>
      <c r="K35" s="2124">
        <v>14.281957300395018</v>
      </c>
      <c r="L35" s="2125">
        <v>14.720060903527918</v>
      </c>
    </row>
    <row r="36" spans="1:12" s="70" customFormat="1" ht="24.95" customHeight="1">
      <c r="A36" s="2038" t="s">
        <v>1691</v>
      </c>
      <c r="B36" s="2039" t="s">
        <v>1692</v>
      </c>
      <c r="C36" s="2048">
        <v>100205.79999999996</v>
      </c>
      <c r="D36" s="2048">
        <v>300440</v>
      </c>
      <c r="E36" s="2048">
        <v>285157.5</v>
      </c>
      <c r="F36" s="2048">
        <v>197016.9</v>
      </c>
      <c r="G36" s="2048">
        <v>250464.905</v>
      </c>
      <c r="H36" s="2124">
        <v>6.6362880800939124</v>
      </c>
      <c r="I36" s="2124">
        <v>8.3423696774070333</v>
      </c>
      <c r="J36" s="2124">
        <v>13.568296500444067</v>
      </c>
      <c r="K36" s="2124">
        <v>14.201772004416965</v>
      </c>
      <c r="L36" s="2125">
        <v>7.6915134119229105</v>
      </c>
    </row>
    <row r="37" spans="1:12" s="70" customFormat="1" ht="24.95" customHeight="1">
      <c r="A37" s="2038" t="s">
        <v>1693</v>
      </c>
      <c r="B37" s="2039" t="s">
        <v>1694</v>
      </c>
      <c r="C37" s="2048">
        <v>113060.80000000005</v>
      </c>
      <c r="D37" s="2048">
        <v>346824.10000000003</v>
      </c>
      <c r="E37" s="2048">
        <v>327634.39999999997</v>
      </c>
      <c r="F37" s="2048">
        <v>243570.4</v>
      </c>
      <c r="G37" s="2048">
        <v>289975.95799999998</v>
      </c>
      <c r="H37" s="2124">
        <v>12.828598743785383</v>
      </c>
      <c r="I37" s="2124">
        <v>15.438723205964596</v>
      </c>
      <c r="J37" s="2124">
        <v>14.895943469836832</v>
      </c>
      <c r="K37" s="2124">
        <v>23.629191201363945</v>
      </c>
      <c r="L37" s="2125">
        <v>15.775085535436586</v>
      </c>
    </row>
    <row r="38" spans="1:12" s="70" customFormat="1" ht="24.95" customHeight="1">
      <c r="A38" s="2038" t="s">
        <v>1328</v>
      </c>
      <c r="B38" s="2039" t="s">
        <v>1695</v>
      </c>
      <c r="C38" s="2048">
        <v>126887.99000000002</v>
      </c>
      <c r="D38" s="2048">
        <v>395518.22</v>
      </c>
      <c r="E38" s="2048">
        <v>365225.12</v>
      </c>
      <c r="F38" s="2048">
        <v>273477.40000000002</v>
      </c>
      <c r="G38" s="2048">
        <v>334453.30300000001</v>
      </c>
      <c r="H38" s="2124">
        <v>12.229871007457906</v>
      </c>
      <c r="I38" s="2124">
        <v>14.040004717088555</v>
      </c>
      <c r="J38" s="2124">
        <v>11.473373980265819</v>
      </c>
      <c r="K38" s="2124">
        <v>12.278585575258747</v>
      </c>
      <c r="L38" s="2125">
        <v>15.338287114133797</v>
      </c>
    </row>
    <row r="39" spans="1:12" s="70" customFormat="1" ht="24.95" customHeight="1">
      <c r="A39" s="2038" t="s">
        <v>1329</v>
      </c>
      <c r="B39" s="2039" t="s">
        <v>1696</v>
      </c>
      <c r="C39" s="2048">
        <v>154343.89999999994</v>
      </c>
      <c r="D39" s="2048">
        <v>495377.1</v>
      </c>
      <c r="E39" s="2048">
        <v>442282.3</v>
      </c>
      <c r="F39" s="2048">
        <v>339834.2</v>
      </c>
      <c r="G39" s="2048">
        <v>421523.64899999998</v>
      </c>
      <c r="H39" s="2124">
        <v>21.637910727406044</v>
      </c>
      <c r="I39" s="2124">
        <v>25.247605533823453</v>
      </c>
      <c r="J39" s="2124">
        <v>21.098543276541328</v>
      </c>
      <c r="K39" s="2124">
        <v>24.264089098404469</v>
      </c>
      <c r="L39" s="2125">
        <v>26.033633161637503</v>
      </c>
    </row>
    <row r="40" spans="1:12" s="70" customFormat="1" ht="24.95" customHeight="1">
      <c r="A40" s="2038" t="s">
        <v>338</v>
      </c>
      <c r="B40" s="2039" t="s">
        <v>327</v>
      </c>
      <c r="C40" s="2048">
        <v>196459.3765561</v>
      </c>
      <c r="D40" s="2048">
        <v>630521.16755610006</v>
      </c>
      <c r="E40" s="2048">
        <v>560670.69604045991</v>
      </c>
      <c r="F40" s="2048">
        <v>438354.35884814995</v>
      </c>
      <c r="G40" s="2048">
        <v>550676.97901970008</v>
      </c>
      <c r="H40" s="2124">
        <v>27.286777485925967</v>
      </c>
      <c r="I40" s="2124">
        <v>27.281048630649273</v>
      </c>
      <c r="J40" s="2124">
        <v>26.767608841787233</v>
      </c>
      <c r="K40" s="2124">
        <v>28.990654515687336</v>
      </c>
      <c r="L40" s="2125">
        <v>30.639640344283535</v>
      </c>
    </row>
    <row r="41" spans="1:12" s="70" customFormat="1" ht="24.95" customHeight="1">
      <c r="A41" s="2038" t="s">
        <v>339</v>
      </c>
      <c r="B41" s="2039" t="s">
        <v>328</v>
      </c>
      <c r="C41" s="2048">
        <v>218159.01777419643</v>
      </c>
      <c r="D41" s="2048">
        <v>719599.11883428646</v>
      </c>
      <c r="E41" s="2048">
        <v>654666.40063278715</v>
      </c>
      <c r="F41" s="2048">
        <v>500650.55666935712</v>
      </c>
      <c r="G41" s="2126">
        <v>620608.65806646517</v>
      </c>
      <c r="H41" s="2124">
        <v>11.04535787422698</v>
      </c>
      <c r="I41" s="2124">
        <v>14.127670229288658</v>
      </c>
      <c r="J41" s="2124">
        <v>16.76486844348009</v>
      </c>
      <c r="K41" s="2124">
        <v>14.211378662892947</v>
      </c>
      <c r="L41" s="2125">
        <v>12.699219635303354</v>
      </c>
    </row>
    <row r="42" spans="1:12" s="70" customFormat="1" ht="24.95" customHeight="1">
      <c r="A42" s="2038" t="s">
        <v>1799</v>
      </c>
      <c r="B42" s="2039" t="s">
        <v>1800</v>
      </c>
      <c r="C42" s="2048">
        <v>222351.33831141551</v>
      </c>
      <c r="D42" s="2048">
        <v>921320.13831141556</v>
      </c>
      <c r="E42" s="2048">
        <v>910224.85896628164</v>
      </c>
      <c r="F42" s="2048">
        <v>727322.4</v>
      </c>
      <c r="G42" s="2048">
        <v>823234.47743076005</v>
      </c>
      <c r="H42" s="2124">
        <v>1.9216810654869698</v>
      </c>
      <c r="I42" s="2124">
        <v>28.032416132458131</v>
      </c>
      <c r="J42" s="2124">
        <v>39.036440252085171</v>
      </c>
      <c r="K42" s="2124">
        <v>45.275460160996687</v>
      </c>
      <c r="L42" s="2125">
        <v>32.649531509209837</v>
      </c>
    </row>
    <row r="43" spans="1:12" s="70" customFormat="1" ht="24.95" customHeight="1">
      <c r="A43" s="2038" t="s">
        <v>341</v>
      </c>
      <c r="B43" s="2039" t="s">
        <v>330</v>
      </c>
      <c r="C43" s="2048">
        <v>263705.70088052825</v>
      </c>
      <c r="D43" s="2048">
        <v>1130302.292475211</v>
      </c>
      <c r="E43" s="2048">
        <v>994691.47032589104</v>
      </c>
      <c r="F43" s="2048">
        <v>809825.84939824732</v>
      </c>
      <c r="G43" s="2048">
        <v>1011822.9419802342</v>
      </c>
      <c r="H43" s="2124">
        <v>18.598656919794941</v>
      </c>
      <c r="I43" s="2124">
        <v>22.682903094554664</v>
      </c>
      <c r="J43" s="2124">
        <v>9.2797521983233811</v>
      </c>
      <c r="K43" s="2124">
        <v>11.343449534655784</v>
      </c>
      <c r="L43" s="2125">
        <v>22.908232067495721</v>
      </c>
    </row>
    <row r="44" spans="1:12" s="70" customFormat="1" ht="24.95" customHeight="1">
      <c r="A44" s="2038" t="s">
        <v>342</v>
      </c>
      <c r="B44" s="2039" t="s">
        <v>331</v>
      </c>
      <c r="C44" s="2048">
        <v>301590.19350571884</v>
      </c>
      <c r="D44" s="2048">
        <v>1315376.2767305411</v>
      </c>
      <c r="E44" s="2048">
        <v>1165866.2782705703</v>
      </c>
      <c r="F44" s="2048">
        <v>973026.07832097355</v>
      </c>
      <c r="G44" s="2048">
        <v>1188090.2428831779</v>
      </c>
      <c r="H44" s="2124">
        <v>14.366201602275613</v>
      </c>
      <c r="I44" s="2124">
        <v>16.373848437486831</v>
      </c>
      <c r="J44" s="2124">
        <v>17.208834402550696</v>
      </c>
      <c r="K44" s="2124">
        <v>20.15250921466566</v>
      </c>
      <c r="L44" s="2125">
        <v>17.420765391815664</v>
      </c>
    </row>
    <row r="45" spans="1:12" s="70" customFormat="1" ht="24.95" customHeight="1">
      <c r="A45" s="2038" t="s">
        <v>155</v>
      </c>
      <c r="B45" s="2039" t="s">
        <v>332</v>
      </c>
      <c r="C45" s="2048">
        <v>354830.02748561837</v>
      </c>
      <c r="D45" s="2048">
        <v>1565967.1585125797</v>
      </c>
      <c r="E45" s="2048">
        <v>1314304.9647224669</v>
      </c>
      <c r="F45" s="2048">
        <v>1150824.6093921112</v>
      </c>
      <c r="G45" s="2048">
        <v>1406769.5015122239</v>
      </c>
      <c r="H45" s="2124">
        <v>17.653038834265008</v>
      </c>
      <c r="I45" s="2124">
        <v>19.050889560278492</v>
      </c>
      <c r="J45" s="2124">
        <v>12.73205076932909</v>
      </c>
      <c r="K45" s="2124">
        <v>18.27274058039038</v>
      </c>
      <c r="L45" s="2125">
        <v>18.40594684948929</v>
      </c>
    </row>
    <row r="46" spans="1:12" s="70" customFormat="1" ht="24.95" customHeight="1">
      <c r="A46" s="2038" t="s">
        <v>0</v>
      </c>
      <c r="B46" s="2039" t="s">
        <v>333</v>
      </c>
      <c r="C46" s="2048">
        <v>424744.63430879061</v>
      </c>
      <c r="D46" s="2048">
        <v>1877801.5328829002</v>
      </c>
      <c r="E46" s="2048">
        <v>1527345.878273834</v>
      </c>
      <c r="F46" s="2048">
        <v>1373945.132353008</v>
      </c>
      <c r="G46" s="2048">
        <v>1688829.8648763529</v>
      </c>
      <c r="H46" s="2124">
        <v>19.703689487216796</v>
      </c>
      <c r="I46" s="2124">
        <v>19.913212909682834</v>
      </c>
      <c r="J46" s="2124">
        <v>16.209397306534072</v>
      </c>
      <c r="K46" s="2124">
        <v>19.387882492255148</v>
      </c>
      <c r="L46" s="2125">
        <v>20.050218821272775</v>
      </c>
    </row>
    <row r="47" spans="1:12" s="70" customFormat="1" ht="24.95" customHeight="1">
      <c r="A47" s="2038" t="s">
        <v>1</v>
      </c>
      <c r="B47" s="2039" t="s">
        <v>334</v>
      </c>
      <c r="C47" s="2048">
        <v>503287.11484016501</v>
      </c>
      <c r="D47" s="2048">
        <v>2244578.5723777702</v>
      </c>
      <c r="E47" s="2048">
        <v>1805735.9748320361</v>
      </c>
      <c r="F47" s="2048">
        <v>1692306.0682793078</v>
      </c>
      <c r="G47" s="2048">
        <v>2016816.1615412112</v>
      </c>
      <c r="H47" s="2124">
        <v>18.491694582367291</v>
      </c>
      <c r="I47" s="2124">
        <v>19.532257966142698</v>
      </c>
      <c r="J47" s="2124">
        <v>18.22704997723444</v>
      </c>
      <c r="K47" s="2124">
        <v>23.171299088274161</v>
      </c>
      <c r="L47" s="2125">
        <v>19.420919980525785</v>
      </c>
    </row>
    <row r="48" spans="1:12" s="70" customFormat="1" ht="24.95" customHeight="1">
      <c r="A48" s="2038" t="s">
        <v>87</v>
      </c>
      <c r="B48" s="2039" t="s">
        <v>335</v>
      </c>
      <c r="C48" s="2048">
        <v>569402.38672684168</v>
      </c>
      <c r="D48" s="2048">
        <v>2591701.9945694054</v>
      </c>
      <c r="E48" s="2048">
        <v>2177792.0340676117</v>
      </c>
      <c r="F48" s="2048">
        <v>1997159.9994325647</v>
      </c>
      <c r="G48" s="2048">
        <v>2299807.5981313302</v>
      </c>
      <c r="H48" s="2124">
        <f t="shared" ref="H48:L50" si="0">(C48-C47)/C47*100</f>
        <v>13.136690755072022</v>
      </c>
      <c r="I48" s="2124">
        <f t="shared" si="0"/>
        <v>15.464970861942861</v>
      </c>
      <c r="J48" s="2124">
        <f t="shared" si="0"/>
        <v>20.604122885140121</v>
      </c>
      <c r="K48" s="2124">
        <f t="shared" si="0"/>
        <v>18.014113219083612</v>
      </c>
      <c r="L48" s="2125">
        <f t="shared" si="0"/>
        <v>14.031593061702885</v>
      </c>
    </row>
    <row r="49" spans="1:12" s="70" customFormat="1" ht="24.95" customHeight="1">
      <c r="A49" s="2038" t="s">
        <v>102</v>
      </c>
      <c r="B49" s="2039" t="s">
        <v>1697</v>
      </c>
      <c r="C49" s="2048">
        <v>669394.92523709009</v>
      </c>
      <c r="D49" s="2048">
        <v>3094466.6136414213</v>
      </c>
      <c r="E49" s="2048">
        <v>2755893.0441511483</v>
      </c>
      <c r="F49" s="2048">
        <v>2442783.9931672919</v>
      </c>
      <c r="G49" s="2048">
        <v>2742102.9318979895</v>
      </c>
      <c r="H49" s="2124">
        <f t="shared" si="0"/>
        <v>17.560962307349378</v>
      </c>
      <c r="I49" s="2124">
        <f t="shared" si="0"/>
        <v>19.399013471668333</v>
      </c>
      <c r="J49" s="2124">
        <f t="shared" si="0"/>
        <v>26.545280772460984</v>
      </c>
      <c r="K49" s="2124">
        <f t="shared" si="0"/>
        <v>22.312883988330345</v>
      </c>
      <c r="L49" s="2125">
        <f t="shared" si="0"/>
        <v>19.23184070380665</v>
      </c>
    </row>
    <row r="50" spans="1:12" s="70" customFormat="1" ht="24.95" customHeight="1" thickBot="1">
      <c r="A50" s="2041" t="s">
        <v>106</v>
      </c>
      <c r="B50" s="2042" t="s">
        <v>1698</v>
      </c>
      <c r="C50" s="2127">
        <v>726642.75745137758</v>
      </c>
      <c r="D50" s="2127">
        <v>3582137.6497642039</v>
      </c>
      <c r="E50" s="2127">
        <v>3345520.1</v>
      </c>
      <c r="F50" s="2127">
        <v>2910275.9432925903</v>
      </c>
      <c r="G50" s="2127">
        <v>3235066.7569785174</v>
      </c>
      <c r="H50" s="2128">
        <f t="shared" si="0"/>
        <v>8.5521760108968738</v>
      </c>
      <c r="I50" s="2128">
        <f t="shared" si="0"/>
        <v>15.759453793198775</v>
      </c>
      <c r="J50" s="2128">
        <v>21.4</v>
      </c>
      <c r="K50" s="2128">
        <f t="shared" si="0"/>
        <v>19.137670438029708</v>
      </c>
      <c r="L50" s="2129">
        <f t="shared" si="0"/>
        <v>17.977582801361702</v>
      </c>
    </row>
    <row r="51" spans="1:12" s="70" customFormat="1" ht="15.75" thickTop="1">
      <c r="A51" s="2040" t="s">
        <v>1801</v>
      </c>
      <c r="B51" s="2040"/>
      <c r="C51" s="2040"/>
      <c r="D51" s="2040"/>
      <c r="E51" s="2040"/>
      <c r="F51" s="2040"/>
      <c r="G51" s="2040"/>
      <c r="H51" s="2040"/>
      <c r="I51" s="2040"/>
      <c r="J51" s="2040"/>
      <c r="K51" s="2040"/>
      <c r="L51" s="2040"/>
    </row>
    <row r="53" spans="1:12">
      <c r="E53" s="1814"/>
    </row>
  </sheetData>
  <mergeCells count="11">
    <mergeCell ref="H4:L4"/>
    <mergeCell ref="A1:L1"/>
    <mergeCell ref="A2:L2"/>
    <mergeCell ref="A3:L3"/>
    <mergeCell ref="A4:A5"/>
    <mergeCell ref="B4:B5"/>
    <mergeCell ref="C4:C5"/>
    <mergeCell ref="D4:D5"/>
    <mergeCell ref="E4:E5"/>
    <mergeCell ref="F4:F5"/>
    <mergeCell ref="G4:G5"/>
  </mergeCells>
  <pageMargins left="0.7" right="0.7" top="0.46" bottom="0.75" header="0.3" footer="0.3"/>
  <pageSetup paperSize="9" scale="62" orientation="portrait" r:id="rId1"/>
</worksheet>
</file>

<file path=xl/worksheets/sheet73.xml><?xml version="1.0" encoding="utf-8"?>
<worksheet xmlns="http://schemas.openxmlformats.org/spreadsheetml/2006/main" xmlns:r="http://schemas.openxmlformats.org/officeDocument/2006/relationships">
  <dimension ref="A1:G50"/>
  <sheetViews>
    <sheetView showGridLines="0" workbookViewId="0">
      <selection activeCell="E49" sqref="E49"/>
    </sheetView>
  </sheetViews>
  <sheetFormatPr defaultRowHeight="15"/>
  <cols>
    <col min="1" max="1" width="9.140625" style="1605"/>
    <col min="2" max="2" width="11.140625" style="1605" customWidth="1"/>
    <col min="3" max="4" width="10.7109375" style="1605" customWidth="1"/>
    <col min="5" max="5" width="10.5703125" style="1605" customWidth="1"/>
    <col min="6" max="6" width="10.28515625" style="1605" customWidth="1"/>
    <col min="7" max="7" width="11" style="1605" customWidth="1"/>
    <col min="8" max="16384" width="9.140625" style="1605"/>
  </cols>
  <sheetData>
    <row r="1" spans="1:7" ht="15.75">
      <c r="A1" s="3060" t="s">
        <v>1802</v>
      </c>
      <c r="B1" s="3060"/>
      <c r="C1" s="3060"/>
      <c r="D1" s="3060"/>
      <c r="E1" s="3060"/>
      <c r="F1" s="3060"/>
      <c r="G1" s="3060"/>
    </row>
    <row r="2" spans="1:7" ht="15.75">
      <c r="A2" s="3060" t="s">
        <v>1623</v>
      </c>
      <c r="B2" s="3060"/>
      <c r="C2" s="3060"/>
      <c r="D2" s="3060"/>
      <c r="E2" s="3060"/>
      <c r="F2" s="3060"/>
      <c r="G2" s="3060"/>
    </row>
    <row r="3" spans="1:7" ht="15.75" thickBot="1">
      <c r="A3" s="3061" t="s">
        <v>1803</v>
      </c>
      <c r="B3" s="3061"/>
      <c r="C3" s="3061"/>
      <c r="D3" s="3061"/>
      <c r="E3" s="3061"/>
      <c r="F3" s="3061"/>
      <c r="G3" s="3061"/>
    </row>
    <row r="4" spans="1:7" ht="39" thickTop="1">
      <c r="A4" s="1773" t="s">
        <v>1626</v>
      </c>
      <c r="B4" s="1774" t="s">
        <v>1764</v>
      </c>
      <c r="C4" s="1775" t="s">
        <v>1793</v>
      </c>
      <c r="D4" s="1775" t="s">
        <v>1794</v>
      </c>
      <c r="E4" s="1774" t="s">
        <v>1795</v>
      </c>
      <c r="F4" s="1774" t="s">
        <v>1796</v>
      </c>
      <c r="G4" s="1776" t="s">
        <v>1797</v>
      </c>
    </row>
    <row r="5" spans="1:7" s="70" customFormat="1" ht="24.95" customHeight="1">
      <c r="A5" s="2052" t="s">
        <v>1633</v>
      </c>
      <c r="B5" s="2053" t="s">
        <v>1634</v>
      </c>
      <c r="C5" s="2043">
        <v>8.0725363586989332</v>
      </c>
      <c r="D5" s="2043">
        <v>12.457908394182608</v>
      </c>
      <c r="E5" s="2043">
        <v>9.8835314706414845</v>
      </c>
      <c r="F5" s="2043">
        <v>4.72753605696699</v>
      </c>
      <c r="G5" s="2044">
        <v>7.0375957998913758</v>
      </c>
    </row>
    <row r="6" spans="1:7" s="70" customFormat="1" ht="24.95" customHeight="1">
      <c r="A6" s="2054" t="s">
        <v>1635</v>
      </c>
      <c r="B6" s="2055" t="s">
        <v>1636</v>
      </c>
      <c r="C6" s="2045">
        <v>8.3505806599977017</v>
      </c>
      <c r="D6" s="2045">
        <v>14.51075083362079</v>
      </c>
      <c r="E6" s="2045">
        <v>10.137403702426123</v>
      </c>
      <c r="F6" s="2045">
        <v>4.1175117856732211</v>
      </c>
      <c r="G6" s="2046">
        <v>9.2020236863286176</v>
      </c>
    </row>
    <row r="7" spans="1:7" s="70" customFormat="1" ht="24.95" customHeight="1">
      <c r="A7" s="2054" t="s">
        <v>1637</v>
      </c>
      <c r="B7" s="2055" t="s">
        <v>1638</v>
      </c>
      <c r="C7" s="2045">
        <v>10.722800925925926</v>
      </c>
      <c r="D7" s="2045">
        <v>18.65162037037037</v>
      </c>
      <c r="E7" s="2045">
        <v>12.297453703703704</v>
      </c>
      <c r="F7" s="2045">
        <v>5.0011574074074074</v>
      </c>
      <c r="G7" s="2046">
        <v>12.343171296296298</v>
      </c>
    </row>
    <row r="8" spans="1:7" s="70" customFormat="1" ht="24.95" customHeight="1">
      <c r="A8" s="2054" t="s">
        <v>1639</v>
      </c>
      <c r="B8" s="2055" t="s">
        <v>1640</v>
      </c>
      <c r="C8" s="2045">
        <v>10.44293533346848</v>
      </c>
      <c r="D8" s="2045">
        <v>19.116663288060007</v>
      </c>
      <c r="E8" s="2045">
        <v>14.723798905331439</v>
      </c>
      <c r="F8" s="2045">
        <v>5.4282383944861134</v>
      </c>
      <c r="G8" s="2046">
        <v>12.759983782688019</v>
      </c>
    </row>
    <row r="9" spans="1:7" s="70" customFormat="1" ht="24.95" customHeight="1">
      <c r="A9" s="2054" t="s">
        <v>1641</v>
      </c>
      <c r="B9" s="2055" t="s">
        <v>1642</v>
      </c>
      <c r="C9" s="2045">
        <v>11.275714607247361</v>
      </c>
      <c r="D9" s="2045">
        <v>20.307900067521949</v>
      </c>
      <c r="E9" s="2045">
        <v>15.938780103533649</v>
      </c>
      <c r="F9" s="2045">
        <v>5.9941480981318929</v>
      </c>
      <c r="G9" s="2046">
        <v>13.064145847400404</v>
      </c>
    </row>
    <row r="10" spans="1:7" s="70" customFormat="1" ht="24.95" customHeight="1">
      <c r="A10" s="2054" t="s">
        <v>1643</v>
      </c>
      <c r="B10" s="2055" t="s">
        <v>1644</v>
      </c>
      <c r="C10" s="2045">
        <v>12.121108303712901</v>
      </c>
      <c r="D10" s="2045">
        <v>22.634148430474067</v>
      </c>
      <c r="E10" s="2045">
        <v>18.439467260502763</v>
      </c>
      <c r="F10" s="2045">
        <v>8.2073572866258413</v>
      </c>
      <c r="G10" s="2046">
        <v>14.259346494796796</v>
      </c>
    </row>
    <row r="11" spans="1:7" s="70" customFormat="1" ht="24.95" customHeight="1">
      <c r="A11" s="2054" t="s">
        <v>1645</v>
      </c>
      <c r="B11" s="2055" t="s">
        <v>1646</v>
      </c>
      <c r="C11" s="2045">
        <v>11.747171055040832</v>
      </c>
      <c r="D11" s="2045">
        <v>23.099205331966168</v>
      </c>
      <c r="E11" s="2045">
        <v>18.901380598381365</v>
      </c>
      <c r="F11" s="2045">
        <v>9.1482037572783526</v>
      </c>
      <c r="G11" s="2046">
        <v>15.172666349287731</v>
      </c>
    </row>
    <row r="12" spans="1:7" s="70" customFormat="1" ht="24.95" customHeight="1">
      <c r="A12" s="2054" t="s">
        <v>1647</v>
      </c>
      <c r="B12" s="2055" t="s">
        <v>1648</v>
      </c>
      <c r="C12" s="2045">
        <v>11.654511423776945</v>
      </c>
      <c r="D12" s="2045">
        <v>24.067380921647089</v>
      </c>
      <c r="E12" s="2045">
        <v>19.501419904479153</v>
      </c>
      <c r="F12" s="2045">
        <v>8.5136181747773314</v>
      </c>
      <c r="G12" s="2046">
        <v>15.835161998192849</v>
      </c>
    </row>
    <row r="13" spans="1:7" s="70" customFormat="1" ht="24.95" customHeight="1">
      <c r="A13" s="2054" t="s">
        <v>1649</v>
      </c>
      <c r="B13" s="2055" t="s">
        <v>1650</v>
      </c>
      <c r="C13" s="2045">
        <v>12.881431237226391</v>
      </c>
      <c r="D13" s="2045">
        <v>27.316726400284359</v>
      </c>
      <c r="E13" s="2045">
        <v>25.150025176979351</v>
      </c>
      <c r="F13" s="2045">
        <v>7.9947276443233308</v>
      </c>
      <c r="G13" s="2046">
        <v>18.620597731109861</v>
      </c>
    </row>
    <row r="14" spans="1:7" s="70" customFormat="1" ht="24.95" customHeight="1">
      <c r="A14" s="2054" t="s">
        <v>1651</v>
      </c>
      <c r="B14" s="2055" t="s">
        <v>1652</v>
      </c>
      <c r="C14" s="2045">
        <v>12.519675044427519</v>
      </c>
      <c r="D14" s="2045">
        <v>26.542777354658543</v>
      </c>
      <c r="E14" s="2045">
        <v>24.941609545569943</v>
      </c>
      <c r="F14" s="2045">
        <v>8.0578827113480571</v>
      </c>
      <c r="G14" s="2046">
        <v>17.941101802487943</v>
      </c>
    </row>
    <row r="15" spans="1:7" s="70" customFormat="1" ht="24.95" customHeight="1">
      <c r="A15" s="2054" t="s">
        <v>1653</v>
      </c>
      <c r="B15" s="2055" t="s">
        <v>1654</v>
      </c>
      <c r="C15" s="2045">
        <v>11.762938158713808</v>
      </c>
      <c r="D15" s="2045">
        <v>26.394917036941639</v>
      </c>
      <c r="E15" s="2045">
        <v>26.94077747010969</v>
      </c>
      <c r="F15" s="2045">
        <v>8.6646489363985655</v>
      </c>
      <c r="G15" s="2046">
        <v>18.322922703758561</v>
      </c>
    </row>
    <row r="16" spans="1:7" s="70" customFormat="1" ht="24.95" customHeight="1">
      <c r="A16" s="2054" t="s">
        <v>1655</v>
      </c>
      <c r="B16" s="2055" t="s">
        <v>1656</v>
      </c>
      <c r="C16" s="2045">
        <v>12.612229518785661</v>
      </c>
      <c r="D16" s="2045">
        <v>27.198837334481645</v>
      </c>
      <c r="E16" s="2045">
        <v>27.492912764201382</v>
      </c>
      <c r="F16" s="2045">
        <v>9.2724369325725764</v>
      </c>
      <c r="G16" s="2046">
        <v>18.437040226791545</v>
      </c>
    </row>
    <row r="17" spans="1:7" s="70" customFormat="1" ht="24.95" customHeight="1">
      <c r="A17" s="2054" t="s">
        <v>1657</v>
      </c>
      <c r="B17" s="2055" t="s">
        <v>1658</v>
      </c>
      <c r="C17" s="2045">
        <v>12.714831516973568</v>
      </c>
      <c r="D17" s="2045">
        <v>27.399160716522612</v>
      </c>
      <c r="E17" s="2045">
        <v>27.87658148565702</v>
      </c>
      <c r="F17" s="2045">
        <v>9.602436427408243</v>
      </c>
      <c r="G17" s="2046">
        <v>18.496179381185019</v>
      </c>
    </row>
    <row r="18" spans="1:7" s="70" customFormat="1" ht="24.95" customHeight="1">
      <c r="A18" s="2054" t="s">
        <v>1659</v>
      </c>
      <c r="B18" s="2055" t="s">
        <v>1660</v>
      </c>
      <c r="C18" s="2045">
        <v>12.478350193743013</v>
      </c>
      <c r="D18" s="2045">
        <v>27.855563935193615</v>
      </c>
      <c r="E18" s="2045">
        <v>26.615998751722884</v>
      </c>
      <c r="F18" s="2045">
        <v>10.3335240423374</v>
      </c>
      <c r="G18" s="2046">
        <v>19.441786076508986</v>
      </c>
    </row>
    <row r="19" spans="1:7" s="70" customFormat="1" ht="24.95" customHeight="1">
      <c r="A19" s="2054" t="s">
        <v>1661</v>
      </c>
      <c r="B19" s="2055" t="s">
        <v>1662</v>
      </c>
      <c r="C19" s="2045">
        <v>13.19076957544528</v>
      </c>
      <c r="D19" s="2045">
        <v>29.80295732048841</v>
      </c>
      <c r="E19" s="2045">
        <v>29.779657219670664</v>
      </c>
      <c r="F19" s="2045">
        <v>11.601881931219895</v>
      </c>
      <c r="G19" s="2046">
        <v>21.232888988461969</v>
      </c>
    </row>
    <row r="20" spans="1:7" s="70" customFormat="1" ht="24.95" customHeight="1">
      <c r="A20" s="2054" t="s">
        <v>1663</v>
      </c>
      <c r="B20" s="2055" t="s">
        <v>1664</v>
      </c>
      <c r="C20" s="2045">
        <v>13.753190995590622</v>
      </c>
      <c r="D20" s="2045">
        <v>30.51017250715557</v>
      </c>
      <c r="E20" s="2045">
        <v>28.681828730563936</v>
      </c>
      <c r="F20" s="2045">
        <v>11.301539413630387</v>
      </c>
      <c r="G20" s="2046">
        <v>21.162102576003715</v>
      </c>
    </row>
    <row r="21" spans="1:7" s="70" customFormat="1" ht="24.95" customHeight="1">
      <c r="A21" s="2054" t="s">
        <v>1665</v>
      </c>
      <c r="B21" s="2055" t="s">
        <v>1666</v>
      </c>
      <c r="C21" s="2045">
        <v>13.527955470632222</v>
      </c>
      <c r="D21" s="2045">
        <v>31.330481016864674</v>
      </c>
      <c r="E21" s="2045">
        <v>28.654482013790805</v>
      </c>
      <c r="F21" s="2045">
        <v>11.721109911107419</v>
      </c>
      <c r="G21" s="2046">
        <v>22.171222065298661</v>
      </c>
    </row>
    <row r="22" spans="1:7" s="70" customFormat="1" ht="24.95" customHeight="1">
      <c r="A22" s="2054" t="s">
        <v>1667</v>
      </c>
      <c r="B22" s="2055" t="s">
        <v>1668</v>
      </c>
      <c r="C22" s="2045">
        <v>13.016315800036121</v>
      </c>
      <c r="D22" s="2045">
        <v>30.551486082401812</v>
      </c>
      <c r="E22" s="2045">
        <v>27.834594312548916</v>
      </c>
      <c r="F22" s="2045">
        <v>11.89414464134005</v>
      </c>
      <c r="G22" s="2046">
        <v>22.295249754159226</v>
      </c>
    </row>
    <row r="23" spans="1:7" s="70" customFormat="1" ht="24.95" customHeight="1">
      <c r="A23" s="2054" t="s">
        <v>1669</v>
      </c>
      <c r="B23" s="2055" t="s">
        <v>1670</v>
      </c>
      <c r="C23" s="2045">
        <v>13.898900124800257</v>
      </c>
      <c r="D23" s="2045">
        <v>34.012445035398947</v>
      </c>
      <c r="E23" s="2045">
        <v>28.811889849189964</v>
      </c>
      <c r="F23" s="2045">
        <v>12.368580659458578</v>
      </c>
      <c r="G23" s="2046">
        <v>25.393412412377391</v>
      </c>
    </row>
    <row r="24" spans="1:7" s="70" customFormat="1" ht="24.95" customHeight="1">
      <c r="A24" s="2054" t="s">
        <v>1671</v>
      </c>
      <c r="B24" s="2055" t="s">
        <v>1672</v>
      </c>
      <c r="C24" s="2045">
        <v>14.307278493717138</v>
      </c>
      <c r="D24" s="2045">
        <v>35.016008270103178</v>
      </c>
      <c r="E24" s="2045">
        <v>29.019681641173879</v>
      </c>
      <c r="F24" s="2045">
        <v>14.85753141434823</v>
      </c>
      <c r="G24" s="2046">
        <v>26.179543538480065</v>
      </c>
    </row>
    <row r="25" spans="1:7" s="70" customFormat="1" ht="24.95" customHeight="1">
      <c r="A25" s="2054" t="s">
        <v>1673</v>
      </c>
      <c r="B25" s="2055" t="s">
        <v>1674</v>
      </c>
      <c r="C25" s="2045">
        <v>15.049800387817944</v>
      </c>
      <c r="D25" s="2045">
        <v>36.949788981407544</v>
      </c>
      <c r="E25" s="2045">
        <v>32.934732519676061</v>
      </c>
      <c r="F25" s="2045">
        <v>19.13680848636934</v>
      </c>
      <c r="G25" s="2046">
        <v>27.852401049389751</v>
      </c>
    </row>
    <row r="26" spans="1:7" s="70" customFormat="1" ht="24.95" customHeight="1">
      <c r="A26" s="2054" t="s">
        <v>1675</v>
      </c>
      <c r="B26" s="2055" t="s">
        <v>1676</v>
      </c>
      <c r="C26" s="2045">
        <v>14.66295452628027</v>
      </c>
      <c r="D26" s="2045">
        <v>37.222724405716058</v>
      </c>
      <c r="E26" s="2045">
        <v>35.862208884228622</v>
      </c>
      <c r="F26" s="2045">
        <v>22.306870271942405</v>
      </c>
      <c r="G26" s="2046">
        <v>28.608951722087632</v>
      </c>
    </row>
    <row r="27" spans="1:7" s="70" customFormat="1" ht="24.95" customHeight="1">
      <c r="A27" s="2054" t="s">
        <v>1677</v>
      </c>
      <c r="B27" s="2055" t="s">
        <v>1678</v>
      </c>
      <c r="C27" s="2045">
        <v>16.100430283088478</v>
      </c>
      <c r="D27" s="2045">
        <v>45.082616491927283</v>
      </c>
      <c r="E27" s="2045">
        <v>35.975765829034664</v>
      </c>
      <c r="F27" s="2045">
        <v>23.050161668086684</v>
      </c>
      <c r="G27" s="2046">
        <v>29.069847030262412</v>
      </c>
    </row>
    <row r="28" spans="1:7" s="70" customFormat="1" ht="24.95" customHeight="1">
      <c r="A28" s="2054" t="s">
        <v>1679</v>
      </c>
      <c r="B28" s="2055" t="s">
        <v>1680</v>
      </c>
      <c r="C28" s="2045">
        <v>16.97302597683192</v>
      </c>
      <c r="D28" s="2045">
        <v>50.790340540810043</v>
      </c>
      <c r="E28" s="2045">
        <v>38.495604048596455</v>
      </c>
      <c r="F28" s="2045">
        <v>25.538101015473085</v>
      </c>
      <c r="G28" s="2046">
        <v>34.03918961591517</v>
      </c>
    </row>
    <row r="29" spans="1:7" s="70" customFormat="1" ht="24.95" customHeight="1">
      <c r="A29" s="2054" t="s">
        <v>1681</v>
      </c>
      <c r="B29" s="2055" t="s">
        <v>1682</v>
      </c>
      <c r="C29" s="2045">
        <v>17.828444959010163</v>
      </c>
      <c r="D29" s="2045">
        <v>54.415558596171167</v>
      </c>
      <c r="E29" s="2045">
        <v>39.420616543287842</v>
      </c>
      <c r="F29" s="2045">
        <v>26.547059373867079</v>
      </c>
      <c r="G29" s="2046">
        <v>37.098317136207889</v>
      </c>
    </row>
    <row r="30" spans="1:7" s="70" customFormat="1" ht="24.95" customHeight="1">
      <c r="A30" s="2054" t="s">
        <v>1683</v>
      </c>
      <c r="B30" s="2055" t="s">
        <v>1684</v>
      </c>
      <c r="C30" s="2045">
        <v>18.597953031452903</v>
      </c>
      <c r="D30" s="2045">
        <v>56.51145754279451</v>
      </c>
      <c r="E30" s="2045">
        <v>41.635334977654104</v>
      </c>
      <c r="F30" s="2045">
        <v>28.840859263007001</v>
      </c>
      <c r="G30" s="2046">
        <v>40.741815287966951</v>
      </c>
    </row>
    <row r="31" spans="1:7" s="70" customFormat="1" ht="24.95" customHeight="1">
      <c r="A31" s="2054" t="s">
        <v>383</v>
      </c>
      <c r="B31" s="2055" t="s">
        <v>382</v>
      </c>
      <c r="C31" s="2045">
        <v>17.475170943945781</v>
      </c>
      <c r="D31" s="2045">
        <v>50.731293557015668</v>
      </c>
      <c r="E31" s="2045">
        <v>42.551147289244625</v>
      </c>
      <c r="F31" s="2045">
        <v>28.709500610392759</v>
      </c>
      <c r="G31" s="2046">
        <v>41.040906506854739</v>
      </c>
    </row>
    <row r="32" spans="1:7" s="70" customFormat="1" ht="24.95" customHeight="1">
      <c r="A32" s="2054" t="s">
        <v>1685</v>
      </c>
      <c r="B32" s="2055" t="s">
        <v>1686</v>
      </c>
      <c r="C32" s="2045">
        <v>18.229486573960202</v>
      </c>
      <c r="D32" s="2045">
        <v>53.523766821999672</v>
      </c>
      <c r="E32" s="2045">
        <v>45.124857708137903</v>
      </c>
      <c r="F32" s="2045">
        <v>29.016722422585605</v>
      </c>
      <c r="G32" s="2046">
        <v>39.989313146570957</v>
      </c>
    </row>
    <row r="33" spans="1:7" s="70" customFormat="1" ht="24.95" customHeight="1">
      <c r="A33" s="2054" t="s">
        <v>1687</v>
      </c>
      <c r="B33" s="2055" t="s">
        <v>1688</v>
      </c>
      <c r="C33" s="2045">
        <v>19.090569265243342</v>
      </c>
      <c r="D33" s="2045">
        <v>56.33657774500184</v>
      </c>
      <c r="E33" s="2045">
        <v>46.409876663599</v>
      </c>
      <c r="F33" s="2045">
        <v>30.667897795953525</v>
      </c>
      <c r="G33" s="2046">
        <v>41.186707054208291</v>
      </c>
    </row>
    <row r="34" spans="1:7" s="70" customFormat="1" ht="24.95" customHeight="1">
      <c r="A34" s="2054" t="s">
        <v>1689</v>
      </c>
      <c r="B34" s="2055" t="s">
        <v>1690</v>
      </c>
      <c r="C34" s="2045">
        <v>18.669024068978228</v>
      </c>
      <c r="D34" s="2045">
        <v>55.974021376844675</v>
      </c>
      <c r="E34" s="2045">
        <v>46.779593441254661</v>
      </c>
      <c r="F34" s="2045">
        <v>32.141000728459673</v>
      </c>
      <c r="G34" s="2046">
        <v>43.330545562264668</v>
      </c>
    </row>
    <row r="35" spans="1:7" s="70" customFormat="1" ht="24.95" customHeight="1">
      <c r="A35" s="2054" t="s">
        <v>1691</v>
      </c>
      <c r="B35" s="2055" t="s">
        <v>1692</v>
      </c>
      <c r="C35" s="2045">
        <v>19.181964398417414</v>
      </c>
      <c r="D35" s="2045">
        <v>58.842388685673185</v>
      </c>
      <c r="E35" s="2045">
        <v>48.379995656688365</v>
      </c>
      <c r="F35" s="2045">
        <v>33.426007614368217</v>
      </c>
      <c r="G35" s="2046">
        <v>42.494028794798879</v>
      </c>
    </row>
    <row r="36" spans="1:7" s="70" customFormat="1" ht="24.95" customHeight="1">
      <c r="A36" s="2054" t="s">
        <v>1693</v>
      </c>
      <c r="B36" s="2055" t="s">
        <v>1694</v>
      </c>
      <c r="C36" s="2045">
        <v>19.399341674769605</v>
      </c>
      <c r="D36" s="2045">
        <v>60.469025385118726</v>
      </c>
      <c r="E36" s="2045">
        <v>50.09056940698747</v>
      </c>
      <c r="F36" s="2045">
        <v>37.238397514692302</v>
      </c>
      <c r="G36" s="2046">
        <v>44.333137334042725</v>
      </c>
    </row>
    <row r="37" spans="1:7" s="70" customFormat="1" ht="24.95" customHeight="1">
      <c r="A37" s="2054" t="s">
        <v>1328</v>
      </c>
      <c r="B37" s="2055" t="s">
        <v>1695</v>
      </c>
      <c r="C37" s="2045">
        <v>21.206125506385558</v>
      </c>
      <c r="D37" s="2045">
        <v>68.062482259352748</v>
      </c>
      <c r="E37" s="2045">
        <v>50.180212712032869</v>
      </c>
      <c r="F37" s="2045">
        <v>37.574507755473384</v>
      </c>
      <c r="G37" s="2046">
        <v>45.952309870640832</v>
      </c>
    </row>
    <row r="38" spans="1:7" s="70" customFormat="1" ht="24.95" customHeight="1">
      <c r="A38" s="2054" t="s">
        <v>1329</v>
      </c>
      <c r="B38" s="2055" t="s">
        <v>1696</v>
      </c>
      <c r="C38" s="2045">
        <v>24.085992920489684</v>
      </c>
      <c r="D38" s="2045">
        <v>77.302130568649474</v>
      </c>
      <c r="E38" s="2045">
        <v>54.223975120963132</v>
      </c>
      <c r="F38" s="2045">
        <v>41.663799808521411</v>
      </c>
      <c r="G38" s="2046">
        <v>51.678956757423023</v>
      </c>
    </row>
    <row r="39" spans="1:7" s="70" customFormat="1" ht="24.95" customHeight="1">
      <c r="A39" s="2054" t="s">
        <v>338</v>
      </c>
      <c r="B39" s="2055" t="s">
        <v>327</v>
      </c>
      <c r="C39" s="2045">
        <v>22.074805539459252</v>
      </c>
      <c r="D39" s="2045">
        <v>72.81390783980676</v>
      </c>
      <c r="E39" s="2045">
        <v>56.732454670183785</v>
      </c>
      <c r="F39" s="2045">
        <v>44.35566004868484</v>
      </c>
      <c r="G39" s="2046">
        <v>55.721222761915868</v>
      </c>
    </row>
    <row r="40" spans="1:7" s="70" customFormat="1" ht="24.95" customHeight="1">
      <c r="A40" s="2056" t="s">
        <v>339</v>
      </c>
      <c r="B40" s="2057" t="s">
        <v>328</v>
      </c>
      <c r="C40" s="2045">
        <v>18.64153794008439</v>
      </c>
      <c r="D40" s="2045">
        <v>77.241830176177061</v>
      </c>
      <c r="E40" s="2045">
        <v>54.88605842525768</v>
      </c>
      <c r="F40" s="2045">
        <v>41.973645932388976</v>
      </c>
      <c r="G40" s="2047">
        <v>52.030718290922529</v>
      </c>
    </row>
    <row r="41" spans="1:7" s="70" customFormat="1" ht="24.95" customHeight="1">
      <c r="A41" s="2054" t="s">
        <v>1799</v>
      </c>
      <c r="B41" s="2055" t="s">
        <v>1800</v>
      </c>
      <c r="C41" s="2045">
        <v>16.266189453215851</v>
      </c>
      <c r="D41" s="2045">
        <v>67.399495009322891</v>
      </c>
      <c r="E41" s="2045">
        <v>66.587815991625547</v>
      </c>
      <c r="F41" s="2045">
        <v>53.207523021057753</v>
      </c>
      <c r="G41" s="2046">
        <v>60.224004388735466</v>
      </c>
    </row>
    <row r="42" spans="1:7" s="70" customFormat="1" ht="24.95" customHeight="1">
      <c r="A42" s="2054" t="s">
        <v>341</v>
      </c>
      <c r="B42" s="2055" t="s">
        <v>330</v>
      </c>
      <c r="C42" s="2045">
        <v>17.265643881586211</v>
      </c>
      <c r="D42" s="2045">
        <v>74.004455706700625</v>
      </c>
      <c r="E42" s="2045">
        <v>65.125587506653417</v>
      </c>
      <c r="F42" s="2045">
        <v>53.021852296427298</v>
      </c>
      <c r="G42" s="2046">
        <v>66.247238983143049</v>
      </c>
    </row>
    <row r="43" spans="1:7" s="70" customFormat="1" ht="24.95" customHeight="1">
      <c r="A43" s="2056" t="s">
        <v>342</v>
      </c>
      <c r="B43" s="2057" t="s">
        <v>331</v>
      </c>
      <c r="C43" s="2045">
        <v>17.792815206832334</v>
      </c>
      <c r="D43" s="2045">
        <v>77.602811773367122</v>
      </c>
      <c r="E43" s="2045">
        <v>68.782220681695563</v>
      </c>
      <c r="F43" s="2045">
        <v>57.405292266791008</v>
      </c>
      <c r="G43" s="2046">
        <v>70.093360446947273</v>
      </c>
    </row>
    <row r="44" spans="1:7" s="70" customFormat="1" ht="24.95" customHeight="1">
      <c r="A44" s="2056" t="s">
        <v>155</v>
      </c>
      <c r="B44" s="2057" t="s">
        <v>332</v>
      </c>
      <c r="C44" s="2045">
        <v>18.061739844341208</v>
      </c>
      <c r="D44" s="2045">
        <v>79.711662573379101</v>
      </c>
      <c r="E44" s="2045">
        <v>66.901424654387228</v>
      </c>
      <c r="F44" s="2045">
        <v>58.579863853682376</v>
      </c>
      <c r="G44" s="2046">
        <v>71.608101877164813</v>
      </c>
    </row>
    <row r="45" spans="1:7" s="70" customFormat="1" ht="24.95" customHeight="1">
      <c r="A45" s="2056" t="s">
        <v>0</v>
      </c>
      <c r="B45" s="2057" t="s">
        <v>333</v>
      </c>
      <c r="C45" s="2045">
        <v>19.939662186580257</v>
      </c>
      <c r="D45" s="2045">
        <v>88.153504940822003</v>
      </c>
      <c r="E45" s="2045">
        <v>71.701343336347549</v>
      </c>
      <c r="F45" s="2045">
        <v>64.499936171290884</v>
      </c>
      <c r="G45" s="2046">
        <v>79.282218717237171</v>
      </c>
    </row>
    <row r="46" spans="1:7" s="70" customFormat="1" ht="24.95" customHeight="1">
      <c r="A46" s="2056" t="s">
        <v>1</v>
      </c>
      <c r="B46" s="2057" t="s">
        <v>334</v>
      </c>
      <c r="C46" s="2048">
        <v>22.33691447117117</v>
      </c>
      <c r="D46" s="2048">
        <v>99.619000996972375</v>
      </c>
      <c r="E46" s="2048">
        <v>80.142266388341028</v>
      </c>
      <c r="F46" s="2048">
        <v>75.108014474409401</v>
      </c>
      <c r="G46" s="2049">
        <v>89.510438030444462</v>
      </c>
    </row>
    <row r="47" spans="1:7" s="70" customFormat="1" ht="24.95" customHeight="1">
      <c r="A47" s="2056" t="s">
        <v>87</v>
      </c>
      <c r="B47" s="2057" t="s">
        <v>335</v>
      </c>
      <c r="C47" s="2048">
        <v>21.290107664227715</v>
      </c>
      <c r="D47" s="2048">
        <v>96.904431355056133</v>
      </c>
      <c r="E47" s="2048">
        <v>81.428227131474458</v>
      </c>
      <c r="F47" s="2048">
        <v>74.674347002704394</v>
      </c>
      <c r="G47" s="2049">
        <v>85.990421734417438</v>
      </c>
    </row>
    <row r="48" spans="1:7" s="70" customFormat="1" ht="24.95" customHeight="1">
      <c r="A48" s="2056" t="s">
        <v>102</v>
      </c>
      <c r="B48" s="2057" t="s">
        <v>1697</v>
      </c>
      <c r="C48" s="2045">
        <v>22.0847084444021</v>
      </c>
      <c r="D48" s="2045">
        <v>102.09278615161578</v>
      </c>
      <c r="E48" s="2045">
        <v>90.922551231587306</v>
      </c>
      <c r="F48" s="2045">
        <v>80.592442888096755</v>
      </c>
      <c r="G48" s="2046">
        <v>90.467587208042119</v>
      </c>
    </row>
    <row r="49" spans="1:7" s="70" customFormat="1" ht="24.95" customHeight="1" thickBot="1">
      <c r="A49" s="2058" t="s">
        <v>106</v>
      </c>
      <c r="B49" s="2059" t="s">
        <v>1698</v>
      </c>
      <c r="C49" s="2050">
        <v>20.975052566905259</v>
      </c>
      <c r="D49" s="2050">
        <v>103.40091432167372</v>
      </c>
      <c r="E49" s="2050">
        <v>96.57</v>
      </c>
      <c r="F49" s="2050">
        <v>84.007155192552091</v>
      </c>
      <c r="G49" s="2051">
        <v>93.382469706391589</v>
      </c>
    </row>
    <row r="50" spans="1:7" ht="15.75" thickTop="1">
      <c r="A50" s="1777" t="s">
        <v>1801</v>
      </c>
      <c r="B50" s="1777"/>
      <c r="C50" s="1777"/>
      <c r="D50" s="1777"/>
      <c r="E50" s="1777"/>
      <c r="F50" s="1777"/>
      <c r="G50" s="1777"/>
    </row>
  </sheetData>
  <mergeCells count="3">
    <mergeCell ref="A1:G1"/>
    <mergeCell ref="A2:G2"/>
    <mergeCell ref="A3:G3"/>
  </mergeCells>
  <pageMargins left="0.7" right="0.7" top="0.55000000000000004" bottom="0.51" header="0.3" footer="0.3"/>
  <pageSetup paperSize="9"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L33"/>
  <sheetViews>
    <sheetView showGridLines="0" topLeftCell="A11" workbookViewId="0">
      <selection activeCell="A20" sqref="A20"/>
    </sheetView>
  </sheetViews>
  <sheetFormatPr defaultRowHeight="15.75"/>
  <cols>
    <col min="1" max="1" width="54" style="414" bestFit="1" customWidth="1"/>
    <col min="2" max="11" width="11.28515625" style="414" customWidth="1"/>
    <col min="12" max="12" width="12" style="414" customWidth="1"/>
    <col min="13" max="250" width="9.140625" style="414"/>
    <col min="251" max="251" width="44" style="414" bestFit="1" customWidth="1"/>
    <col min="252" max="260" width="6.5703125" style="414" bestFit="1" customWidth="1"/>
    <col min="261" max="506" width="9.140625" style="414"/>
    <col min="507" max="507" width="44" style="414" bestFit="1" customWidth="1"/>
    <col min="508" max="516" width="6.5703125" style="414" bestFit="1" customWidth="1"/>
    <col min="517" max="762" width="9.140625" style="414"/>
    <col min="763" max="763" width="44" style="414" bestFit="1" customWidth="1"/>
    <col min="764" max="772" width="6.5703125" style="414" bestFit="1" customWidth="1"/>
    <col min="773" max="1018" width="9.140625" style="414"/>
    <col min="1019" max="1019" width="44" style="414" bestFit="1" customWidth="1"/>
    <col min="1020" max="1028" width="6.5703125" style="414" bestFit="1" customWidth="1"/>
    <col min="1029" max="1274" width="9.140625" style="414"/>
    <col min="1275" max="1275" width="44" style="414" bestFit="1" customWidth="1"/>
    <col min="1276" max="1284" width="6.5703125" style="414" bestFit="1" customWidth="1"/>
    <col min="1285" max="1530" width="9.140625" style="414"/>
    <col min="1531" max="1531" width="44" style="414" bestFit="1" customWidth="1"/>
    <col min="1532" max="1540" width="6.5703125" style="414" bestFit="1" customWidth="1"/>
    <col min="1541" max="1786" width="9.140625" style="414"/>
    <col min="1787" max="1787" width="44" style="414" bestFit="1" customWidth="1"/>
    <col min="1788" max="1796" width="6.5703125" style="414" bestFit="1" customWidth="1"/>
    <col min="1797" max="2042" width="9.140625" style="414"/>
    <col min="2043" max="2043" width="44" style="414" bestFit="1" customWidth="1"/>
    <col min="2044" max="2052" width="6.5703125" style="414" bestFit="1" customWidth="1"/>
    <col min="2053" max="2298" width="9.140625" style="414"/>
    <col min="2299" max="2299" width="44" style="414" bestFit="1" customWidth="1"/>
    <col min="2300" max="2308" width="6.5703125" style="414" bestFit="1" customWidth="1"/>
    <col min="2309" max="2554" width="9.140625" style="414"/>
    <col min="2555" max="2555" width="44" style="414" bestFit="1" customWidth="1"/>
    <col min="2556" max="2564" width="6.5703125" style="414" bestFit="1" customWidth="1"/>
    <col min="2565" max="2810" width="9.140625" style="414"/>
    <col min="2811" max="2811" width="44" style="414" bestFit="1" customWidth="1"/>
    <col min="2812" max="2820" width="6.5703125" style="414" bestFit="1" customWidth="1"/>
    <col min="2821" max="3066" width="9.140625" style="414"/>
    <col min="3067" max="3067" width="44" style="414" bestFit="1" customWidth="1"/>
    <col min="3068" max="3076" width="6.5703125" style="414" bestFit="1" customWidth="1"/>
    <col min="3077" max="3322" width="9.140625" style="414"/>
    <col min="3323" max="3323" width="44" style="414" bestFit="1" customWidth="1"/>
    <col min="3324" max="3332" width="6.5703125" style="414" bestFit="1" customWidth="1"/>
    <col min="3333" max="3578" width="9.140625" style="414"/>
    <col min="3579" max="3579" width="44" style="414" bestFit="1" customWidth="1"/>
    <col min="3580" max="3588" width="6.5703125" style="414" bestFit="1" customWidth="1"/>
    <col min="3589" max="3834" width="9.140625" style="414"/>
    <col min="3835" max="3835" width="44" style="414" bestFit="1" customWidth="1"/>
    <col min="3836" max="3844" width="6.5703125" style="414" bestFit="1" customWidth="1"/>
    <col min="3845" max="4090" width="9.140625" style="414"/>
    <col min="4091" max="4091" width="44" style="414" bestFit="1" customWidth="1"/>
    <col min="4092" max="4100" width="6.5703125" style="414" bestFit="1" customWidth="1"/>
    <col min="4101" max="4346" width="9.140625" style="414"/>
    <col min="4347" max="4347" width="44" style="414" bestFit="1" customWidth="1"/>
    <col min="4348" max="4356" width="6.5703125" style="414" bestFit="1" customWidth="1"/>
    <col min="4357" max="4602" width="9.140625" style="414"/>
    <col min="4603" max="4603" width="44" style="414" bestFit="1" customWidth="1"/>
    <col min="4604" max="4612" width="6.5703125" style="414" bestFit="1" customWidth="1"/>
    <col min="4613" max="4858" width="9.140625" style="414"/>
    <col min="4859" max="4859" width="44" style="414" bestFit="1" customWidth="1"/>
    <col min="4860" max="4868" width="6.5703125" style="414" bestFit="1" customWidth="1"/>
    <col min="4869" max="5114" width="9.140625" style="414"/>
    <col min="5115" max="5115" width="44" style="414" bestFit="1" customWidth="1"/>
    <col min="5116" max="5124" width="6.5703125" style="414" bestFit="1" customWidth="1"/>
    <col min="5125" max="5370" width="9.140625" style="414"/>
    <col min="5371" max="5371" width="44" style="414" bestFit="1" customWidth="1"/>
    <col min="5372" max="5380" width="6.5703125" style="414" bestFit="1" customWidth="1"/>
    <col min="5381" max="5626" width="9.140625" style="414"/>
    <col min="5627" max="5627" width="44" style="414" bestFit="1" customWidth="1"/>
    <col min="5628" max="5636" width="6.5703125" style="414" bestFit="1" customWidth="1"/>
    <col min="5637" max="5882" width="9.140625" style="414"/>
    <col min="5883" max="5883" width="44" style="414" bestFit="1" customWidth="1"/>
    <col min="5884" max="5892" width="6.5703125" style="414" bestFit="1" customWidth="1"/>
    <col min="5893" max="6138" width="9.140625" style="414"/>
    <col min="6139" max="6139" width="44" style="414" bestFit="1" customWidth="1"/>
    <col min="6140" max="6148" width="6.5703125" style="414" bestFit="1" customWidth="1"/>
    <col min="6149" max="6394" width="9.140625" style="414"/>
    <col min="6395" max="6395" width="44" style="414" bestFit="1" customWidth="1"/>
    <col min="6396" max="6404" width="6.5703125" style="414" bestFit="1" customWidth="1"/>
    <col min="6405" max="6650" width="9.140625" style="414"/>
    <col min="6651" max="6651" width="44" style="414" bestFit="1" customWidth="1"/>
    <col min="6652" max="6660" width="6.5703125" style="414" bestFit="1" customWidth="1"/>
    <col min="6661" max="6906" width="9.140625" style="414"/>
    <col min="6907" max="6907" width="44" style="414" bestFit="1" customWidth="1"/>
    <col min="6908" max="6916" width="6.5703125" style="414" bestFit="1" customWidth="1"/>
    <col min="6917" max="7162" width="9.140625" style="414"/>
    <col min="7163" max="7163" width="44" style="414" bestFit="1" customWidth="1"/>
    <col min="7164" max="7172" width="6.5703125" style="414" bestFit="1" customWidth="1"/>
    <col min="7173" max="7418" width="9.140625" style="414"/>
    <col min="7419" max="7419" width="44" style="414" bestFit="1" customWidth="1"/>
    <col min="7420" max="7428" width="6.5703125" style="414" bestFit="1" customWidth="1"/>
    <col min="7429" max="7674" width="9.140625" style="414"/>
    <col min="7675" max="7675" width="44" style="414" bestFit="1" customWidth="1"/>
    <col min="7676" max="7684" width="6.5703125" style="414" bestFit="1" customWidth="1"/>
    <col min="7685" max="7930" width="9.140625" style="414"/>
    <col min="7931" max="7931" width="44" style="414" bestFit="1" customWidth="1"/>
    <col min="7932" max="7940" width="6.5703125" style="414" bestFit="1" customWidth="1"/>
    <col min="7941" max="8186" width="9.140625" style="414"/>
    <col min="8187" max="8187" width="44" style="414" bestFit="1" customWidth="1"/>
    <col min="8188" max="8196" width="6.5703125" style="414" bestFit="1" customWidth="1"/>
    <col min="8197" max="8442" width="9.140625" style="414"/>
    <col min="8443" max="8443" width="44" style="414" bestFit="1" customWidth="1"/>
    <col min="8444" max="8452" width="6.5703125" style="414" bestFit="1" customWidth="1"/>
    <col min="8453" max="8698" width="9.140625" style="414"/>
    <col min="8699" max="8699" width="44" style="414" bestFit="1" customWidth="1"/>
    <col min="8700" max="8708" width="6.5703125" style="414" bestFit="1" customWidth="1"/>
    <col min="8709" max="8954" width="9.140625" style="414"/>
    <col min="8955" max="8955" width="44" style="414" bestFit="1" customWidth="1"/>
    <col min="8956" max="8964" width="6.5703125" style="414" bestFit="1" customWidth="1"/>
    <col min="8965" max="9210" width="9.140625" style="414"/>
    <col min="9211" max="9211" width="44" style="414" bestFit="1" customWidth="1"/>
    <col min="9212" max="9220" width="6.5703125" style="414" bestFit="1" customWidth="1"/>
    <col min="9221" max="9466" width="9.140625" style="414"/>
    <col min="9467" max="9467" width="44" style="414" bestFit="1" customWidth="1"/>
    <col min="9468" max="9476" width="6.5703125" style="414" bestFit="1" customWidth="1"/>
    <col min="9477" max="9722" width="9.140625" style="414"/>
    <col min="9723" max="9723" width="44" style="414" bestFit="1" customWidth="1"/>
    <col min="9724" max="9732" width="6.5703125" style="414" bestFit="1" customWidth="1"/>
    <col min="9733" max="9978" width="9.140625" style="414"/>
    <col min="9979" max="9979" width="44" style="414" bestFit="1" customWidth="1"/>
    <col min="9980" max="9988" width="6.5703125" style="414" bestFit="1" customWidth="1"/>
    <col min="9989" max="10234" width="9.140625" style="414"/>
    <col min="10235" max="10235" width="44" style="414" bestFit="1" customWidth="1"/>
    <col min="10236" max="10244" width="6.5703125" style="414" bestFit="1" customWidth="1"/>
    <col min="10245" max="10490" width="9.140625" style="414"/>
    <col min="10491" max="10491" width="44" style="414" bestFit="1" customWidth="1"/>
    <col min="10492" max="10500" width="6.5703125" style="414" bestFit="1" customWidth="1"/>
    <col min="10501" max="10746" width="9.140625" style="414"/>
    <col min="10747" max="10747" width="44" style="414" bestFit="1" customWidth="1"/>
    <col min="10748" max="10756" width="6.5703125" style="414" bestFit="1" customWidth="1"/>
    <col min="10757" max="11002" width="9.140625" style="414"/>
    <col min="11003" max="11003" width="44" style="414" bestFit="1" customWidth="1"/>
    <col min="11004" max="11012" width="6.5703125" style="414" bestFit="1" customWidth="1"/>
    <col min="11013" max="11258" width="9.140625" style="414"/>
    <col min="11259" max="11259" width="44" style="414" bestFit="1" customWidth="1"/>
    <col min="11260" max="11268" width="6.5703125" style="414" bestFit="1" customWidth="1"/>
    <col min="11269" max="11514" width="9.140625" style="414"/>
    <col min="11515" max="11515" width="44" style="414" bestFit="1" customWidth="1"/>
    <col min="11516" max="11524" width="6.5703125" style="414" bestFit="1" customWidth="1"/>
    <col min="11525" max="11770" width="9.140625" style="414"/>
    <col min="11771" max="11771" width="44" style="414" bestFit="1" customWidth="1"/>
    <col min="11772" max="11780" width="6.5703125" style="414" bestFit="1" customWidth="1"/>
    <col min="11781" max="12026" width="9.140625" style="414"/>
    <col min="12027" max="12027" width="44" style="414" bestFit="1" customWidth="1"/>
    <col min="12028" max="12036" width="6.5703125" style="414" bestFit="1" customWidth="1"/>
    <col min="12037" max="12282" width="9.140625" style="414"/>
    <col min="12283" max="12283" width="44" style="414" bestFit="1" customWidth="1"/>
    <col min="12284" max="12292" width="6.5703125" style="414" bestFit="1" customWidth="1"/>
    <col min="12293" max="12538" width="9.140625" style="414"/>
    <col min="12539" max="12539" width="44" style="414" bestFit="1" customWidth="1"/>
    <col min="12540" max="12548" width="6.5703125" style="414" bestFit="1" customWidth="1"/>
    <col min="12549" max="12794" width="9.140625" style="414"/>
    <col min="12795" max="12795" width="44" style="414" bestFit="1" customWidth="1"/>
    <col min="12796" max="12804" width="6.5703125" style="414" bestFit="1" customWidth="1"/>
    <col min="12805" max="13050" width="9.140625" style="414"/>
    <col min="13051" max="13051" width="44" style="414" bestFit="1" customWidth="1"/>
    <col min="13052" max="13060" width="6.5703125" style="414" bestFit="1" customWidth="1"/>
    <col min="13061" max="13306" width="9.140625" style="414"/>
    <col min="13307" max="13307" width="44" style="414" bestFit="1" customWidth="1"/>
    <col min="13308" max="13316" width="6.5703125" style="414" bestFit="1" customWidth="1"/>
    <col min="13317" max="13562" width="9.140625" style="414"/>
    <col min="13563" max="13563" width="44" style="414" bestFit="1" customWidth="1"/>
    <col min="13564" max="13572" width="6.5703125" style="414" bestFit="1" customWidth="1"/>
    <col min="13573" max="13818" width="9.140625" style="414"/>
    <col min="13819" max="13819" width="44" style="414" bestFit="1" customWidth="1"/>
    <col min="13820" max="13828" width="6.5703125" style="414" bestFit="1" customWidth="1"/>
    <col min="13829" max="14074" width="9.140625" style="414"/>
    <col min="14075" max="14075" width="44" style="414" bestFit="1" customWidth="1"/>
    <col min="14076" max="14084" width="6.5703125" style="414" bestFit="1" customWidth="1"/>
    <col min="14085" max="14330" width="9.140625" style="414"/>
    <col min="14331" max="14331" width="44" style="414" bestFit="1" customWidth="1"/>
    <col min="14332" max="14340" width="6.5703125" style="414" bestFit="1" customWidth="1"/>
    <col min="14341" max="14586" width="9.140625" style="414"/>
    <col min="14587" max="14587" width="44" style="414" bestFit="1" customWidth="1"/>
    <col min="14588" max="14596" width="6.5703125" style="414" bestFit="1" customWidth="1"/>
    <col min="14597" max="14842" width="9.140625" style="414"/>
    <col min="14843" max="14843" width="44" style="414" bestFit="1" customWidth="1"/>
    <col min="14844" max="14852" width="6.5703125" style="414" bestFit="1" customWidth="1"/>
    <col min="14853" max="15098" width="9.140625" style="414"/>
    <col min="15099" max="15099" width="44" style="414" bestFit="1" customWidth="1"/>
    <col min="15100" max="15108" width="6.5703125" style="414" bestFit="1" customWidth="1"/>
    <col min="15109" max="15354" width="9.140625" style="414"/>
    <col min="15355" max="15355" width="44" style="414" bestFit="1" customWidth="1"/>
    <col min="15356" max="15364" width="6.5703125" style="414" bestFit="1" customWidth="1"/>
    <col min="15365" max="15610" width="9.140625" style="414"/>
    <col min="15611" max="15611" width="44" style="414" bestFit="1" customWidth="1"/>
    <col min="15612" max="15620" width="6.5703125" style="414" bestFit="1" customWidth="1"/>
    <col min="15621" max="15866" width="9.140625" style="414"/>
    <col min="15867" max="15867" width="44" style="414" bestFit="1" customWidth="1"/>
    <col min="15868" max="15876" width="6.5703125" style="414" bestFit="1" customWidth="1"/>
    <col min="15877" max="16122" width="9.140625" style="414"/>
    <col min="16123" max="16123" width="44" style="414" bestFit="1" customWidth="1"/>
    <col min="16124" max="16132" width="6.5703125" style="414" bestFit="1" customWidth="1"/>
    <col min="16133" max="16384" width="9.140625" style="414"/>
  </cols>
  <sheetData>
    <row r="1" spans="1:12">
      <c r="A1" s="2350" t="s">
        <v>86</v>
      </c>
      <c r="B1" s="2350"/>
      <c r="C1" s="2350"/>
      <c r="D1" s="2350"/>
      <c r="E1" s="2350"/>
      <c r="F1" s="2350"/>
      <c r="G1" s="2350"/>
      <c r="H1" s="2350"/>
      <c r="I1" s="2350"/>
      <c r="J1" s="2350"/>
      <c r="K1" s="2350"/>
      <c r="L1" s="2350"/>
    </row>
    <row r="2" spans="1:12">
      <c r="A2" s="2362" t="s">
        <v>417</v>
      </c>
      <c r="B2" s="2362"/>
      <c r="C2" s="2362"/>
      <c r="D2" s="2362"/>
      <c r="E2" s="2362"/>
      <c r="F2" s="2362"/>
      <c r="G2" s="2362"/>
      <c r="H2" s="2362"/>
      <c r="I2" s="2362"/>
      <c r="J2" s="2362"/>
      <c r="K2" s="2362"/>
      <c r="L2" s="2362"/>
    </row>
    <row r="3" spans="1:12" ht="16.5" thickBot="1">
      <c r="A3" s="419"/>
      <c r="B3" s="450"/>
      <c r="C3" s="450"/>
      <c r="D3" s="450"/>
      <c r="E3" s="450"/>
      <c r="F3" s="450"/>
      <c r="G3" s="420"/>
      <c r="H3" s="422"/>
      <c r="I3" s="422"/>
      <c r="J3" s="422"/>
    </row>
    <row r="4" spans="1:12" ht="21.75" customHeight="1" thickTop="1">
      <c r="A4" s="2371" t="s">
        <v>1813</v>
      </c>
      <c r="B4" s="441" t="s">
        <v>327</v>
      </c>
      <c r="C4" s="441" t="s">
        <v>328</v>
      </c>
      <c r="D4" s="441" t="s">
        <v>329</v>
      </c>
      <c r="E4" s="440" t="s">
        <v>330</v>
      </c>
      <c r="F4" s="440" t="s">
        <v>331</v>
      </c>
      <c r="G4" s="440" t="s">
        <v>332</v>
      </c>
      <c r="H4" s="440" t="s">
        <v>333</v>
      </c>
      <c r="I4" s="440" t="s">
        <v>334</v>
      </c>
      <c r="J4" s="440" t="s">
        <v>335</v>
      </c>
      <c r="K4" s="440" t="s">
        <v>336</v>
      </c>
      <c r="L4" s="442" t="s">
        <v>337</v>
      </c>
    </row>
    <row r="5" spans="1:12" ht="21.75" customHeight="1">
      <c r="A5" s="2372"/>
      <c r="B5" s="444" t="s">
        <v>338</v>
      </c>
      <c r="C5" s="445" t="s">
        <v>339</v>
      </c>
      <c r="D5" s="445" t="s">
        <v>340</v>
      </c>
      <c r="E5" s="445" t="s">
        <v>341</v>
      </c>
      <c r="F5" s="445" t="s">
        <v>342</v>
      </c>
      <c r="G5" s="445" t="s">
        <v>155</v>
      </c>
      <c r="H5" s="445" t="s">
        <v>0</v>
      </c>
      <c r="I5" s="445" t="s">
        <v>1</v>
      </c>
      <c r="J5" s="446" t="s">
        <v>87</v>
      </c>
      <c r="K5" s="446" t="s">
        <v>147</v>
      </c>
      <c r="L5" s="447" t="s">
        <v>148</v>
      </c>
    </row>
    <row r="6" spans="1:12" ht="21.75" customHeight="1">
      <c r="A6" s="1872" t="s">
        <v>418</v>
      </c>
      <c r="B6" s="1873">
        <v>38171.932040391264</v>
      </c>
      <c r="C6" s="1873">
        <v>45434.725916585136</v>
      </c>
      <c r="D6" s="1873">
        <v>51593.872722194479</v>
      </c>
      <c r="E6" s="1873">
        <v>56879.686368986724</v>
      </c>
      <c r="F6" s="1873">
        <v>62282.960544068344</v>
      </c>
      <c r="G6" s="1873">
        <v>71225.208573772572</v>
      </c>
      <c r="H6" s="1873">
        <v>76200.758449479617</v>
      </c>
      <c r="I6" s="1873">
        <v>79527.635766779291</v>
      </c>
      <c r="J6" s="1874">
        <v>93141.475561673506</v>
      </c>
      <c r="K6" s="1874">
        <v>104152.25579906456</v>
      </c>
      <c r="L6" s="1875">
        <v>117455.15262242722</v>
      </c>
    </row>
    <row r="7" spans="1:12" ht="21.75" customHeight="1">
      <c r="A7" s="1876" t="s">
        <v>419</v>
      </c>
      <c r="B7" s="1877">
        <v>19.489603754861875</v>
      </c>
      <c r="C7" s="1877">
        <v>19.026529410428626</v>
      </c>
      <c r="D7" s="1877">
        <v>13.556033807526626</v>
      </c>
      <c r="E7" s="1877">
        <v>10.245041451440438</v>
      </c>
      <c r="F7" s="1877">
        <v>9.4994795506251606</v>
      </c>
      <c r="G7" s="1877">
        <v>14.357454995057815</v>
      </c>
      <c r="H7" s="1877">
        <v>6.985658554518019</v>
      </c>
      <c r="I7" s="1877">
        <v>4.3659372754214276</v>
      </c>
      <c r="J7" s="1878">
        <v>17.118376101130195</v>
      </c>
      <c r="K7" s="1878">
        <v>11.821565173830942</v>
      </c>
      <c r="L7" s="1879">
        <v>12.772547960005054</v>
      </c>
    </row>
    <row r="8" spans="1:12" ht="21.75" customHeight="1">
      <c r="A8" s="1880" t="s">
        <v>420</v>
      </c>
      <c r="B8" s="1881">
        <v>38625.755815823271</v>
      </c>
      <c r="C8" s="1881">
        <v>45782.022821168153</v>
      </c>
      <c r="D8" s="1881">
        <v>51878.81483698175</v>
      </c>
      <c r="E8" s="1881">
        <v>57337.42946804675</v>
      </c>
      <c r="F8" s="1881">
        <v>62763.540803196687</v>
      </c>
      <c r="G8" s="1881">
        <v>72412.635231546912</v>
      </c>
      <c r="H8" s="1881">
        <v>77425.698004245438</v>
      </c>
      <c r="I8" s="1881">
        <v>80727.851483154867</v>
      </c>
      <c r="J8" s="1882">
        <v>94220.905210335695</v>
      </c>
      <c r="K8" s="1882">
        <v>104929.34949805672</v>
      </c>
      <c r="L8" s="1883">
        <v>118893.08567329035</v>
      </c>
    </row>
    <row r="9" spans="1:12" ht="21.75" customHeight="1">
      <c r="A9" s="1876" t="s">
        <v>421</v>
      </c>
      <c r="B9" s="1877">
        <v>19.743569948934894</v>
      </c>
      <c r="C9" s="1877">
        <v>18.527189576477554</v>
      </c>
      <c r="D9" s="1877">
        <v>13.31700008020317</v>
      </c>
      <c r="E9" s="1877">
        <v>10.521856846995343</v>
      </c>
      <c r="F9" s="1877">
        <v>9.4634715673360006</v>
      </c>
      <c r="G9" s="1877">
        <v>15.373725422225979</v>
      </c>
      <c r="H9" s="1877">
        <v>6.9229116668226993</v>
      </c>
      <c r="I9" s="1877">
        <v>4.2649321401382316</v>
      </c>
      <c r="J9" s="1878">
        <v>16.714248526726077</v>
      </c>
      <c r="K9" s="1878">
        <v>11.365253033619068</v>
      </c>
      <c r="L9" s="1879">
        <v>13.307750636052724</v>
      </c>
    </row>
    <row r="10" spans="1:12" ht="21.75" customHeight="1">
      <c r="A10" s="1880" t="s">
        <v>422</v>
      </c>
      <c r="B10" s="1881">
        <v>48262.169407588859</v>
      </c>
      <c r="C10" s="1881">
        <v>56548.543024023151</v>
      </c>
      <c r="D10" s="1881">
        <v>63498.534156882968</v>
      </c>
      <c r="E10" s="1881">
        <v>73081.853313183616</v>
      </c>
      <c r="F10" s="1881">
        <v>81051.484024180289</v>
      </c>
      <c r="G10" s="1881">
        <v>95307.944196043056</v>
      </c>
      <c r="H10" s="1881">
        <v>102822.61116809462</v>
      </c>
      <c r="I10" s="1881">
        <v>108194.72969811576</v>
      </c>
      <c r="J10" s="1882">
        <v>123885.60547771944</v>
      </c>
      <c r="K10" s="1882">
        <v>134641.14448939727</v>
      </c>
      <c r="L10" s="1883">
        <v>154924.09721061846</v>
      </c>
    </row>
    <row r="11" spans="1:12" ht="21.75" customHeight="1">
      <c r="A11" s="1876" t="s">
        <v>423</v>
      </c>
      <c r="B11" s="1877">
        <v>22.439379357760856</v>
      </c>
      <c r="C11" s="1877">
        <v>17.169500911683681</v>
      </c>
      <c r="D11" s="1877">
        <v>12.290309813830742</v>
      </c>
      <c r="E11" s="1877">
        <v>15.092189581295804</v>
      </c>
      <c r="F11" s="1877">
        <v>10.905074720592765</v>
      </c>
      <c r="G11" s="1877">
        <v>17.589388206154993</v>
      </c>
      <c r="H11" s="1877">
        <v>7.8846176312378722</v>
      </c>
      <c r="I11" s="1877">
        <v>5.2246470586501506</v>
      </c>
      <c r="J11" s="1878">
        <v>14.502440020308072</v>
      </c>
      <c r="K11" s="1878">
        <v>8.6818310894175585</v>
      </c>
      <c r="L11" s="1879">
        <v>15.064453587453308</v>
      </c>
    </row>
    <row r="12" spans="1:12" ht="21.75" customHeight="1">
      <c r="A12" s="1880" t="s">
        <v>424</v>
      </c>
      <c r="B12" s="1881">
        <v>22792.857377759068</v>
      </c>
      <c r="C12" s="1881">
        <v>23560.802212504495</v>
      </c>
      <c r="D12" s="1881">
        <v>24144.40671851315</v>
      </c>
      <c r="E12" s="1881">
        <v>24961.822904142289</v>
      </c>
      <c r="F12" s="1881">
        <v>25646.236690518006</v>
      </c>
      <c r="G12" s="1881">
        <v>26820.105365721283</v>
      </c>
      <c r="H12" s="1881">
        <v>27342.192506486237</v>
      </c>
      <c r="I12" s="1881">
        <v>27136.803271994835</v>
      </c>
      <c r="J12" s="1882">
        <v>28977.205869680347</v>
      </c>
      <c r="K12" s="1882">
        <v>30494.694441855048</v>
      </c>
      <c r="L12" s="1883">
        <v>32210.16062633157</v>
      </c>
    </row>
    <row r="13" spans="1:12" ht="21.75" customHeight="1">
      <c r="A13" s="1876" t="s">
        <v>425</v>
      </c>
      <c r="B13" s="1877">
        <v>3.0898750612966279</v>
      </c>
      <c r="C13" s="1877">
        <v>3.3692345896692024</v>
      </c>
      <c r="D13" s="1877">
        <v>2.4770145801695844</v>
      </c>
      <c r="E13" s="1877">
        <v>3.3855302188989849</v>
      </c>
      <c r="F13" s="1877">
        <v>2.7418421683543865</v>
      </c>
      <c r="G13" s="1877">
        <v>4.5771576132933491</v>
      </c>
      <c r="H13" s="1877">
        <v>1.9466259869069427</v>
      </c>
      <c r="I13" s="1877">
        <v>-0.75118055892071811</v>
      </c>
      <c r="J13" s="1878">
        <v>6.7819432496855887</v>
      </c>
      <c r="K13" s="1878">
        <v>5.236835390545683</v>
      </c>
      <c r="L13" s="1879">
        <v>5.6254578570952436</v>
      </c>
    </row>
    <row r="14" spans="1:12" ht="21.75" customHeight="1">
      <c r="A14" s="1880" t="s">
        <v>426</v>
      </c>
      <c r="B14" s="1881">
        <v>23300.659504098261</v>
      </c>
      <c r="C14" s="1881">
        <v>24151.653615693263</v>
      </c>
      <c r="D14" s="1881">
        <v>24664.052394533759</v>
      </c>
      <c r="E14" s="1881">
        <v>25582.396064034063</v>
      </c>
      <c r="F14" s="1881">
        <v>26396.843486032976</v>
      </c>
      <c r="G14" s="1881">
        <v>27939.268365830219</v>
      </c>
      <c r="H14" s="1881">
        <v>28422.193882350537</v>
      </c>
      <c r="I14" s="1881">
        <v>28215.793967946793</v>
      </c>
      <c r="J14" s="1882">
        <v>30175.417002522947</v>
      </c>
      <c r="K14" s="1882">
        <v>31884.544544808989</v>
      </c>
      <c r="L14" s="1883">
        <v>34404.240571917922</v>
      </c>
    </row>
    <row r="15" spans="1:12" ht="21.75" customHeight="1">
      <c r="A15" s="1876" t="s">
        <v>427</v>
      </c>
      <c r="B15" s="1877">
        <v>3.2498432914142561</v>
      </c>
      <c r="C15" s="1877">
        <v>3.6522318668504825</v>
      </c>
      <c r="D15" s="1877">
        <v>2.1215888029610905</v>
      </c>
      <c r="E15" s="1877">
        <v>3.7234094982049029</v>
      </c>
      <c r="F15" s="1877">
        <v>3.183624473486804</v>
      </c>
      <c r="G15" s="1877">
        <v>5.8432171278863958</v>
      </c>
      <c r="H15" s="1877">
        <v>1.7284830447132842</v>
      </c>
      <c r="I15" s="1877">
        <v>-0.7261927606929508</v>
      </c>
      <c r="J15" s="1878">
        <v>6.9451280967045985</v>
      </c>
      <c r="K15" s="1878">
        <v>5.6639732340505606</v>
      </c>
      <c r="L15" s="1879">
        <v>7.9025623952942947</v>
      </c>
    </row>
    <row r="16" spans="1:12" ht="21.75" customHeight="1">
      <c r="A16" s="1880" t="s">
        <v>428</v>
      </c>
      <c r="B16" s="1881">
        <v>29113.744250272015</v>
      </c>
      <c r="C16" s="1881">
        <v>29831.377895274203</v>
      </c>
      <c r="D16" s="1881">
        <v>30188.260436224125</v>
      </c>
      <c r="E16" s="1881">
        <v>32607.128256306067</v>
      </c>
      <c r="F16" s="1881">
        <v>34088.314819676641</v>
      </c>
      <c r="G16" s="1881">
        <v>36773.060692710998</v>
      </c>
      <c r="H16" s="1881">
        <v>37745.144899421924</v>
      </c>
      <c r="I16" s="1881">
        <v>37815.947600398395</v>
      </c>
      <c r="J16" s="1882">
        <v>39675.906292292202</v>
      </c>
      <c r="K16" s="1882">
        <v>40912.972295856613</v>
      </c>
      <c r="L16" s="1883">
        <v>44830.579344772821</v>
      </c>
    </row>
    <row r="17" spans="1:12" ht="21.75" customHeight="1">
      <c r="A17" s="1876" t="s">
        <v>429</v>
      </c>
      <c r="B17" s="1877">
        <v>5.5743263440199042</v>
      </c>
      <c r="C17" s="1877">
        <v>2.4649307860684497</v>
      </c>
      <c r="D17" s="1877">
        <v>1.1963327413262346</v>
      </c>
      <c r="E17" s="1877">
        <v>8.0126108133724827</v>
      </c>
      <c r="F17" s="1877">
        <v>4.5425238056163995</v>
      </c>
      <c r="G17" s="1877">
        <v>7.8758539025362824</v>
      </c>
      <c r="H17" s="1877">
        <v>2.6434683118547393</v>
      </c>
      <c r="I17" s="1877">
        <v>0.18758094892769756</v>
      </c>
      <c r="J17" s="1878">
        <v>4.9184505742075144</v>
      </c>
      <c r="K17" s="1878">
        <v>3.117927526219443</v>
      </c>
      <c r="L17" s="1879">
        <v>9.5754642820535363</v>
      </c>
    </row>
    <row r="18" spans="1:12" ht="21.75" customHeight="1">
      <c r="A18" s="1884" t="s">
        <v>430</v>
      </c>
      <c r="B18" s="1885"/>
      <c r="C18" s="1885"/>
      <c r="D18" s="1885"/>
      <c r="E18" s="1885"/>
      <c r="F18" s="1885"/>
      <c r="G18" s="1885"/>
      <c r="H18" s="1885"/>
      <c r="I18" s="1885"/>
      <c r="J18" s="1885"/>
      <c r="K18" s="1885"/>
      <c r="L18" s="1886"/>
    </row>
    <row r="19" spans="1:12" ht="21.75" customHeight="1">
      <c r="A19" s="1876" t="s">
        <v>431</v>
      </c>
      <c r="B19" s="1887">
        <v>496.52279870290909</v>
      </c>
      <c r="C19" s="1887">
        <v>609.5348258194947</v>
      </c>
      <c r="D19" s="1887">
        <v>713.90442399604933</v>
      </c>
      <c r="E19" s="1887">
        <v>702.04500578853037</v>
      </c>
      <c r="F19" s="1887">
        <v>708.08277107853962</v>
      </c>
      <c r="G19" s="1887">
        <v>725.21636229237197</v>
      </c>
      <c r="H19" s="1887">
        <v>765.91374459221652</v>
      </c>
      <c r="I19" s="1887">
        <v>747.7915916011217</v>
      </c>
      <c r="J19" s="1888">
        <v>876.93514881087196</v>
      </c>
      <c r="K19" s="1888">
        <v>997.88502420268276</v>
      </c>
      <c r="L19" s="1889">
        <v>1034.1176284045891</v>
      </c>
    </row>
    <row r="20" spans="1:12" ht="21.75" customHeight="1">
      <c r="A20" s="1876" t="s">
        <v>432</v>
      </c>
      <c r="B20" s="1887">
        <v>502.42592801941805</v>
      </c>
      <c r="C20" s="1887">
        <v>614.19402765183997</v>
      </c>
      <c r="D20" s="1887">
        <v>717.84716807778818</v>
      </c>
      <c r="E20" s="1887">
        <v>707.69476015856276</v>
      </c>
      <c r="F20" s="1887">
        <v>713.54639385171322</v>
      </c>
      <c r="G20" s="1887">
        <v>737.30676200454911</v>
      </c>
      <c r="H20" s="1887">
        <v>778.22593229716995</v>
      </c>
      <c r="I20" s="1887">
        <v>759.07711784818878</v>
      </c>
      <c r="J20" s="1888">
        <v>887.09807347866581</v>
      </c>
      <c r="K20" s="1888">
        <v>1005.3303758052691</v>
      </c>
      <c r="L20" s="1889">
        <v>1046.777710854469</v>
      </c>
    </row>
    <row r="21" spans="1:12" ht="21.75" customHeight="1">
      <c r="A21" s="1876" t="s">
        <v>433</v>
      </c>
      <c r="B21" s="1887">
        <v>627.77192939496592</v>
      </c>
      <c r="C21" s="1887">
        <v>758.63352594611138</v>
      </c>
      <c r="D21" s="1887">
        <v>878.62922591508197</v>
      </c>
      <c r="E21" s="1887">
        <v>902.02238105632705</v>
      </c>
      <c r="F21" s="1887">
        <v>921.45843592747042</v>
      </c>
      <c r="G21" s="1887">
        <v>970.42721209903959</v>
      </c>
      <c r="H21" s="1887">
        <v>1033.4969461060873</v>
      </c>
      <c r="I21" s="1887">
        <v>1017.3458363715633</v>
      </c>
      <c r="J21" s="1888">
        <v>1166.3938242334725</v>
      </c>
      <c r="K21" s="1888">
        <v>1289.9997287306553</v>
      </c>
      <c r="L21" s="1889">
        <v>1364.0077630751457</v>
      </c>
    </row>
    <row r="22" spans="1:12" ht="21.75" customHeight="1">
      <c r="A22" s="1880" t="s">
        <v>434</v>
      </c>
      <c r="B22" s="1890">
        <v>90.56637767783667</v>
      </c>
      <c r="C22" s="1890">
        <v>88.548621563217083</v>
      </c>
      <c r="D22" s="1890">
        <v>86.03290723494635</v>
      </c>
      <c r="E22" s="1890">
        <v>89.013293890334282</v>
      </c>
      <c r="F22" s="1890">
        <v>89.446549355019727</v>
      </c>
      <c r="G22" s="1890">
        <v>88.07723918856756</v>
      </c>
      <c r="H22" s="1890">
        <v>90.793916420350953</v>
      </c>
      <c r="I22" s="1890">
        <v>95.932659067228172</v>
      </c>
      <c r="J22" s="1891">
        <v>86.56918297198149</v>
      </c>
      <c r="K22" s="1891">
        <v>82.186986878892839</v>
      </c>
      <c r="L22" s="1892">
        <v>79.524736559113109</v>
      </c>
    </row>
    <row r="23" spans="1:12" ht="21.75" customHeight="1">
      <c r="A23" s="1880" t="s">
        <v>435</v>
      </c>
      <c r="B23" s="1890">
        <v>9.4336223221633322</v>
      </c>
      <c r="C23" s="1890">
        <v>11.451378436782916</v>
      </c>
      <c r="D23" s="1890">
        <v>13.967092765053646</v>
      </c>
      <c r="E23" s="1890">
        <v>10.986706109665706</v>
      </c>
      <c r="F23" s="1890">
        <v>10.553450644980279</v>
      </c>
      <c r="G23" s="1890">
        <v>11.92276081143244</v>
      </c>
      <c r="H23" s="1890">
        <v>9.2060835796490448</v>
      </c>
      <c r="I23" s="1890">
        <v>4.0673409327718213</v>
      </c>
      <c r="J23" s="1891">
        <v>13.430817028018513</v>
      </c>
      <c r="K23" s="1891">
        <v>17.813013121107158</v>
      </c>
      <c r="L23" s="1892">
        <v>20.475263440886891</v>
      </c>
    </row>
    <row r="24" spans="1:12" ht="21.75" customHeight="1">
      <c r="A24" s="1880" t="s">
        <v>436</v>
      </c>
      <c r="B24" s="1890">
        <v>35.867278749406026</v>
      </c>
      <c r="C24" s="1890">
        <v>35.912441826583425</v>
      </c>
      <c r="D24" s="1890">
        <v>37.040881970195791</v>
      </c>
      <c r="E24" s="1890">
        <v>39.471685508270497</v>
      </c>
      <c r="F24" s="1890">
        <v>40.687733466735786</v>
      </c>
      <c r="G24" s="1890">
        <v>45.734856422674397</v>
      </c>
      <c r="H24" s="1890">
        <v>44.142550434194909</v>
      </c>
      <c r="I24" s="1890">
        <v>40.114048036456943</v>
      </c>
      <c r="J24" s="1891">
        <v>46.438808076741736</v>
      </c>
      <c r="K24" s="1891">
        <v>47.086396070347639</v>
      </c>
      <c r="L24" s="1892">
        <v>52.375902750121263</v>
      </c>
    </row>
    <row r="25" spans="1:12" ht="21.75" customHeight="1">
      <c r="A25" s="1880" t="s">
        <v>437</v>
      </c>
      <c r="B25" s="1890">
        <v>12.419350012019168</v>
      </c>
      <c r="C25" s="1890">
        <v>9.5825395954739623</v>
      </c>
      <c r="D25" s="1890">
        <v>8.904029983106561</v>
      </c>
      <c r="E25" s="1890">
        <v>10.073915487512391</v>
      </c>
      <c r="F25" s="1890">
        <v>10.689033219368635</v>
      </c>
      <c r="G25" s="1890">
        <v>11.505077458291439</v>
      </c>
      <c r="H25" s="1890">
        <v>11.621939744484461</v>
      </c>
      <c r="I25" s="1890">
        <v>9.4683993984622052</v>
      </c>
      <c r="J25" s="1891">
        <v>8.9883349264112926</v>
      </c>
      <c r="K25" s="1891">
        <v>8.9335253215443231</v>
      </c>
      <c r="L25" s="1892">
        <v>9.0466190027411724</v>
      </c>
    </row>
    <row r="26" spans="1:12" ht="21.75" customHeight="1">
      <c r="A26" s="1880" t="s">
        <v>438</v>
      </c>
      <c r="B26" s="1890">
        <v>34.660089930957966</v>
      </c>
      <c r="C26" s="1890">
        <v>36.402407758993874</v>
      </c>
      <c r="D26" s="1890">
        <v>32.924186027506813</v>
      </c>
      <c r="E26" s="1890">
        <v>33.584297047589075</v>
      </c>
      <c r="F26" s="1890">
        <v>37.45694045464046</v>
      </c>
      <c r="G26" s="1890">
        <v>40.750123310730942</v>
      </c>
      <c r="H26" s="1890">
        <v>41.473327067357971</v>
      </c>
      <c r="I26" s="1890">
        <v>39.28304492966889</v>
      </c>
      <c r="J26" s="1891">
        <v>42.375112158715275</v>
      </c>
      <c r="K26" s="1891">
        <v>46.297103134784464</v>
      </c>
      <c r="L26" s="1892">
        <v>50.839814868261826</v>
      </c>
    </row>
    <row r="27" spans="1:12" ht="21.75" customHeight="1">
      <c r="A27" s="1893" t="s">
        <v>439</v>
      </c>
      <c r="B27" s="1890">
        <v>21.354353965160545</v>
      </c>
      <c r="C27" s="1890">
        <v>22.207694229956335</v>
      </c>
      <c r="D27" s="1890">
        <v>21.41479347442656</v>
      </c>
      <c r="E27" s="1890">
        <v>20.767073922110711</v>
      </c>
      <c r="F27" s="1890">
        <v>22.594059558887515</v>
      </c>
      <c r="G27" s="1890">
        <v>23.517641359373631</v>
      </c>
      <c r="H27" s="1890">
        <v>27.970926309411748</v>
      </c>
      <c r="I27" s="1890">
        <v>28.728229239986874</v>
      </c>
      <c r="J27" s="1891">
        <v>31.433726381585203</v>
      </c>
      <c r="K27" s="1891">
        <v>34.70621869279244</v>
      </c>
      <c r="L27" s="1892">
        <v>36.934049752453141</v>
      </c>
    </row>
    <row r="28" spans="1:12" ht="21.75" customHeight="1">
      <c r="A28" s="1880" t="s">
        <v>440</v>
      </c>
      <c r="B28" s="1890">
        <v>4.1929165083038873</v>
      </c>
      <c r="C28" s="1890">
        <v>-2.358804773719402</v>
      </c>
      <c r="D28" s="1890">
        <v>-0.94636683925810472</v>
      </c>
      <c r="E28" s="1890">
        <v>4.9745978385281031</v>
      </c>
      <c r="F28" s="1890">
        <v>3.3663755864836871</v>
      </c>
      <c r="G28" s="1890">
        <v>4.5670497588024608</v>
      </c>
      <c r="H28" s="1890">
        <v>5.0850795316723554</v>
      </c>
      <c r="I28" s="1890">
        <v>6.232061572478437</v>
      </c>
      <c r="J28" s="1891">
        <v>-0.37878618358075561</v>
      </c>
      <c r="K28" s="1891">
        <v>-8.0901948639996615</v>
      </c>
      <c r="L28" s="1892">
        <v>-9.8925565562862765</v>
      </c>
    </row>
    <row r="29" spans="1:12" ht="21.75" customHeight="1">
      <c r="A29" s="1880" t="s">
        <v>441</v>
      </c>
      <c r="B29" s="1890">
        <v>21.218713104986371</v>
      </c>
      <c r="C29" s="1890">
        <v>19.427434097911444</v>
      </c>
      <c r="D29" s="1890">
        <v>18.548655443618991</v>
      </c>
      <c r="E29" s="1890">
        <v>23.541160489624399</v>
      </c>
      <c r="F29" s="1890">
        <v>25.638870383974943</v>
      </c>
      <c r="G29" s="1890">
        <v>27.655034616717209</v>
      </c>
      <c r="H29" s="1890">
        <v>28.978190425160271</v>
      </c>
      <c r="I29" s="1890">
        <v>29.516919917089702</v>
      </c>
      <c r="J29" s="1891">
        <v>26.003151248090163</v>
      </c>
      <c r="K29" s="1891">
        <v>24.910927848402075</v>
      </c>
      <c r="L29" s="1892">
        <v>26.237195222703175</v>
      </c>
    </row>
    <row r="30" spans="1:12" ht="21.75" customHeight="1">
      <c r="A30" s="1894" t="s">
        <v>442</v>
      </c>
      <c r="B30" s="1877">
        <v>76.878508177488882</v>
      </c>
      <c r="C30" s="1877">
        <v>74.540000000000006</v>
      </c>
      <c r="D30" s="1877">
        <v>72.27</v>
      </c>
      <c r="E30" s="1877">
        <v>81.02</v>
      </c>
      <c r="F30" s="1877">
        <v>87.96</v>
      </c>
      <c r="G30" s="1877">
        <v>98.212357411012235</v>
      </c>
      <c r="H30" s="1877">
        <v>99.49</v>
      </c>
      <c r="I30" s="1877">
        <v>106.35</v>
      </c>
      <c r="J30" s="1878">
        <v>106.21250121856076</v>
      </c>
      <c r="K30" s="1878">
        <v>104.37300217255284</v>
      </c>
      <c r="L30" s="1879">
        <v>113.58007000000001</v>
      </c>
    </row>
    <row r="31" spans="1:12" ht="21.75" customHeight="1" thickBot="1">
      <c r="A31" s="1895" t="s">
        <v>443</v>
      </c>
      <c r="B31" s="1896">
        <v>25.890005407529305</v>
      </c>
      <c r="C31" s="1897">
        <v>26.252465483234715</v>
      </c>
      <c r="D31" s="1897">
        <v>26.494503999999999</v>
      </c>
      <c r="E31" s="1897">
        <v>26.852179804000002</v>
      </c>
      <c r="F31" s="1897">
        <v>27.214684231354003</v>
      </c>
      <c r="G31" s="1897">
        <v>27.582082468477285</v>
      </c>
      <c r="H31" s="1897">
        <v>27.95444058180173</v>
      </c>
      <c r="I31" s="1897">
        <v>28.331825529656054</v>
      </c>
      <c r="J31" s="1898">
        <v>28.714305174306414</v>
      </c>
      <c r="K31" s="1898">
        <v>29.101948294159552</v>
      </c>
      <c r="L31" s="1899">
        <v>29.494824596130709</v>
      </c>
    </row>
    <row r="32" spans="1:12" ht="16.5" thickTop="1">
      <c r="A32" s="452" t="s">
        <v>362</v>
      </c>
      <c r="B32" s="451"/>
      <c r="C32" s="451"/>
      <c r="D32" s="451"/>
      <c r="E32" s="451"/>
      <c r="F32" s="451"/>
      <c r="G32" s="451"/>
      <c r="H32" s="451"/>
      <c r="I32" s="451"/>
      <c r="J32" s="451"/>
    </row>
    <row r="33" spans="1:1">
      <c r="A33" s="451" t="s">
        <v>363</v>
      </c>
    </row>
  </sheetData>
  <mergeCells count="3">
    <mergeCell ref="A4:A5"/>
    <mergeCell ref="A1:L1"/>
    <mergeCell ref="A2:L2"/>
  </mergeCells>
  <pageMargins left="0.7" right="0.7" top="0.75" bottom="0.75" header="0.3" footer="0.3"/>
  <pageSetup scale="68" orientation="landscape" r:id="rId1"/>
</worksheet>
</file>

<file path=xl/worksheets/sheet9.xml><?xml version="1.0" encoding="utf-8"?>
<worksheet xmlns="http://schemas.openxmlformats.org/spreadsheetml/2006/main" xmlns:r="http://schemas.openxmlformats.org/officeDocument/2006/relationships">
  <dimension ref="A1:H54"/>
  <sheetViews>
    <sheetView showGridLines="0" workbookViewId="0">
      <selection activeCell="L50" sqref="L50"/>
    </sheetView>
  </sheetViews>
  <sheetFormatPr defaultRowHeight="15"/>
  <cols>
    <col min="1" max="1" width="26.28515625" style="30" customWidth="1"/>
    <col min="2" max="16384" width="9.140625" style="30"/>
  </cols>
  <sheetData>
    <row r="1" spans="1:8" ht="15.75">
      <c r="A1" s="2385" t="s">
        <v>151</v>
      </c>
      <c r="B1" s="2385"/>
      <c r="C1" s="2385"/>
      <c r="D1" s="2385"/>
      <c r="E1" s="2385"/>
      <c r="F1" s="2385"/>
      <c r="G1" s="2385"/>
      <c r="H1" s="2385"/>
    </row>
    <row r="2" spans="1:8" ht="15.75">
      <c r="A2" s="2385" t="s">
        <v>2</v>
      </c>
      <c r="B2" s="2385"/>
      <c r="C2" s="2385"/>
      <c r="D2" s="2385"/>
      <c r="E2" s="2385"/>
      <c r="F2" s="2385"/>
      <c r="G2" s="2385"/>
      <c r="H2" s="2385"/>
    </row>
    <row r="3" spans="1:8" ht="12.75" customHeight="1">
      <c r="A3" s="2386" t="s">
        <v>18</v>
      </c>
      <c r="B3" s="2386"/>
      <c r="C3" s="2386"/>
      <c r="D3" s="2386"/>
      <c r="E3" s="2386"/>
      <c r="F3" s="2386"/>
      <c r="G3" s="2386"/>
      <c r="H3" s="2386"/>
    </row>
    <row r="4" spans="1:8" ht="11.25" customHeight="1" thickBot="1">
      <c r="A4" s="2387" t="s">
        <v>210</v>
      </c>
      <c r="B4" s="2387"/>
      <c r="C4" s="2387"/>
      <c r="D4" s="2387"/>
      <c r="E4" s="2387"/>
      <c r="F4" s="2387"/>
      <c r="G4" s="2387"/>
      <c r="H4" s="2387"/>
    </row>
    <row r="5" spans="1:8" ht="18" customHeight="1" thickTop="1">
      <c r="A5" s="2377" t="s">
        <v>19</v>
      </c>
      <c r="B5" s="2380" t="s">
        <v>20</v>
      </c>
      <c r="C5" s="2380" t="s">
        <v>1</v>
      </c>
      <c r="D5" s="2380" t="s">
        <v>87</v>
      </c>
      <c r="E5" s="2380" t="s">
        <v>102</v>
      </c>
      <c r="F5" s="2380" t="s">
        <v>106</v>
      </c>
      <c r="G5" s="2388" t="s">
        <v>48</v>
      </c>
      <c r="H5" s="2389"/>
    </row>
    <row r="6" spans="1:8" ht="18" customHeight="1">
      <c r="A6" s="2378"/>
      <c r="B6" s="2381"/>
      <c r="C6" s="2374"/>
      <c r="D6" s="2374"/>
      <c r="E6" s="2374"/>
      <c r="F6" s="2374"/>
      <c r="G6" s="2373" t="s">
        <v>208</v>
      </c>
      <c r="H6" s="2375" t="s">
        <v>209</v>
      </c>
    </row>
    <row r="7" spans="1:8" ht="18" customHeight="1">
      <c r="A7" s="2379"/>
      <c r="B7" s="2374"/>
      <c r="C7" s="221">
        <v>1</v>
      </c>
      <c r="D7" s="221">
        <v>2</v>
      </c>
      <c r="E7" s="221">
        <v>3</v>
      </c>
      <c r="F7" s="221">
        <v>4</v>
      </c>
      <c r="G7" s="2374"/>
      <c r="H7" s="2376"/>
    </row>
    <row r="8" spans="1:8" ht="18" customHeight="1">
      <c r="A8" s="208" t="s">
        <v>21</v>
      </c>
      <c r="B8" s="108">
        <v>100</v>
      </c>
      <c r="C8" s="108">
        <v>109.92</v>
      </c>
      <c r="D8" s="108">
        <v>114.83</v>
      </c>
      <c r="E8" s="108">
        <v>119.59</v>
      </c>
      <c r="F8" s="108">
        <v>125.14</v>
      </c>
      <c r="G8" s="108">
        <v>4.1500000000000004</v>
      </c>
      <c r="H8" s="209">
        <v>4.6399999999999997</v>
      </c>
    </row>
    <row r="9" spans="1:8" ht="18" customHeight="1">
      <c r="A9" s="208" t="s">
        <v>22</v>
      </c>
      <c r="B9" s="108">
        <v>43.91</v>
      </c>
      <c r="C9" s="108">
        <v>110.91</v>
      </c>
      <c r="D9" s="108">
        <v>113.03</v>
      </c>
      <c r="E9" s="108">
        <v>116.13</v>
      </c>
      <c r="F9" s="108">
        <v>119.72</v>
      </c>
      <c r="G9" s="108">
        <v>2.74</v>
      </c>
      <c r="H9" s="209">
        <v>3.09</v>
      </c>
    </row>
    <row r="10" spans="1:8" ht="18" customHeight="1">
      <c r="A10" s="493" t="s">
        <v>23</v>
      </c>
      <c r="B10" s="1849">
        <v>11.33</v>
      </c>
      <c r="C10" s="1849">
        <v>109.19</v>
      </c>
      <c r="D10" s="1849">
        <v>111.09</v>
      </c>
      <c r="E10" s="1849">
        <v>113.83</v>
      </c>
      <c r="F10" s="1849">
        <v>119.91</v>
      </c>
      <c r="G10" s="1849">
        <v>2.4700000000000002</v>
      </c>
      <c r="H10" s="1850">
        <v>5.34</v>
      </c>
    </row>
    <row r="11" spans="1:8" ht="18" customHeight="1">
      <c r="A11" s="507" t="s">
        <v>24</v>
      </c>
      <c r="B11" s="1851">
        <v>1.84</v>
      </c>
      <c r="C11" s="1851">
        <v>132.65</v>
      </c>
      <c r="D11" s="1851">
        <v>125.36</v>
      </c>
      <c r="E11" s="1851">
        <v>95.23</v>
      </c>
      <c r="F11" s="1851">
        <v>89.09</v>
      </c>
      <c r="G11" s="1851">
        <v>-24.03</v>
      </c>
      <c r="H11" s="1852">
        <v>-6.45</v>
      </c>
    </row>
    <row r="12" spans="1:8" ht="18" customHeight="1">
      <c r="A12" s="507" t="s">
        <v>25</v>
      </c>
      <c r="B12" s="1851">
        <v>5.52</v>
      </c>
      <c r="C12" s="1851">
        <v>110.28</v>
      </c>
      <c r="D12" s="1851">
        <v>107.5</v>
      </c>
      <c r="E12" s="1851">
        <v>119.74</v>
      </c>
      <c r="F12" s="1851">
        <v>116.32</v>
      </c>
      <c r="G12" s="1851">
        <v>11.39</v>
      </c>
      <c r="H12" s="1852">
        <v>-2.86</v>
      </c>
    </row>
    <row r="13" spans="1:8" ht="18" customHeight="1">
      <c r="A13" s="507" t="s">
        <v>26</v>
      </c>
      <c r="B13" s="1851">
        <v>6.75</v>
      </c>
      <c r="C13" s="1851">
        <v>109.78</v>
      </c>
      <c r="D13" s="1851">
        <v>112.37</v>
      </c>
      <c r="E13" s="1851">
        <v>114.87</v>
      </c>
      <c r="F13" s="1851">
        <v>120.02</v>
      </c>
      <c r="G13" s="1851">
        <v>2.2200000000000002</v>
      </c>
      <c r="H13" s="1852">
        <v>4.4800000000000004</v>
      </c>
    </row>
    <row r="14" spans="1:8" ht="18" customHeight="1">
      <c r="A14" s="507" t="s">
        <v>27</v>
      </c>
      <c r="B14" s="1851">
        <v>5.24</v>
      </c>
      <c r="C14" s="1851">
        <v>109.95</v>
      </c>
      <c r="D14" s="1851">
        <v>113.95</v>
      </c>
      <c r="E14" s="1851">
        <v>121.9</v>
      </c>
      <c r="F14" s="1851">
        <v>124.91</v>
      </c>
      <c r="G14" s="1851">
        <v>6.98</v>
      </c>
      <c r="H14" s="1852">
        <v>2.4700000000000002</v>
      </c>
    </row>
    <row r="15" spans="1:8" ht="18" customHeight="1">
      <c r="A15" s="507" t="s">
        <v>28</v>
      </c>
      <c r="B15" s="1851">
        <v>2.95</v>
      </c>
      <c r="C15" s="1851">
        <v>119.45</v>
      </c>
      <c r="D15" s="1851">
        <v>112.34</v>
      </c>
      <c r="E15" s="1851">
        <v>115.06</v>
      </c>
      <c r="F15" s="1851">
        <v>122.36</v>
      </c>
      <c r="G15" s="1851">
        <v>2.42</v>
      </c>
      <c r="H15" s="1852">
        <v>6.34</v>
      </c>
    </row>
    <row r="16" spans="1:8" ht="18" customHeight="1">
      <c r="A16" s="507" t="s">
        <v>29</v>
      </c>
      <c r="B16" s="1851">
        <v>2.08</v>
      </c>
      <c r="C16" s="1851">
        <v>106.53</v>
      </c>
      <c r="D16" s="1851">
        <v>110.56</v>
      </c>
      <c r="E16" s="1851">
        <v>114.73</v>
      </c>
      <c r="F16" s="1851">
        <v>121.86</v>
      </c>
      <c r="G16" s="1851">
        <v>3.77</v>
      </c>
      <c r="H16" s="1852">
        <v>6.21</v>
      </c>
    </row>
    <row r="17" spans="1:8" ht="18" customHeight="1">
      <c r="A17" s="507" t="s">
        <v>30</v>
      </c>
      <c r="B17" s="1851">
        <v>1.74</v>
      </c>
      <c r="C17" s="1851">
        <v>107.26</v>
      </c>
      <c r="D17" s="1851">
        <v>123.16</v>
      </c>
      <c r="E17" s="1851">
        <v>122.33</v>
      </c>
      <c r="F17" s="1851">
        <v>118.24</v>
      </c>
      <c r="G17" s="1851">
        <v>-0.67</v>
      </c>
      <c r="H17" s="1852">
        <v>-3.34</v>
      </c>
    </row>
    <row r="18" spans="1:8" ht="18" customHeight="1">
      <c r="A18" s="507" t="s">
        <v>31</v>
      </c>
      <c r="B18" s="1851">
        <v>1.21</v>
      </c>
      <c r="C18" s="1851">
        <v>113.47</v>
      </c>
      <c r="D18" s="1851">
        <v>119.93</v>
      </c>
      <c r="E18" s="1851">
        <v>114.02</v>
      </c>
      <c r="F18" s="1851">
        <v>120.37</v>
      </c>
      <c r="G18" s="1851">
        <v>-4.93</v>
      </c>
      <c r="H18" s="1852">
        <v>5.57</v>
      </c>
    </row>
    <row r="19" spans="1:8" ht="18" customHeight="1">
      <c r="A19" s="507" t="s">
        <v>32</v>
      </c>
      <c r="B19" s="1851">
        <v>1.24</v>
      </c>
      <c r="C19" s="1851">
        <v>104.71</v>
      </c>
      <c r="D19" s="1851">
        <v>108.5</v>
      </c>
      <c r="E19" s="1851">
        <v>111.71</v>
      </c>
      <c r="F19" s="1851">
        <v>115.96</v>
      </c>
      <c r="G19" s="1851">
        <v>2.96</v>
      </c>
      <c r="H19" s="1852">
        <v>3.8</v>
      </c>
    </row>
    <row r="20" spans="1:8" ht="18" customHeight="1">
      <c r="A20" s="507" t="s">
        <v>33</v>
      </c>
      <c r="B20" s="1851">
        <v>0.68</v>
      </c>
      <c r="C20" s="1851">
        <v>112.88</v>
      </c>
      <c r="D20" s="1851">
        <v>126.14</v>
      </c>
      <c r="E20" s="1851">
        <v>135.78</v>
      </c>
      <c r="F20" s="1851">
        <v>150.56</v>
      </c>
      <c r="G20" s="1851">
        <v>7.64</v>
      </c>
      <c r="H20" s="1852">
        <v>10.89</v>
      </c>
    </row>
    <row r="21" spans="1:8" ht="18" customHeight="1">
      <c r="A21" s="507" t="s">
        <v>34</v>
      </c>
      <c r="B21" s="1851">
        <v>0.41</v>
      </c>
      <c r="C21" s="1851">
        <v>107.6</v>
      </c>
      <c r="D21" s="1851">
        <v>111.55</v>
      </c>
      <c r="E21" s="1851">
        <v>117.54</v>
      </c>
      <c r="F21" s="1851">
        <v>129.78</v>
      </c>
      <c r="G21" s="1851">
        <v>5.37</v>
      </c>
      <c r="H21" s="1852">
        <v>10.41</v>
      </c>
    </row>
    <row r="22" spans="1:8" ht="18" customHeight="1">
      <c r="A22" s="494" t="s">
        <v>35</v>
      </c>
      <c r="B22" s="1853">
        <v>2.92</v>
      </c>
      <c r="C22" s="1853">
        <v>109.32</v>
      </c>
      <c r="D22" s="1853">
        <v>117.08</v>
      </c>
      <c r="E22" s="1853">
        <v>122.77</v>
      </c>
      <c r="F22" s="1853">
        <v>128.72999999999999</v>
      </c>
      <c r="G22" s="1853">
        <v>4.8600000000000003</v>
      </c>
      <c r="H22" s="1854">
        <v>4.8499999999999996</v>
      </c>
    </row>
    <row r="23" spans="1:8" ht="18" customHeight="1">
      <c r="A23" s="208" t="s">
        <v>36</v>
      </c>
      <c r="B23" s="108">
        <v>56.09</v>
      </c>
      <c r="C23" s="108">
        <v>109.16</v>
      </c>
      <c r="D23" s="108">
        <v>116.27</v>
      </c>
      <c r="E23" s="108">
        <v>122.38</v>
      </c>
      <c r="F23" s="108">
        <v>129.55000000000001</v>
      </c>
      <c r="G23" s="108">
        <v>5.26</v>
      </c>
      <c r="H23" s="209">
        <v>5.86</v>
      </c>
    </row>
    <row r="24" spans="1:8" ht="18" customHeight="1">
      <c r="A24" s="493" t="s">
        <v>37</v>
      </c>
      <c r="B24" s="1849">
        <v>7.19</v>
      </c>
      <c r="C24" s="1849">
        <v>114.18</v>
      </c>
      <c r="D24" s="1849">
        <v>124.68</v>
      </c>
      <c r="E24" s="1849">
        <v>132.08000000000001</v>
      </c>
      <c r="F24" s="1849">
        <v>141</v>
      </c>
      <c r="G24" s="1849">
        <v>5.94</v>
      </c>
      <c r="H24" s="1850">
        <v>6.75</v>
      </c>
    </row>
    <row r="25" spans="1:8" ht="18" customHeight="1">
      <c r="A25" s="507" t="s">
        <v>38</v>
      </c>
      <c r="B25" s="1851">
        <v>20.3</v>
      </c>
      <c r="C25" s="1851">
        <v>112.71</v>
      </c>
      <c r="D25" s="1851">
        <v>122</v>
      </c>
      <c r="E25" s="1851">
        <v>130.32</v>
      </c>
      <c r="F25" s="1851">
        <v>140.33000000000001</v>
      </c>
      <c r="G25" s="1851">
        <v>6.82</v>
      </c>
      <c r="H25" s="1852">
        <v>7.68</v>
      </c>
    </row>
    <row r="26" spans="1:8" ht="18" customHeight="1">
      <c r="A26" s="507" t="s">
        <v>39</v>
      </c>
      <c r="B26" s="1851">
        <v>4.3</v>
      </c>
      <c r="C26" s="1851">
        <v>106.27</v>
      </c>
      <c r="D26" s="1851">
        <v>112.94</v>
      </c>
      <c r="E26" s="1851">
        <v>117.16</v>
      </c>
      <c r="F26" s="1851">
        <v>123.85</v>
      </c>
      <c r="G26" s="1851">
        <v>3.74</v>
      </c>
      <c r="H26" s="1852">
        <v>5.71</v>
      </c>
    </row>
    <row r="27" spans="1:8" ht="18" customHeight="1">
      <c r="A27" s="507" t="s">
        <v>40</v>
      </c>
      <c r="B27" s="1851">
        <v>3.47</v>
      </c>
      <c r="C27" s="1851">
        <v>102.58</v>
      </c>
      <c r="D27" s="1851">
        <v>105.3</v>
      </c>
      <c r="E27" s="1851">
        <v>107.65</v>
      </c>
      <c r="F27" s="1851">
        <v>110.06</v>
      </c>
      <c r="G27" s="1851">
        <v>2.23</v>
      </c>
      <c r="H27" s="1852">
        <v>2.2400000000000002</v>
      </c>
    </row>
    <row r="28" spans="1:8" ht="18" customHeight="1">
      <c r="A28" s="507" t="s">
        <v>41</v>
      </c>
      <c r="B28" s="1851">
        <v>5.34</v>
      </c>
      <c r="C28" s="1851">
        <v>102.02</v>
      </c>
      <c r="D28" s="1851">
        <v>100.92</v>
      </c>
      <c r="E28" s="1851">
        <v>102.86</v>
      </c>
      <c r="F28" s="1851">
        <v>109.3</v>
      </c>
      <c r="G28" s="1851">
        <v>1.92</v>
      </c>
      <c r="H28" s="1852">
        <v>6.26</v>
      </c>
    </row>
    <row r="29" spans="1:8" ht="18" customHeight="1">
      <c r="A29" s="507" t="s">
        <v>42</v>
      </c>
      <c r="B29" s="1851">
        <v>2.82</v>
      </c>
      <c r="C29" s="1851">
        <v>105.11</v>
      </c>
      <c r="D29" s="1851">
        <v>104.86</v>
      </c>
      <c r="E29" s="1851">
        <v>105.38</v>
      </c>
      <c r="F29" s="1851">
        <v>103.81</v>
      </c>
      <c r="G29" s="1851">
        <v>0.5</v>
      </c>
      <c r="H29" s="1852">
        <v>-1.49</v>
      </c>
    </row>
    <row r="30" spans="1:8" ht="18" customHeight="1">
      <c r="A30" s="507" t="s">
        <v>43</v>
      </c>
      <c r="B30" s="1851">
        <v>2.46</v>
      </c>
      <c r="C30" s="1851">
        <v>104.26</v>
      </c>
      <c r="D30" s="1851">
        <v>107.47</v>
      </c>
      <c r="E30" s="1851">
        <v>111.9</v>
      </c>
      <c r="F30" s="1851">
        <v>116.91</v>
      </c>
      <c r="G30" s="1851">
        <v>4.12</v>
      </c>
      <c r="H30" s="1852">
        <v>4.4800000000000004</v>
      </c>
    </row>
    <row r="31" spans="1:8" ht="18" customHeight="1">
      <c r="A31" s="507" t="s">
        <v>44</v>
      </c>
      <c r="B31" s="1851">
        <v>7.41</v>
      </c>
      <c r="C31" s="1851">
        <v>110.07</v>
      </c>
      <c r="D31" s="1851">
        <v>120.9</v>
      </c>
      <c r="E31" s="1851">
        <v>130.62</v>
      </c>
      <c r="F31" s="1851">
        <v>137.15</v>
      </c>
      <c r="G31" s="1851">
        <v>8.0399999999999991</v>
      </c>
      <c r="H31" s="1852">
        <v>5</v>
      </c>
    </row>
    <row r="32" spans="1:8" ht="30" customHeight="1">
      <c r="A32" s="494" t="s">
        <v>45</v>
      </c>
      <c r="B32" s="1853">
        <v>2.81</v>
      </c>
      <c r="C32" s="1853">
        <v>104.46</v>
      </c>
      <c r="D32" s="1853">
        <v>113.83</v>
      </c>
      <c r="E32" s="1853">
        <v>118.07</v>
      </c>
      <c r="F32" s="1853">
        <v>124.42</v>
      </c>
      <c r="G32" s="1853">
        <v>3.72</v>
      </c>
      <c r="H32" s="1854">
        <v>5.38</v>
      </c>
    </row>
    <row r="33" spans="1:8" ht="18" customHeight="1">
      <c r="A33" s="109"/>
      <c r="B33" s="109"/>
      <c r="C33" s="109"/>
      <c r="D33" s="109"/>
      <c r="E33" s="109"/>
      <c r="F33" s="109"/>
      <c r="G33" s="109"/>
      <c r="H33" s="109"/>
    </row>
    <row r="34" spans="1:8" ht="18" customHeight="1" thickBot="1">
      <c r="A34" s="2383" t="s">
        <v>1829</v>
      </c>
      <c r="B34" s="2383"/>
      <c r="C34" s="2383"/>
      <c r="D34" s="2383"/>
      <c r="E34" s="2383"/>
      <c r="F34" s="2383"/>
      <c r="G34" s="2383"/>
      <c r="H34" s="2383"/>
    </row>
    <row r="35" spans="1:8" ht="18" customHeight="1" thickTop="1">
      <c r="A35" s="1855" t="s">
        <v>21</v>
      </c>
      <c r="B35" s="1856">
        <v>100</v>
      </c>
      <c r="C35" s="1856">
        <v>111.59</v>
      </c>
      <c r="D35" s="1856">
        <v>115.01</v>
      </c>
      <c r="E35" s="1856">
        <v>118.75</v>
      </c>
      <c r="F35" s="1856">
        <v>124.52</v>
      </c>
      <c r="G35" s="1856">
        <v>3.25</v>
      </c>
      <c r="H35" s="1857">
        <v>4.8600000000000003</v>
      </c>
    </row>
    <row r="36" spans="1:8" ht="18" customHeight="1">
      <c r="A36" s="1863" t="s">
        <v>22</v>
      </c>
      <c r="B36" s="1864">
        <v>39.770000000000003</v>
      </c>
      <c r="C36" s="1864">
        <v>113.33</v>
      </c>
      <c r="D36" s="1864">
        <v>114.97</v>
      </c>
      <c r="E36" s="1864">
        <v>118.65</v>
      </c>
      <c r="F36" s="1864">
        <v>122.53</v>
      </c>
      <c r="G36" s="1864">
        <v>3.2</v>
      </c>
      <c r="H36" s="1865">
        <v>3.27</v>
      </c>
    </row>
    <row r="37" spans="1:8" ht="18" customHeight="1" thickBot="1">
      <c r="A37" s="1869" t="s">
        <v>36</v>
      </c>
      <c r="B37" s="1870">
        <v>60.23</v>
      </c>
      <c r="C37" s="1870">
        <v>110.45</v>
      </c>
      <c r="D37" s="1870">
        <v>115.04</v>
      </c>
      <c r="E37" s="1870">
        <v>118.82</v>
      </c>
      <c r="F37" s="1870">
        <v>125.85</v>
      </c>
      <c r="G37" s="1870">
        <v>3.29</v>
      </c>
      <c r="H37" s="1871">
        <v>5.92</v>
      </c>
    </row>
    <row r="38" spans="1:8" ht="18" customHeight="1" thickTop="1">
      <c r="A38" s="109"/>
      <c r="B38" s="109"/>
      <c r="C38" s="109"/>
      <c r="D38" s="109"/>
      <c r="E38" s="109"/>
      <c r="F38" s="109"/>
      <c r="G38" s="109"/>
      <c r="H38" s="109"/>
    </row>
    <row r="39" spans="1:8" ht="18" customHeight="1" thickBot="1">
      <c r="A39" s="2384" t="s">
        <v>1830</v>
      </c>
      <c r="B39" s="2384"/>
      <c r="C39" s="2384"/>
      <c r="D39" s="2384"/>
      <c r="E39" s="2384"/>
      <c r="F39" s="2384"/>
      <c r="G39" s="2384"/>
      <c r="H39" s="2384"/>
    </row>
    <row r="40" spans="1:8" ht="18" customHeight="1" thickTop="1">
      <c r="A40" s="1855" t="s">
        <v>21</v>
      </c>
      <c r="B40" s="1856">
        <v>100</v>
      </c>
      <c r="C40" s="1856">
        <v>108.62</v>
      </c>
      <c r="D40" s="1856">
        <v>113.37</v>
      </c>
      <c r="E40" s="1856">
        <v>118.35</v>
      </c>
      <c r="F40" s="1856">
        <v>123.39</v>
      </c>
      <c r="G40" s="1856">
        <v>4.3899999999999997</v>
      </c>
      <c r="H40" s="1857">
        <v>4.26</v>
      </c>
    </row>
    <row r="41" spans="1:8" ht="18" customHeight="1">
      <c r="A41" s="1863" t="s">
        <v>22</v>
      </c>
      <c r="B41" s="1864">
        <v>44.14</v>
      </c>
      <c r="C41" s="1864">
        <v>109.72</v>
      </c>
      <c r="D41" s="1864">
        <v>111.4</v>
      </c>
      <c r="E41" s="1864">
        <v>114.27</v>
      </c>
      <c r="F41" s="1864">
        <v>116.83</v>
      </c>
      <c r="G41" s="1864">
        <v>2.58</v>
      </c>
      <c r="H41" s="1865">
        <v>2.2400000000000002</v>
      </c>
    </row>
    <row r="42" spans="1:8" ht="18" customHeight="1" thickBot="1">
      <c r="A42" s="1869" t="s">
        <v>36</v>
      </c>
      <c r="B42" s="1870">
        <v>55.86</v>
      </c>
      <c r="C42" s="1870">
        <v>107.76</v>
      </c>
      <c r="D42" s="1870">
        <v>114.95</v>
      </c>
      <c r="E42" s="1870">
        <v>121.69</v>
      </c>
      <c r="F42" s="1870">
        <v>128.83000000000001</v>
      </c>
      <c r="G42" s="1870">
        <v>5.86</v>
      </c>
      <c r="H42" s="1871">
        <v>5.87</v>
      </c>
    </row>
    <row r="43" spans="1:8" ht="18" customHeight="1" thickTop="1">
      <c r="A43" s="109"/>
      <c r="B43" s="109"/>
      <c r="C43" s="109"/>
      <c r="D43" s="109"/>
      <c r="E43" s="109"/>
      <c r="F43" s="109"/>
      <c r="G43" s="109"/>
      <c r="H43" s="109"/>
    </row>
    <row r="44" spans="1:8" ht="18" customHeight="1" thickBot="1">
      <c r="A44" s="2384" t="s">
        <v>1831</v>
      </c>
      <c r="B44" s="2384"/>
      <c r="C44" s="2384"/>
      <c r="D44" s="2384"/>
      <c r="E44" s="2384"/>
      <c r="F44" s="2384"/>
      <c r="G44" s="2384"/>
      <c r="H44" s="2384"/>
    </row>
    <row r="45" spans="1:8" ht="18" customHeight="1" thickTop="1">
      <c r="A45" s="1855" t="s">
        <v>21</v>
      </c>
      <c r="B45" s="1856">
        <v>100</v>
      </c>
      <c r="C45" s="1856">
        <v>110.42</v>
      </c>
      <c r="D45" s="1856">
        <v>117.46</v>
      </c>
      <c r="E45" s="1856">
        <v>122.85</v>
      </c>
      <c r="F45" s="1856">
        <v>128.99</v>
      </c>
      <c r="G45" s="1856">
        <v>4.59</v>
      </c>
      <c r="H45" s="1858">
        <v>5</v>
      </c>
    </row>
    <row r="46" spans="1:8" ht="18" customHeight="1">
      <c r="A46" s="1863" t="s">
        <v>22</v>
      </c>
      <c r="B46" s="1864">
        <v>46.88</v>
      </c>
      <c r="C46" s="1864">
        <v>110.78</v>
      </c>
      <c r="D46" s="1864">
        <v>114.16</v>
      </c>
      <c r="E46" s="1864">
        <v>116.7</v>
      </c>
      <c r="F46" s="1864">
        <v>121.75</v>
      </c>
      <c r="G46" s="1864">
        <v>2.2200000000000002</v>
      </c>
      <c r="H46" s="1865">
        <v>4.33</v>
      </c>
    </row>
    <row r="47" spans="1:8" ht="18" customHeight="1" thickBot="1">
      <c r="A47" s="1869" t="s">
        <v>36</v>
      </c>
      <c r="B47" s="1870">
        <v>53.12</v>
      </c>
      <c r="C47" s="1870">
        <v>110.1</v>
      </c>
      <c r="D47" s="1870">
        <v>120.48</v>
      </c>
      <c r="E47" s="1870">
        <v>128.55000000000001</v>
      </c>
      <c r="F47" s="1870">
        <v>135.74</v>
      </c>
      <c r="G47" s="1870">
        <v>6.7</v>
      </c>
      <c r="H47" s="1871">
        <v>5.59</v>
      </c>
    </row>
    <row r="48" spans="1:8" ht="18" customHeight="1" thickTop="1">
      <c r="A48" s="109"/>
      <c r="B48" s="109"/>
      <c r="C48" s="109"/>
      <c r="D48" s="109"/>
      <c r="E48" s="109"/>
      <c r="F48" s="109"/>
      <c r="G48" s="109"/>
      <c r="H48" s="109"/>
    </row>
    <row r="49" spans="1:8" ht="18" customHeight="1" thickBot="1">
      <c r="A49" s="2384" t="s">
        <v>1832</v>
      </c>
      <c r="B49" s="2384"/>
      <c r="C49" s="2384"/>
      <c r="D49" s="2384"/>
      <c r="E49" s="2384"/>
      <c r="F49" s="2384"/>
      <c r="G49" s="2384"/>
      <c r="H49" s="2384"/>
    </row>
    <row r="50" spans="1:8" ht="18" customHeight="1" thickTop="1">
      <c r="A50" s="1855" t="s">
        <v>21</v>
      </c>
      <c r="B50" s="1856">
        <v>100</v>
      </c>
      <c r="C50" s="1856">
        <v>108.77</v>
      </c>
      <c r="D50" s="1856">
        <v>113.2</v>
      </c>
      <c r="E50" s="1856">
        <v>119.83</v>
      </c>
      <c r="F50" s="1856">
        <v>125.71</v>
      </c>
      <c r="G50" s="1856">
        <v>5.86</v>
      </c>
      <c r="H50" s="1857">
        <v>4.91</v>
      </c>
    </row>
    <row r="51" spans="1:8" ht="18" customHeight="1">
      <c r="A51" s="1863" t="s">
        <v>22</v>
      </c>
      <c r="B51" s="1864">
        <v>59.53</v>
      </c>
      <c r="C51" s="1864">
        <v>108.53</v>
      </c>
      <c r="D51" s="1864">
        <v>111.42</v>
      </c>
      <c r="E51" s="1864">
        <v>116.96</v>
      </c>
      <c r="F51" s="1864">
        <v>120.68</v>
      </c>
      <c r="G51" s="1864">
        <v>4.97</v>
      </c>
      <c r="H51" s="1865">
        <v>3.18</v>
      </c>
    </row>
    <row r="52" spans="1:8" ht="18" customHeight="1" thickBot="1">
      <c r="A52" s="1869" t="s">
        <v>36</v>
      </c>
      <c r="B52" s="1870">
        <v>40.47</v>
      </c>
      <c r="C52" s="1870">
        <v>109.12</v>
      </c>
      <c r="D52" s="1870">
        <v>115.87</v>
      </c>
      <c r="E52" s="1870">
        <v>124.17</v>
      </c>
      <c r="F52" s="1870">
        <v>133.51</v>
      </c>
      <c r="G52" s="1870">
        <v>7.16</v>
      </c>
      <c r="H52" s="1871">
        <v>7.52</v>
      </c>
    </row>
    <row r="53" spans="1:8" ht="18" customHeight="1" thickTop="1">
      <c r="A53" s="109"/>
      <c r="B53" s="109"/>
      <c r="C53" s="109"/>
      <c r="D53" s="109"/>
      <c r="E53" s="109"/>
      <c r="F53" s="109"/>
      <c r="G53" s="109"/>
      <c r="H53" s="109"/>
    </row>
    <row r="54" spans="1:8" ht="18" customHeight="1">
      <c r="A54" s="2382"/>
      <c r="B54" s="2382"/>
      <c r="C54" s="2382"/>
      <c r="D54" s="2382"/>
      <c r="E54" s="2382"/>
      <c r="F54" s="2382"/>
      <c r="G54" s="2382"/>
      <c r="H54" s="2382"/>
    </row>
  </sheetData>
  <mergeCells count="18">
    <mergeCell ref="A1:H1"/>
    <mergeCell ref="A2:H2"/>
    <mergeCell ref="A3:H3"/>
    <mergeCell ref="A4:H4"/>
    <mergeCell ref="G5:H5"/>
    <mergeCell ref="G6:G7"/>
    <mergeCell ref="H6:H7"/>
    <mergeCell ref="A5:A7"/>
    <mergeCell ref="B5:B7"/>
    <mergeCell ref="A54:H54"/>
    <mergeCell ref="A34:H34"/>
    <mergeCell ref="A39:H39"/>
    <mergeCell ref="A44:H44"/>
    <mergeCell ref="A49:H49"/>
    <mergeCell ref="C5:C6"/>
    <mergeCell ref="D5:D6"/>
    <mergeCell ref="E5:E6"/>
    <mergeCell ref="F5:F6"/>
  </mergeCells>
  <pageMargins left="1.55" right="0.7" top="0.75" bottom="0.75" header="0.3" footer="0.3"/>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73</vt:i4>
      </vt:variant>
      <vt:variant>
        <vt:lpstr>Named Ranges</vt:lpstr>
      </vt:variant>
      <vt:variant>
        <vt:i4>57</vt:i4>
      </vt:variant>
    </vt:vector>
  </HeadingPairs>
  <TitlesOfParts>
    <vt:vector size="130" baseType="lpstr">
      <vt:lpstr>Sheet1</vt:lpstr>
      <vt:lpstr>Cover</vt:lpstr>
      <vt:lpstr>SMIs</vt:lpstr>
      <vt:lpstr>GDP at current price</vt:lpstr>
      <vt:lpstr>GDP at constant price</vt:lpstr>
      <vt:lpstr>GDP by Expenditure Catagory</vt:lpstr>
      <vt:lpstr>GNI GNDI and Savings</vt:lpstr>
      <vt:lpstr>Summary of Macro Eco. Indicator</vt:lpstr>
      <vt:lpstr>CPI Annuals</vt:lpstr>
      <vt:lpstr>CPI_new</vt:lpstr>
      <vt:lpstr>CPI_Y-O-Y</vt:lpstr>
      <vt:lpstr>CPI_Nep &amp; Ind.</vt:lpstr>
      <vt:lpstr>WPI</vt:lpstr>
      <vt:lpstr>WPI Annuals</vt:lpstr>
      <vt:lpstr>WPI YOY</vt:lpstr>
      <vt:lpstr>NSWI</vt:lpstr>
      <vt:lpstr>NSWI Annuals</vt:lpstr>
      <vt:lpstr>Direction</vt:lpstr>
      <vt:lpstr>X-India</vt:lpstr>
      <vt:lpstr>X-China</vt:lpstr>
      <vt:lpstr>X-Other</vt:lpstr>
      <vt:lpstr>M-India</vt:lpstr>
      <vt:lpstr>M-China</vt:lpstr>
      <vt:lpstr>M-Other</vt:lpstr>
      <vt:lpstr>Customswise Trade</vt:lpstr>
      <vt:lpstr>M_India$</vt:lpstr>
      <vt:lpstr>X&amp;MPrice Index &amp;TOT</vt:lpstr>
      <vt:lpstr>Migrant Worker</vt:lpstr>
      <vt:lpstr>Tourist Arrival</vt:lpstr>
      <vt:lpstr>BOP</vt:lpstr>
      <vt:lpstr>BoP$</vt:lpstr>
      <vt:lpstr>IIP </vt:lpstr>
      <vt:lpstr>ReserveRs</vt:lpstr>
      <vt:lpstr>Reserves $</vt:lpstr>
      <vt:lpstr>Exchange Rate</vt:lpstr>
      <vt:lpstr>GBO</vt:lpstr>
      <vt:lpstr>Revenue</vt:lpstr>
      <vt:lpstr>ODD</vt:lpstr>
      <vt:lpstr>NDBoG</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 Rate</vt:lpstr>
      <vt:lpstr>Inter bank</vt:lpstr>
      <vt:lpstr>TBs 91_364</vt:lpstr>
      <vt:lpstr>Stock Mkt Indicator</vt:lpstr>
      <vt:lpstr>Issue Approval</vt:lpstr>
      <vt:lpstr>Listed Co</vt:lpstr>
      <vt:lpstr>Share Mkt Acti</vt:lpstr>
      <vt:lpstr>Turnover Detail</vt:lpstr>
      <vt:lpstr>Securities Listed</vt:lpstr>
      <vt:lpstr>Content</vt:lpstr>
      <vt:lpstr>GDP-annex</vt:lpstr>
      <vt:lpstr>CPI_Annual </vt:lpstr>
      <vt:lpstr>CPI Monthly Series</vt:lpstr>
      <vt:lpstr>BoP-annex</vt:lpstr>
      <vt:lpstr>Trade</vt:lpstr>
      <vt:lpstr>Gov Finance</vt:lpstr>
      <vt:lpstr>Gov.Fin(Growth Rate)</vt:lpstr>
      <vt:lpstr>Gov.Fin(as percent of GDP)</vt:lpstr>
      <vt:lpstr>Government Debt Position</vt:lpstr>
      <vt:lpstr>Moneytory Indicator</vt:lpstr>
      <vt:lpstr>Monetary Ind. % of GDP</vt:lpstr>
      <vt:lpstr>BOP!Print_Area</vt:lpstr>
      <vt:lpstr>'BoP$'!Print_Area</vt:lpstr>
      <vt:lpstr>'BoP-annex'!Print_Area</vt:lpstr>
      <vt:lpstr>Cover!Print_Area</vt:lpstr>
      <vt:lpstr>'CPI Annuals'!Print_Area</vt:lpstr>
      <vt:lpstr>'CPI Monthly Series'!Print_Area</vt:lpstr>
      <vt:lpstr>'CPI_Annual '!Print_Area</vt:lpstr>
      <vt:lpstr>'CPI_Nep &amp; Ind.'!Print_Area</vt:lpstr>
      <vt:lpstr>CPI_new!Print_Area</vt:lpstr>
      <vt:lpstr>'CPI_Y-O-Y'!Print_Area</vt:lpstr>
      <vt:lpstr>'Customswise Trade'!Print_Area</vt:lpstr>
      <vt:lpstr>Deposits!Print_Area</vt:lpstr>
      <vt:lpstr>Direction!Print_Area</vt:lpstr>
      <vt:lpstr>GBO!Print_Area</vt:lpstr>
      <vt:lpstr>'GDP at constant price'!Print_Area</vt:lpstr>
      <vt:lpstr>'GDP-annex'!Print_Area</vt:lpstr>
      <vt:lpstr>'Gov Finance'!Print_Area</vt:lpstr>
      <vt:lpstr>'Gov.Fin(as percent of GDP)'!Print_Area</vt:lpstr>
      <vt:lpstr>'Gov.Fin(Growth Rate)'!Print_Area</vt:lpstr>
      <vt:lpstr>'Government Debt Position'!Print_Area</vt:lpstr>
      <vt:lpstr>'IIP '!Print_Area</vt:lpstr>
      <vt:lpstr>'Int Rate'!Print_Area</vt:lpstr>
      <vt:lpstr>'Inter bank'!Print_Area</vt:lpstr>
      <vt:lpstr>'Issue Approval'!Print_Area</vt:lpstr>
      <vt:lpstr>'Listed Co'!Print_Area</vt:lpstr>
      <vt:lpstr>'M_India$'!Print_Area</vt:lpstr>
      <vt:lpstr>'M-China'!Print_Area</vt:lpstr>
      <vt:lpstr>'Migrant Worker'!Print_Area</vt:lpstr>
      <vt:lpstr>'M-India'!Print_Area</vt:lpstr>
      <vt:lpstr>'Monetary Operation'!Print_Area</vt:lpstr>
      <vt:lpstr>'M-Other'!Print_Area</vt:lpstr>
      <vt:lpstr>NSWI!Print_Area</vt:lpstr>
      <vt:lpstr>'NSWI Annuals'!Print_Area</vt:lpstr>
      <vt:lpstr>ODCS!Print_Area</vt:lpstr>
      <vt:lpstr>ODD!Print_Area</vt:lpstr>
      <vt:lpstr>'Product credit'!Print_Area</vt:lpstr>
      <vt:lpstr>'Purchase &amp; Sale of FC'!Print_Area</vt:lpstr>
      <vt:lpstr>ReserveRs!Print_Area</vt:lpstr>
      <vt:lpstr>'Reserves $'!Print_Area</vt:lpstr>
      <vt:lpstr>'Sect credit'!Print_Area</vt:lpstr>
      <vt:lpstr>'Securities Listed'!Print_Area</vt:lpstr>
      <vt:lpstr>'Share Mkt Acti'!Print_Area</vt:lpstr>
      <vt:lpstr>Sheet1!Print_Area</vt:lpstr>
      <vt:lpstr>'Stock Mkt Indicator'!Print_Area</vt:lpstr>
      <vt:lpstr>'TBs 91_364'!Print_Area</vt:lpstr>
      <vt:lpstr>'Tourist Arrival'!Print_Area</vt:lpstr>
      <vt:lpstr>Trade!Print_Area</vt:lpstr>
      <vt:lpstr>'Turnover Detail'!Print_Area</vt:lpstr>
      <vt:lpstr>WPI!Print_Area</vt:lpstr>
      <vt:lpstr>'WPI Annuals'!Print_Area</vt:lpstr>
      <vt:lpstr>'WPI YOY'!Print_Area</vt:lpstr>
      <vt:lpstr>'X&amp;MPrice Index &amp;TOT'!Print_Area</vt:lpstr>
      <vt:lpstr>'X-China'!Print_Area</vt:lpstr>
      <vt:lpstr>'X-India'!Print_Area</vt:lpstr>
      <vt:lpstr>'X-Other'!Print_Area</vt:lpstr>
      <vt:lpstr>'CPI Monthly Series'!Print_Titles</vt:lpstr>
      <vt:lpstr>'Sect credit'!Print_Titles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NRB</dc:creator>
  <cp:lastModifiedBy>N00211</cp:lastModifiedBy>
  <cp:lastPrinted>2019-10-16T05:30:53Z</cp:lastPrinted>
  <dcterms:created xsi:type="dcterms:W3CDTF">2014-09-10T05:07:20Z</dcterms:created>
  <dcterms:modified xsi:type="dcterms:W3CDTF">2019-10-16T05:54:00Z</dcterms:modified>
</cp:coreProperties>
</file>